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0676E7DA-E0E2-4B21-AF5C-9E997756B6B2}"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 name="GNU GPL" sheetId="2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103" i="26" l="1"/>
  <c r="DU103" i="26" s="1"/>
  <c r="DU102" i="26"/>
  <c r="BM102" i="26"/>
  <c r="BI102" i="26"/>
  <c r="AH102" i="26"/>
  <c r="CK102" i="26" s="1"/>
  <c r="EC101" i="26"/>
  <c r="EB101" i="26"/>
  <c r="EA101" i="26"/>
  <c r="DX101" i="26"/>
  <c r="DW101" i="26"/>
  <c r="DU101" i="26"/>
  <c r="DS101" i="26"/>
  <c r="DQ101" i="26"/>
  <c r="DP101" i="26"/>
  <c r="DM101" i="26"/>
  <c r="DL101" i="26"/>
  <c r="DK101" i="26"/>
  <c r="DH101" i="26"/>
  <c r="DG101" i="26"/>
  <c r="DE101" i="26"/>
  <c r="DC101" i="26"/>
  <c r="DA101" i="26"/>
  <c r="CZ101" i="26"/>
  <c r="CW101" i="26"/>
  <c r="CV101" i="26"/>
  <c r="CU101" i="26"/>
  <c r="CR101" i="26"/>
  <c r="CQ101" i="26"/>
  <c r="CO101" i="26"/>
  <c r="CM101" i="26"/>
  <c r="CK101" i="26"/>
  <c r="CJ101" i="26"/>
  <c r="CG101" i="26"/>
  <c r="CF101" i="26"/>
  <c r="CE101" i="26"/>
  <c r="CB101" i="26"/>
  <c r="CA101" i="26"/>
  <c r="BY101" i="26"/>
  <c r="BW101" i="26"/>
  <c r="BU101" i="26"/>
  <c r="BT101" i="26"/>
  <c r="BQ101" i="26"/>
  <c r="BP101" i="26"/>
  <c r="BO101" i="26"/>
  <c r="BL101" i="26"/>
  <c r="BK101" i="26"/>
  <c r="BI101" i="26"/>
  <c r="BG101" i="26"/>
  <c r="BE101" i="26"/>
  <c r="BD101" i="26"/>
  <c r="BA101" i="26"/>
  <c r="AZ101" i="26"/>
  <c r="AY101" i="26"/>
  <c r="AV101" i="26"/>
  <c r="AU101" i="26"/>
  <c r="AS101" i="26"/>
  <c r="AQ101" i="26"/>
  <c r="AO101" i="26"/>
  <c r="AN101" i="26"/>
  <c r="AK101" i="26"/>
  <c r="AJ101" i="26"/>
  <c r="AI101" i="26"/>
  <c r="AH101" i="26"/>
  <c r="ED101" i="26" s="1"/>
  <c r="EE100" i="26"/>
  <c r="EA100" i="26"/>
  <c r="DP100" i="26"/>
  <c r="DK100" i="26"/>
  <c r="DF100" i="26"/>
  <c r="CY100" i="26"/>
  <c r="CQ100" i="26"/>
  <c r="CP100" i="26"/>
  <c r="CH100" i="26"/>
  <c r="CE100" i="26"/>
  <c r="CA100" i="26"/>
  <c r="BS100" i="26"/>
  <c r="BR100" i="26"/>
  <c r="BK100" i="26"/>
  <c r="BG100" i="26"/>
  <c r="BB100" i="26"/>
  <c r="AY100" i="26"/>
  <c r="AQ100" i="26"/>
  <c r="AM100" i="26"/>
  <c r="AL100" i="26"/>
  <c r="AH100" i="26"/>
  <c r="DT99" i="26"/>
  <c r="BX99" i="26"/>
  <c r="BR99" i="26"/>
  <c r="AH99" i="26"/>
  <c r="DP98" i="26"/>
  <c r="DK98" i="26"/>
  <c r="CZ98" i="26"/>
  <c r="BT98" i="26"/>
  <c r="BI98" i="26"/>
  <c r="AS98" i="26"/>
  <c r="AH98" i="26"/>
  <c r="DY97" i="26"/>
  <c r="DW97" i="26"/>
  <c r="DQ97" i="26"/>
  <c r="DO97" i="26"/>
  <c r="DI97" i="26"/>
  <c r="DG97" i="26"/>
  <c r="CZ97" i="26"/>
  <c r="CV97" i="26"/>
  <c r="CU97" i="26"/>
  <c r="CN97" i="26"/>
  <c r="CK97" i="26"/>
  <c r="CF97" i="26"/>
  <c r="CA97" i="26"/>
  <c r="BX97" i="26"/>
  <c r="BT97" i="26"/>
  <c r="BM97" i="26"/>
  <c r="BK97" i="26"/>
  <c r="BI97" i="26"/>
  <c r="BC97" i="26"/>
  <c r="AY97" i="26"/>
  <c r="AU97" i="26"/>
  <c r="AO97" i="26"/>
  <c r="AJ97" i="26"/>
  <c r="AI97" i="26"/>
  <c r="AH97" i="26"/>
  <c r="EE96" i="26"/>
  <c r="EB96" i="26"/>
  <c r="EA96" i="26"/>
  <c r="DW96" i="26"/>
  <c r="DT96" i="26"/>
  <c r="DS96" i="26"/>
  <c r="DO96" i="26"/>
  <c r="DL96" i="26"/>
  <c r="DK96" i="26"/>
  <c r="DG96" i="26"/>
  <c r="DD96" i="26"/>
  <c r="DC96" i="26"/>
  <c r="CY96" i="26"/>
  <c r="CV96" i="26"/>
  <c r="CU96" i="26"/>
  <c r="CQ96" i="26"/>
  <c r="CN96" i="26"/>
  <c r="CM96" i="26"/>
  <c r="CI96" i="26"/>
  <c r="CF96" i="26"/>
  <c r="CE96" i="26"/>
  <c r="CA96" i="26"/>
  <c r="BX96" i="26"/>
  <c r="BW96" i="26"/>
  <c r="BS96" i="26"/>
  <c r="BP96" i="26"/>
  <c r="BO96" i="26"/>
  <c r="BK96" i="26"/>
  <c r="BH96" i="26"/>
  <c r="BG96" i="26"/>
  <c r="BC96" i="26"/>
  <c r="AZ96" i="26"/>
  <c r="AY96" i="26"/>
  <c r="AU96" i="26"/>
  <c r="AR96" i="26"/>
  <c r="AQ96" i="26"/>
  <c r="AM96" i="26"/>
  <c r="AJ96" i="26"/>
  <c r="AI96" i="26"/>
  <c r="AH96" i="26"/>
  <c r="EC96" i="26" s="1"/>
  <c r="AH95" i="26"/>
  <c r="DQ94" i="26"/>
  <c r="DA94" i="26"/>
  <c r="CP94" i="26"/>
  <c r="BJ94" i="26"/>
  <c r="BE94" i="26"/>
  <c r="AZ94" i="26"/>
  <c r="AH94" i="26"/>
  <c r="EC93" i="26"/>
  <c r="CW93" i="26"/>
  <c r="CG93" i="26"/>
  <c r="BE93" i="26"/>
  <c r="AO93" i="26"/>
  <c r="AH93" i="26"/>
  <c r="EE92" i="26"/>
  <c r="EB92" i="26"/>
  <c r="DY92" i="26"/>
  <c r="DX92" i="26"/>
  <c r="DT92" i="26"/>
  <c r="DS92" i="26"/>
  <c r="DQ92" i="26"/>
  <c r="DM92" i="26"/>
  <c r="DL92" i="26"/>
  <c r="DI92" i="26"/>
  <c r="DG92" i="26"/>
  <c r="DD92" i="26"/>
  <c r="DC92" i="26"/>
  <c r="CY92" i="26"/>
  <c r="CW92" i="26"/>
  <c r="CV92" i="26"/>
  <c r="CR92" i="26"/>
  <c r="CQ92" i="26"/>
  <c r="CN92" i="26"/>
  <c r="CK92" i="26"/>
  <c r="CI92" i="26"/>
  <c r="CG92" i="26"/>
  <c r="CC92" i="26"/>
  <c r="CB92" i="26"/>
  <c r="CA92" i="26"/>
  <c r="BW92" i="26"/>
  <c r="BU92" i="26"/>
  <c r="BS92" i="26"/>
  <c r="BP92" i="26"/>
  <c r="BM92" i="26"/>
  <c r="BL92" i="26"/>
  <c r="BH92" i="26"/>
  <c r="BG92" i="26"/>
  <c r="BE92" i="26"/>
  <c r="BA92" i="26"/>
  <c r="AZ92" i="26"/>
  <c r="AW92" i="26"/>
  <c r="AU92" i="26"/>
  <c r="AR92" i="26"/>
  <c r="AQ92" i="26"/>
  <c r="AM92" i="26"/>
  <c r="AK92" i="26"/>
  <c r="AJ92" i="26"/>
  <c r="AH92" i="26"/>
  <c r="EE91" i="26"/>
  <c r="EA91" i="26"/>
  <c r="DS91" i="26"/>
  <c r="DO91" i="26"/>
  <c r="DK91" i="26"/>
  <c r="DC91" i="26"/>
  <c r="CY91" i="26"/>
  <c r="CU91" i="26"/>
  <c r="CM91" i="26"/>
  <c r="CI91" i="26"/>
  <c r="CE91" i="26"/>
  <c r="BW91" i="26"/>
  <c r="BS91" i="26"/>
  <c r="BO91" i="26"/>
  <c r="BG91" i="26"/>
  <c r="BC91" i="26"/>
  <c r="AY91" i="26"/>
  <c r="AQ91" i="26"/>
  <c r="AM91" i="26"/>
  <c r="AI91" i="26"/>
  <c r="AH91" i="26"/>
  <c r="ED91" i="26" s="1"/>
  <c r="AH90" i="26"/>
  <c r="ED90" i="26" s="1"/>
  <c r="DY89" i="26"/>
  <c r="DL89" i="26"/>
  <c r="CS89" i="26"/>
  <c r="CK89" i="26"/>
  <c r="BS89" i="26"/>
  <c r="BP89" i="26"/>
  <c r="AW89" i="26"/>
  <c r="AN89" i="26"/>
  <c r="AH89" i="26"/>
  <c r="EB89" i="26" s="1"/>
  <c r="EE88" i="26"/>
  <c r="EB88" i="26"/>
  <c r="EA88" i="26"/>
  <c r="DW88" i="26"/>
  <c r="DT88" i="26"/>
  <c r="DS88" i="26"/>
  <c r="DO88" i="26"/>
  <c r="DL88" i="26"/>
  <c r="DK88" i="26"/>
  <c r="DG88" i="26"/>
  <c r="DD88" i="26"/>
  <c r="DC88" i="26"/>
  <c r="CY88" i="26"/>
  <c r="CV88" i="26"/>
  <c r="CU88" i="26"/>
  <c r="CQ88" i="26"/>
  <c r="CN88" i="26"/>
  <c r="CM88" i="26"/>
  <c r="CI88" i="26"/>
  <c r="CF88" i="26"/>
  <c r="CE88" i="26"/>
  <c r="CA88" i="26"/>
  <c r="BX88" i="26"/>
  <c r="BW88" i="26"/>
  <c r="BS88" i="26"/>
  <c r="BP88" i="26"/>
  <c r="BO88" i="26"/>
  <c r="BK88" i="26"/>
  <c r="BH88" i="26"/>
  <c r="BG88" i="26"/>
  <c r="BC88" i="26"/>
  <c r="AZ88" i="26"/>
  <c r="AY88" i="26"/>
  <c r="AU88" i="26"/>
  <c r="AR88" i="26"/>
  <c r="AQ88" i="26"/>
  <c r="AM88" i="26"/>
  <c r="AJ88" i="26"/>
  <c r="AI88" i="26"/>
  <c r="AH88" i="26"/>
  <c r="ED88" i="26" s="1"/>
  <c r="DW87" i="26"/>
  <c r="DG87" i="26"/>
  <c r="DB87" i="26"/>
  <c r="CG87" i="26"/>
  <c r="BV87" i="26"/>
  <c r="BQ87" i="26"/>
  <c r="BA87" i="26"/>
  <c r="AW87" i="26"/>
  <c r="AK87" i="26"/>
  <c r="AH87" i="26"/>
  <c r="EB86" i="26"/>
  <c r="DX86" i="26"/>
  <c r="DT86" i="26"/>
  <c r="DL86" i="26"/>
  <c r="DH86" i="26"/>
  <c r="DD86" i="26"/>
  <c r="CV86" i="26"/>
  <c r="CR86" i="26"/>
  <c r="CN86" i="26"/>
  <c r="CJ86" i="26"/>
  <c r="CG86" i="26"/>
  <c r="CF86" i="26"/>
  <c r="CB86" i="26"/>
  <c r="BY86" i="26"/>
  <c r="BX86" i="26"/>
  <c r="BT86" i="26"/>
  <c r="BQ86" i="26"/>
  <c r="BP86" i="26"/>
  <c r="BL86" i="26"/>
  <c r="BI86" i="26"/>
  <c r="BH86" i="26"/>
  <c r="BD86" i="26"/>
  <c r="BA86" i="26"/>
  <c r="AZ86" i="26"/>
  <c r="AV86" i="26"/>
  <c r="AS86" i="26"/>
  <c r="AR86" i="26"/>
  <c r="AN86" i="26"/>
  <c r="AK86" i="26"/>
  <c r="AJ86" i="26"/>
  <c r="AH86" i="26"/>
  <c r="ED86" i="26" s="1"/>
  <c r="EE85" i="26"/>
  <c r="EC85" i="26"/>
  <c r="EA85" i="26"/>
  <c r="DU85" i="26"/>
  <c r="DT85" i="26"/>
  <c r="DP85" i="26"/>
  <c r="DM85" i="26"/>
  <c r="DI85" i="26"/>
  <c r="DH85" i="26"/>
  <c r="DC85" i="26"/>
  <c r="CZ85" i="26"/>
  <c r="CY85" i="26"/>
  <c r="CS85" i="26"/>
  <c r="CR85" i="26"/>
  <c r="CN85" i="26"/>
  <c r="CJ85" i="26"/>
  <c r="CG85" i="26"/>
  <c r="CE85" i="26"/>
  <c r="BY85" i="26"/>
  <c r="BX85" i="26"/>
  <c r="BW85" i="26"/>
  <c r="BQ85" i="26"/>
  <c r="BO85" i="26"/>
  <c r="BL85" i="26"/>
  <c r="BH85" i="26"/>
  <c r="BD85" i="26"/>
  <c r="BC85" i="26"/>
  <c r="AW85" i="26"/>
  <c r="AV85" i="26"/>
  <c r="AS85" i="26"/>
  <c r="AN85" i="26"/>
  <c r="AM85" i="26"/>
  <c r="AI85" i="26"/>
  <c r="AH85" i="26"/>
  <c r="AH84" i="26"/>
  <c r="EB84" i="26" s="1"/>
  <c r="AH83" i="26"/>
  <c r="AH82" i="26"/>
  <c r="ED82" i="26" s="1"/>
  <c r="DQ81" i="26"/>
  <c r="DL81" i="26"/>
  <c r="DG81" i="26"/>
  <c r="CK81" i="26"/>
  <c r="CA81" i="26"/>
  <c r="BP81" i="26"/>
  <c r="AZ81" i="26"/>
  <c r="AM81" i="26"/>
  <c r="AI81" i="26"/>
  <c r="AH81" i="26"/>
  <c r="AH80" i="26"/>
  <c r="EB80" i="26" s="1"/>
  <c r="EC79" i="26"/>
  <c r="DU79" i="26"/>
  <c r="DQ79" i="26"/>
  <c r="DM79" i="26"/>
  <c r="DE79" i="26"/>
  <c r="DA79" i="26"/>
  <c r="CW79" i="26"/>
  <c r="CO79" i="26"/>
  <c r="CK79" i="26"/>
  <c r="CG79" i="26"/>
  <c r="BY79" i="26"/>
  <c r="BU79" i="26"/>
  <c r="BQ79" i="26"/>
  <c r="BI79" i="26"/>
  <c r="BE79" i="26"/>
  <c r="BA79" i="26"/>
  <c r="AS79" i="26"/>
  <c r="AO79" i="26"/>
  <c r="AK79" i="26"/>
  <c r="AH79" i="26"/>
  <c r="EE79" i="26" s="1"/>
  <c r="EB78" i="26"/>
  <c r="DX78" i="26"/>
  <c r="DP78" i="26"/>
  <c r="DL78" i="26"/>
  <c r="DH78" i="26"/>
  <c r="CZ78" i="26"/>
  <c r="CW78" i="26"/>
  <c r="CV78" i="26"/>
  <c r="CR78" i="26"/>
  <c r="CO78" i="26"/>
  <c r="CN78" i="26"/>
  <c r="CJ78" i="26"/>
  <c r="CG78" i="26"/>
  <c r="CF78" i="26"/>
  <c r="CB78" i="26"/>
  <c r="BY78" i="26"/>
  <c r="BX78" i="26"/>
  <c r="BT78" i="26"/>
  <c r="BQ78" i="26"/>
  <c r="BP78" i="26"/>
  <c r="BL78" i="26"/>
  <c r="BI78" i="26"/>
  <c r="BH78" i="26"/>
  <c r="BD78" i="26"/>
  <c r="BA78" i="26"/>
  <c r="AZ78" i="26"/>
  <c r="AV78" i="26"/>
  <c r="AS78" i="26"/>
  <c r="AR78" i="26"/>
  <c r="AN78" i="26"/>
  <c r="AK78" i="26"/>
  <c r="AJ78" i="26"/>
  <c r="AH78" i="26"/>
  <c r="ED78" i="26" s="1"/>
  <c r="EA77" i="26"/>
  <c r="DX77" i="26"/>
  <c r="DT77" i="26"/>
  <c r="DP77" i="26"/>
  <c r="DL77" i="26"/>
  <c r="DK77" i="26"/>
  <c r="DD77" i="26"/>
  <c r="DC77" i="26"/>
  <c r="CZ77" i="26"/>
  <c r="CU77" i="26"/>
  <c r="CR77" i="26"/>
  <c r="CN77" i="26"/>
  <c r="CJ77" i="26"/>
  <c r="CF77" i="26"/>
  <c r="CE77" i="26"/>
  <c r="BX77" i="26"/>
  <c r="BW77" i="26"/>
  <c r="BT77" i="26"/>
  <c r="BO77" i="26"/>
  <c r="BL77" i="26"/>
  <c r="BH77" i="26"/>
  <c r="BD77" i="26"/>
  <c r="AZ77" i="26"/>
  <c r="AY77" i="26"/>
  <c r="AS77" i="26"/>
  <c r="AR77" i="26"/>
  <c r="AQ77" i="26"/>
  <c r="AM77" i="26"/>
  <c r="AK77" i="26"/>
  <c r="AI77" i="26"/>
  <c r="AH77" i="26"/>
  <c r="AH76" i="26"/>
  <c r="EB76" i="26" s="1"/>
  <c r="EC75" i="26"/>
  <c r="DY75" i="26"/>
  <c r="DI75" i="26"/>
  <c r="DA75" i="26"/>
  <c r="CK75" i="26"/>
  <c r="CG75" i="26"/>
  <c r="BQ75" i="26"/>
  <c r="BM75" i="26"/>
  <c r="AW75" i="26"/>
  <c r="AO75" i="26"/>
  <c r="AH75" i="26"/>
  <c r="EB74" i="26"/>
  <c r="DY74" i="26"/>
  <c r="DE74" i="26"/>
  <c r="DD74" i="26"/>
  <c r="CK74" i="26"/>
  <c r="CG74" i="26"/>
  <c r="BP74" i="26"/>
  <c r="BM74" i="26"/>
  <c r="AS74" i="26"/>
  <c r="AR74" i="26"/>
  <c r="AH74" i="26"/>
  <c r="EE73" i="26"/>
  <c r="EB73" i="26"/>
  <c r="EA73" i="26"/>
  <c r="DW73" i="26"/>
  <c r="DT73" i="26"/>
  <c r="DS73" i="26"/>
  <c r="DO73" i="26"/>
  <c r="DL73" i="26"/>
  <c r="DK73" i="26"/>
  <c r="DG73" i="26"/>
  <c r="DD73" i="26"/>
  <c r="DC73" i="26"/>
  <c r="CY73" i="26"/>
  <c r="CV73" i="26"/>
  <c r="CU73" i="26"/>
  <c r="CQ73" i="26"/>
  <c r="CN73" i="26"/>
  <c r="CM73" i="26"/>
  <c r="CI73" i="26"/>
  <c r="CF73" i="26"/>
  <c r="CE73" i="26"/>
  <c r="CA73" i="26"/>
  <c r="BX73" i="26"/>
  <c r="BW73" i="26"/>
  <c r="BS73" i="26"/>
  <c r="BP73" i="26"/>
  <c r="BO73" i="26"/>
  <c r="BK73" i="26"/>
  <c r="BH73" i="26"/>
  <c r="BG73" i="26"/>
  <c r="BC73" i="26"/>
  <c r="AZ73" i="26"/>
  <c r="AY73" i="26"/>
  <c r="AU73" i="26"/>
  <c r="AR73" i="26"/>
  <c r="AQ73" i="26"/>
  <c r="AM73" i="26"/>
  <c r="AJ73" i="26"/>
  <c r="AI73" i="26"/>
  <c r="AH73" i="26"/>
  <c r="EC73" i="26" s="1"/>
  <c r="DR72" i="26"/>
  <c r="BV72" i="26"/>
  <c r="BF72" i="26"/>
  <c r="AU72" i="26"/>
  <c r="AH72" i="26"/>
  <c r="BU71" i="26"/>
  <c r="BM71" i="26"/>
  <c r="AH71" i="26"/>
  <c r="DA71" i="26" s="1"/>
  <c r="EC70" i="26"/>
  <c r="EB70" i="26"/>
  <c r="DU70" i="26"/>
  <c r="DT70" i="26"/>
  <c r="DQ70" i="26"/>
  <c r="DL70" i="26"/>
  <c r="DI70" i="26"/>
  <c r="DE70" i="26"/>
  <c r="DA70" i="26"/>
  <c r="CW70" i="26"/>
  <c r="CV70" i="26"/>
  <c r="CO70" i="26"/>
  <c r="CN70" i="26"/>
  <c r="CK70" i="26"/>
  <c r="CF70" i="26"/>
  <c r="CC70" i="26"/>
  <c r="BY70" i="26"/>
  <c r="BU70" i="26"/>
  <c r="BQ70" i="26"/>
  <c r="BP70" i="26"/>
  <c r="BI70" i="26"/>
  <c r="BH70" i="26"/>
  <c r="BE70" i="26"/>
  <c r="AZ70" i="26"/>
  <c r="AW70" i="26"/>
  <c r="AS70" i="26"/>
  <c r="AO70" i="26"/>
  <c r="AK70" i="26"/>
  <c r="AJ70" i="26"/>
  <c r="AH70" i="26"/>
  <c r="AH69" i="26"/>
  <c r="EC68" i="26"/>
  <c r="DX68" i="26"/>
  <c r="DU68" i="26"/>
  <c r="DQ68" i="26"/>
  <c r="DM68" i="26"/>
  <c r="DI68" i="26"/>
  <c r="DH68" i="26"/>
  <c r="DA68" i="26"/>
  <c r="CZ68" i="26"/>
  <c r="CW68" i="26"/>
  <c r="CR68" i="26"/>
  <c r="CO68" i="26"/>
  <c r="CK68" i="26"/>
  <c r="CG68" i="26"/>
  <c r="CC68" i="26"/>
  <c r="CB68" i="26"/>
  <c r="BU68" i="26"/>
  <c r="BT68" i="26"/>
  <c r="BQ68" i="26"/>
  <c r="BL68" i="26"/>
  <c r="BI68" i="26"/>
  <c r="BE68" i="26"/>
  <c r="BA68" i="26"/>
  <c r="AW68" i="26"/>
  <c r="AV68" i="26"/>
  <c r="AO68" i="26"/>
  <c r="AN68" i="26"/>
  <c r="AK68" i="26"/>
  <c r="AH68" i="26"/>
  <c r="AH67" i="26"/>
  <c r="DE67" i="26" s="1"/>
  <c r="EE66" i="26"/>
  <c r="CI66" i="26"/>
  <c r="AH66" i="26"/>
  <c r="AH65" i="26"/>
  <c r="ED65" i="26" s="1"/>
  <c r="AH64" i="26"/>
  <c r="DZ64" i="26" s="1"/>
  <c r="EC63" i="26"/>
  <c r="DU63" i="26"/>
  <c r="CW63" i="26"/>
  <c r="CS63" i="26"/>
  <c r="BY63" i="26"/>
  <c r="BQ63" i="26"/>
  <c r="AW63" i="26"/>
  <c r="AK63" i="26"/>
  <c r="AH63" i="26"/>
  <c r="DI63" i="26" s="1"/>
  <c r="EB62" i="26"/>
  <c r="DX62" i="26"/>
  <c r="DT62" i="26"/>
  <c r="DQ62" i="26"/>
  <c r="DL62" i="26"/>
  <c r="DI62" i="26"/>
  <c r="DH62" i="26"/>
  <c r="DA62" i="26"/>
  <c r="CZ62" i="26"/>
  <c r="CV62" i="26"/>
  <c r="CR62" i="26"/>
  <c r="CN62" i="26"/>
  <c r="CK62" i="26"/>
  <c r="CF62" i="26"/>
  <c r="CC62" i="26"/>
  <c r="CB62" i="26"/>
  <c r="BU62" i="26"/>
  <c r="BT62" i="26"/>
  <c r="BP62" i="26"/>
  <c r="BL62" i="26"/>
  <c r="BH62" i="26"/>
  <c r="BE62" i="26"/>
  <c r="AZ62" i="26"/>
  <c r="AW62" i="26"/>
  <c r="AV62" i="26"/>
  <c r="AO62" i="26"/>
  <c r="AN62" i="26"/>
  <c r="AJ62" i="26"/>
  <c r="AH62" i="26"/>
  <c r="DX61" i="26"/>
  <c r="DS61" i="26"/>
  <c r="DH61" i="26"/>
  <c r="DD61" i="26"/>
  <c r="CU61" i="26"/>
  <c r="CR61" i="26"/>
  <c r="CF61" i="26"/>
  <c r="CB61" i="26"/>
  <c r="BP61" i="26"/>
  <c r="BO61" i="26"/>
  <c r="BE61" i="26"/>
  <c r="BC61" i="26"/>
  <c r="AV61" i="26"/>
  <c r="AR61" i="26"/>
  <c r="AK61" i="26"/>
  <c r="AJ61" i="26"/>
  <c r="AH61" i="26"/>
  <c r="EA61" i="26" s="1"/>
  <c r="AH60" i="26"/>
  <c r="EB60" i="26" s="1"/>
  <c r="DM59" i="26"/>
  <c r="CC59" i="26"/>
  <c r="BI59" i="26"/>
  <c r="AH59" i="26"/>
  <c r="DT58" i="26"/>
  <c r="DD58" i="26"/>
  <c r="DA58" i="26"/>
  <c r="CR58" i="26"/>
  <c r="CC58" i="26"/>
  <c r="BX58" i="26"/>
  <c r="BM58" i="26"/>
  <c r="AZ58" i="26"/>
  <c r="AW58" i="26"/>
  <c r="AN58" i="26"/>
  <c r="AH58" i="26"/>
  <c r="DT57" i="26"/>
  <c r="DK57" i="26"/>
  <c r="CZ57" i="26"/>
  <c r="CS57" i="26"/>
  <c r="CI57" i="26"/>
  <c r="CF57" i="26"/>
  <c r="BY57" i="26"/>
  <c r="BX57" i="26"/>
  <c r="BP57" i="26"/>
  <c r="BM57" i="26"/>
  <c r="BE57" i="26"/>
  <c r="BD57" i="26"/>
  <c r="AW57" i="26"/>
  <c r="AU57" i="26"/>
  <c r="AN57" i="26"/>
  <c r="AJ57" i="26"/>
  <c r="AH57" i="26"/>
  <c r="AH56" i="26"/>
  <c r="DV56" i="26" s="1"/>
  <c r="EC55" i="26"/>
  <c r="DU55" i="26"/>
  <c r="DQ55" i="26"/>
  <c r="DM55" i="26"/>
  <c r="DE55" i="26"/>
  <c r="DA55" i="26"/>
  <c r="CW55" i="26"/>
  <c r="CO55" i="26"/>
  <c r="CK55" i="26"/>
  <c r="CG55" i="26"/>
  <c r="BY55" i="26"/>
  <c r="BU55" i="26"/>
  <c r="BQ55" i="26"/>
  <c r="BI55" i="26"/>
  <c r="BE55" i="26"/>
  <c r="BA55" i="26"/>
  <c r="AS55" i="26"/>
  <c r="AO55" i="26"/>
  <c r="AK55" i="26"/>
  <c r="AH55" i="26"/>
  <c r="EE55" i="26" s="1"/>
  <c r="EC54" i="26"/>
  <c r="EB54" i="26"/>
  <c r="DX54" i="26"/>
  <c r="DU54" i="26"/>
  <c r="DT54" i="26"/>
  <c r="DP54" i="26"/>
  <c r="DM54" i="26"/>
  <c r="DL54" i="26"/>
  <c r="DH54" i="26"/>
  <c r="DE54" i="26"/>
  <c r="DD54" i="26"/>
  <c r="CZ54" i="26"/>
  <c r="CW54" i="26"/>
  <c r="CV54" i="26"/>
  <c r="CR54" i="26"/>
  <c r="CO54" i="26"/>
  <c r="CN54" i="26"/>
  <c r="CJ54" i="26"/>
  <c r="CG54" i="26"/>
  <c r="CF54" i="26"/>
  <c r="CB54" i="26"/>
  <c r="BY54" i="26"/>
  <c r="BX54" i="26"/>
  <c r="BT54" i="26"/>
  <c r="BQ54" i="26"/>
  <c r="BP54" i="26"/>
  <c r="BL54" i="26"/>
  <c r="BI54" i="26"/>
  <c r="BH54" i="26"/>
  <c r="BD54" i="26"/>
  <c r="BA54" i="26"/>
  <c r="AZ54" i="26"/>
  <c r="AV54" i="26"/>
  <c r="AS54" i="26"/>
  <c r="AR54" i="26"/>
  <c r="AN54" i="26"/>
  <c r="AK54" i="26"/>
  <c r="AJ54" i="26"/>
  <c r="AH54" i="26"/>
  <c r="ED54" i="26" s="1"/>
  <c r="EE53" i="26"/>
  <c r="EA53" i="26"/>
  <c r="DY53" i="26"/>
  <c r="DX53" i="26"/>
  <c r="DT53" i="26"/>
  <c r="DS53" i="26"/>
  <c r="DP53" i="26"/>
  <c r="DM53" i="26"/>
  <c r="DK53" i="26"/>
  <c r="DI53" i="26"/>
  <c r="DE53" i="26"/>
  <c r="DD53" i="26"/>
  <c r="DC53" i="26"/>
  <c r="CY53" i="26"/>
  <c r="CW53" i="26"/>
  <c r="CU53" i="26"/>
  <c r="CR53" i="26"/>
  <c r="CO53" i="26"/>
  <c r="CN53" i="26"/>
  <c r="CJ53" i="26"/>
  <c r="CI53" i="26"/>
  <c r="CG53" i="26"/>
  <c r="CC53" i="26"/>
  <c r="CB53" i="26"/>
  <c r="BY53" i="26"/>
  <c r="BW53" i="26"/>
  <c r="BT53" i="26"/>
  <c r="BS53" i="26"/>
  <c r="BO53" i="26"/>
  <c r="BM53" i="26"/>
  <c r="BL53" i="26"/>
  <c r="BH53" i="26"/>
  <c r="BG53" i="26"/>
  <c r="BD53" i="26"/>
  <c r="BA53" i="26"/>
  <c r="AY53" i="26"/>
  <c r="AW53" i="26"/>
  <c r="AS53" i="26"/>
  <c r="AR53" i="26"/>
  <c r="AQ53" i="26"/>
  <c r="AM53" i="26"/>
  <c r="AK53" i="26"/>
  <c r="AI53" i="26"/>
  <c r="AH53" i="26"/>
  <c r="AH52" i="26"/>
  <c r="EB52" i="26" s="1"/>
  <c r="CS51" i="26"/>
  <c r="CO51" i="26"/>
  <c r="BA51" i="26"/>
  <c r="AW51" i="26"/>
  <c r="AH51" i="26"/>
  <c r="DI51" i="26" s="1"/>
  <c r="EB50" i="26"/>
  <c r="DY50" i="26"/>
  <c r="DX50" i="26"/>
  <c r="DT50" i="26"/>
  <c r="DQ50" i="26"/>
  <c r="DP50" i="26"/>
  <c r="DM50" i="26"/>
  <c r="DL50" i="26"/>
  <c r="DK50" i="26"/>
  <c r="DH50" i="26"/>
  <c r="DG50" i="26"/>
  <c r="DE50" i="26"/>
  <c r="DC50" i="26"/>
  <c r="DA50" i="26"/>
  <c r="CZ50" i="26"/>
  <c r="CW50" i="26"/>
  <c r="CV50" i="26"/>
  <c r="CU50" i="26"/>
  <c r="CR50" i="26"/>
  <c r="CQ50" i="26"/>
  <c r="CO50" i="26"/>
  <c r="CM50" i="26"/>
  <c r="CK50" i="26"/>
  <c r="CJ50" i="26"/>
  <c r="CG50" i="26"/>
  <c r="CF50" i="26"/>
  <c r="CE50" i="26"/>
  <c r="CB50" i="26"/>
  <c r="CA50" i="26"/>
  <c r="BY50" i="26"/>
  <c r="BW50" i="26"/>
  <c r="BU50" i="26"/>
  <c r="BT50" i="26"/>
  <c r="BQ50" i="26"/>
  <c r="BP50" i="26"/>
  <c r="BO50" i="26"/>
  <c r="BL50" i="26"/>
  <c r="BK50" i="26"/>
  <c r="BI50" i="26"/>
  <c r="BG50" i="26"/>
  <c r="BE50" i="26"/>
  <c r="BD50" i="26"/>
  <c r="BA50" i="26"/>
  <c r="AZ50" i="26"/>
  <c r="AY50" i="26"/>
  <c r="AV50" i="26"/>
  <c r="AU50" i="26"/>
  <c r="AS50" i="26"/>
  <c r="AQ50" i="26"/>
  <c r="AO50" i="26"/>
  <c r="AN50" i="26"/>
  <c r="AK50" i="26"/>
  <c r="AJ50" i="26"/>
  <c r="AI50" i="26"/>
  <c r="AH50" i="26"/>
  <c r="ED50" i="26" s="1"/>
  <c r="EE49" i="26"/>
  <c r="EB49" i="26"/>
  <c r="DW49" i="26"/>
  <c r="DT49" i="26"/>
  <c r="DP49" i="26"/>
  <c r="DL49" i="26"/>
  <c r="DH49" i="26"/>
  <c r="DG49" i="26"/>
  <c r="CZ49" i="26"/>
  <c r="CY49" i="26"/>
  <c r="CV49" i="26"/>
  <c r="CQ49" i="26"/>
  <c r="CN49" i="26"/>
  <c r="CJ49" i="26"/>
  <c r="CF49" i="26"/>
  <c r="CB49" i="26"/>
  <c r="CA49" i="26"/>
  <c r="BT49" i="26"/>
  <c r="BS49" i="26"/>
  <c r="BP49" i="26"/>
  <c r="BK49" i="26"/>
  <c r="BH49" i="26"/>
  <c r="BD49" i="26"/>
  <c r="AZ49" i="26"/>
  <c r="AV49" i="26"/>
  <c r="AU49" i="26"/>
  <c r="AN49" i="26"/>
  <c r="AM49" i="26"/>
  <c r="AJ49" i="26"/>
  <c r="AH49" i="26"/>
  <c r="AH48" i="26"/>
  <c r="EB48" i="26" s="1"/>
  <c r="EC47" i="26"/>
  <c r="DY47" i="26"/>
  <c r="DU47" i="26"/>
  <c r="DI47" i="26"/>
  <c r="DE47" i="26"/>
  <c r="CW47" i="26"/>
  <c r="CO47" i="26"/>
  <c r="CG47" i="26"/>
  <c r="CC47" i="26"/>
  <c r="BQ47" i="26"/>
  <c r="BM47" i="26"/>
  <c r="BI47" i="26"/>
  <c r="AW47" i="26"/>
  <c r="AS47" i="26"/>
  <c r="AK47" i="26"/>
  <c r="AH47" i="26"/>
  <c r="EC46" i="26"/>
  <c r="EB46" i="26"/>
  <c r="EA46" i="26"/>
  <c r="DX46" i="26"/>
  <c r="DW46" i="26"/>
  <c r="DU46" i="26"/>
  <c r="DS46" i="26"/>
  <c r="DQ46" i="26"/>
  <c r="DP46" i="26"/>
  <c r="DM46" i="26"/>
  <c r="DL46" i="26"/>
  <c r="DK46" i="26"/>
  <c r="DH46" i="26"/>
  <c r="DG46" i="26"/>
  <c r="DE46" i="26"/>
  <c r="DC46" i="26"/>
  <c r="DA46" i="26"/>
  <c r="CZ46" i="26"/>
  <c r="CW46" i="26"/>
  <c r="CV46" i="26"/>
  <c r="CU46" i="26"/>
  <c r="CR46" i="26"/>
  <c r="CQ46" i="26"/>
  <c r="CO46" i="26"/>
  <c r="CM46" i="26"/>
  <c r="CK46" i="26"/>
  <c r="CJ46" i="26"/>
  <c r="CG46" i="26"/>
  <c r="CF46" i="26"/>
  <c r="CE46" i="26"/>
  <c r="CB46" i="26"/>
  <c r="CA46" i="26"/>
  <c r="BY46" i="26"/>
  <c r="BW46" i="26"/>
  <c r="BU46" i="26"/>
  <c r="BT46" i="26"/>
  <c r="BQ46" i="26"/>
  <c r="BP46" i="26"/>
  <c r="BO46" i="26"/>
  <c r="BL46" i="26"/>
  <c r="BK46" i="26"/>
  <c r="BI46" i="26"/>
  <c r="BG46" i="26"/>
  <c r="BE46" i="26"/>
  <c r="BD46" i="26"/>
  <c r="BA46" i="26"/>
  <c r="AZ46" i="26"/>
  <c r="AY46" i="26"/>
  <c r="AV46" i="26"/>
  <c r="AU46" i="26"/>
  <c r="AS46" i="26"/>
  <c r="AQ46" i="26"/>
  <c r="AO46" i="26"/>
  <c r="AN46" i="26"/>
  <c r="AK46" i="26"/>
  <c r="AJ46" i="26"/>
  <c r="AI46" i="26"/>
  <c r="AH46" i="26"/>
  <c r="ED46" i="26" s="1"/>
  <c r="EE45" i="26"/>
  <c r="DW45" i="26"/>
  <c r="DT45" i="26"/>
  <c r="DL45" i="26"/>
  <c r="DH45" i="26"/>
  <c r="CZ45" i="26"/>
  <c r="CY45" i="26"/>
  <c r="CQ45" i="26"/>
  <c r="CN45" i="26"/>
  <c r="CF45" i="26"/>
  <c r="CB45" i="26"/>
  <c r="BT45" i="26"/>
  <c r="BS45" i="26"/>
  <c r="BK45" i="26"/>
  <c r="BH45" i="26"/>
  <c r="AZ45" i="26"/>
  <c r="AV45" i="26"/>
  <c r="AN45" i="26"/>
  <c r="AM45" i="26"/>
  <c r="AH45" i="26"/>
  <c r="AH44" i="26"/>
  <c r="DV44" i="26" s="1"/>
  <c r="EC43" i="26"/>
  <c r="DY43" i="26"/>
  <c r="DI43" i="26"/>
  <c r="DE43" i="26"/>
  <c r="CO43" i="26"/>
  <c r="CG43" i="26"/>
  <c r="BQ43" i="26"/>
  <c r="BM43" i="26"/>
  <c r="AW43" i="26"/>
  <c r="AS43" i="26"/>
  <c r="AH43" i="26"/>
  <c r="EC42" i="26"/>
  <c r="EB42" i="26"/>
  <c r="EA42" i="26"/>
  <c r="DX42" i="26"/>
  <c r="DW42" i="26"/>
  <c r="DU42" i="26"/>
  <c r="DS42" i="26"/>
  <c r="DQ42" i="26"/>
  <c r="DP42" i="26"/>
  <c r="DM42" i="26"/>
  <c r="DL42" i="26"/>
  <c r="DK42" i="26"/>
  <c r="DH42" i="26"/>
  <c r="DG42" i="26"/>
  <c r="DE42" i="26"/>
  <c r="DC42" i="26"/>
  <c r="DA42" i="26"/>
  <c r="CZ42" i="26"/>
  <c r="CW42" i="26"/>
  <c r="CV42" i="26"/>
  <c r="CU42" i="26"/>
  <c r="CR42" i="26"/>
  <c r="CQ42" i="26"/>
  <c r="CO42" i="26"/>
  <c r="CM42" i="26"/>
  <c r="CK42" i="26"/>
  <c r="CJ42" i="26"/>
  <c r="CG42" i="26"/>
  <c r="CF42" i="26"/>
  <c r="CE42" i="26"/>
  <c r="CB42" i="26"/>
  <c r="CA42" i="26"/>
  <c r="BY42" i="26"/>
  <c r="BW42" i="26"/>
  <c r="BU42" i="26"/>
  <c r="BT42" i="26"/>
  <c r="BQ42" i="26"/>
  <c r="BP42" i="26"/>
  <c r="BO42" i="26"/>
  <c r="BL42" i="26"/>
  <c r="BK42" i="26"/>
  <c r="BI42" i="26"/>
  <c r="BG42" i="26"/>
  <c r="BE42" i="26"/>
  <c r="BD42" i="26"/>
  <c r="BA42" i="26"/>
  <c r="AZ42" i="26"/>
  <c r="AY42" i="26"/>
  <c r="AV42" i="26"/>
  <c r="AU42" i="26"/>
  <c r="AS42" i="26"/>
  <c r="AQ42" i="26"/>
  <c r="AO42" i="26"/>
  <c r="AN42" i="26"/>
  <c r="AK42" i="26"/>
  <c r="AJ42" i="26"/>
  <c r="AI42" i="26"/>
  <c r="AH42" i="26"/>
  <c r="ED42" i="26" s="1"/>
  <c r="DX41" i="26"/>
  <c r="DW41" i="26"/>
  <c r="DD41" i="26"/>
  <c r="CZ41" i="26"/>
  <c r="CI41" i="26"/>
  <c r="CF41" i="26"/>
  <c r="BL41" i="26"/>
  <c r="BK41" i="26"/>
  <c r="AR41" i="26"/>
  <c r="AN41" i="26"/>
  <c r="AH41" i="26"/>
  <c r="DL41" i="26" s="1"/>
  <c r="AH40" i="26"/>
  <c r="ED40" i="26" s="1"/>
  <c r="DQ39" i="26"/>
  <c r="CN39" i="26"/>
  <c r="BT39" i="26"/>
  <c r="AY39" i="26"/>
  <c r="AH39" i="26"/>
  <c r="AH38" i="26"/>
  <c r="EE38" i="26" s="1"/>
  <c r="EC37" i="26"/>
  <c r="DU37" i="26"/>
  <c r="DQ37" i="26"/>
  <c r="DM37" i="26"/>
  <c r="DE37" i="26"/>
  <c r="DA37" i="26"/>
  <c r="CW37" i="26"/>
  <c r="CO37" i="26"/>
  <c r="CK37" i="26"/>
  <c r="CG37" i="26"/>
  <c r="BY37" i="26"/>
  <c r="BU37" i="26"/>
  <c r="BQ37" i="26"/>
  <c r="BI37" i="26"/>
  <c r="BE37" i="26"/>
  <c r="BA37" i="26"/>
  <c r="AS37" i="26"/>
  <c r="AO37" i="26"/>
  <c r="AK37" i="26"/>
  <c r="AH37" i="26"/>
  <c r="ED37" i="26" s="1"/>
  <c r="DU36" i="26"/>
  <c r="DT36" i="26"/>
  <c r="CZ36" i="26"/>
  <c r="CW36" i="26"/>
  <c r="CF36" i="26"/>
  <c r="CB36" i="26"/>
  <c r="BI36" i="26"/>
  <c r="BH36" i="26"/>
  <c r="AO36" i="26"/>
  <c r="AN36" i="26"/>
  <c r="AH36" i="26"/>
  <c r="EE35" i="26"/>
  <c r="EB35" i="26"/>
  <c r="EA35" i="26"/>
  <c r="DW35" i="26"/>
  <c r="DT35" i="26"/>
  <c r="DS35" i="26"/>
  <c r="DO35" i="26"/>
  <c r="DL35" i="26"/>
  <c r="DK35" i="26"/>
  <c r="DG35" i="26"/>
  <c r="DD35" i="26"/>
  <c r="DC35" i="26"/>
  <c r="CY35" i="26"/>
  <c r="CV35" i="26"/>
  <c r="CU35" i="26"/>
  <c r="CQ35" i="26"/>
  <c r="CN35" i="26"/>
  <c r="CM35" i="26"/>
  <c r="CI35" i="26"/>
  <c r="CF35" i="26"/>
  <c r="CE35" i="26"/>
  <c r="CA35" i="26"/>
  <c r="BX35" i="26"/>
  <c r="BW35" i="26"/>
  <c r="BS35" i="26"/>
  <c r="BP35" i="26"/>
  <c r="BO35" i="26"/>
  <c r="BK35" i="26"/>
  <c r="BH35" i="26"/>
  <c r="BG35" i="26"/>
  <c r="BC35" i="26"/>
  <c r="AZ35" i="26"/>
  <c r="AY35" i="26"/>
  <c r="AU35" i="26"/>
  <c r="AR35" i="26"/>
  <c r="AQ35" i="26"/>
  <c r="AM35" i="26"/>
  <c r="AJ35" i="26"/>
  <c r="AI35" i="26"/>
  <c r="AH35" i="26"/>
  <c r="ED35" i="26" s="1"/>
  <c r="AH34" i="26"/>
  <c r="EE34" i="26" s="1"/>
  <c r="CS33" i="26"/>
  <c r="CO33" i="26"/>
  <c r="BE33" i="26"/>
  <c r="AW33" i="26"/>
  <c r="AH33" i="26"/>
  <c r="DI33" i="26" s="1"/>
  <c r="EC32" i="26"/>
  <c r="DI32" i="26"/>
  <c r="DH32" i="26"/>
  <c r="CO32" i="26"/>
  <c r="CK32" i="26"/>
  <c r="BT32" i="26"/>
  <c r="BQ32" i="26"/>
  <c r="BD32" i="26"/>
  <c r="BC32" i="26"/>
  <c r="AQ32" i="26"/>
  <c r="AN32" i="26"/>
  <c r="AH32" i="26"/>
  <c r="DX31" i="26"/>
  <c r="CR31" i="26"/>
  <c r="CF31" i="26"/>
  <c r="AZ31" i="26"/>
  <c r="AQ31" i="26"/>
  <c r="AH31" i="26"/>
  <c r="DC31" i="26" s="1"/>
  <c r="AH30" i="26"/>
  <c r="EC29" i="26"/>
  <c r="DU29" i="26"/>
  <c r="DQ29" i="26"/>
  <c r="DM29" i="26"/>
  <c r="DE29" i="26"/>
  <c r="DA29" i="26"/>
  <c r="CW29" i="26"/>
  <c r="CO29" i="26"/>
  <c r="CK29" i="26"/>
  <c r="CG29" i="26"/>
  <c r="BY29" i="26"/>
  <c r="BU29" i="26"/>
  <c r="BQ29" i="26"/>
  <c r="BI29" i="26"/>
  <c r="BE29" i="26"/>
  <c r="BA29" i="26"/>
  <c r="AS29" i="26"/>
  <c r="AO29" i="26"/>
  <c r="AK29" i="26"/>
  <c r="AH29" i="26"/>
  <c r="ED29" i="26" s="1"/>
  <c r="EA28" i="26"/>
  <c r="DY28" i="26"/>
  <c r="DT28" i="26"/>
  <c r="DS28" i="26"/>
  <c r="DM28" i="26"/>
  <c r="DK28" i="26"/>
  <c r="DE28" i="26"/>
  <c r="DD28" i="26"/>
  <c r="CY28" i="26"/>
  <c r="CW28" i="26"/>
  <c r="CR28" i="26"/>
  <c r="CO28" i="26"/>
  <c r="CJ28" i="26"/>
  <c r="CI28" i="26"/>
  <c r="CC28" i="26"/>
  <c r="CB28" i="26"/>
  <c r="BW28" i="26"/>
  <c r="BT28" i="26"/>
  <c r="BO28" i="26"/>
  <c r="BM28" i="26"/>
  <c r="BH28" i="26"/>
  <c r="BG28" i="26"/>
  <c r="BA28" i="26"/>
  <c r="AY28" i="26"/>
  <c r="AS28" i="26"/>
  <c r="AR28" i="26"/>
  <c r="AM28" i="26"/>
  <c r="AK28" i="26"/>
  <c r="AI28" i="26"/>
  <c r="AH28" i="26"/>
  <c r="EB27" i="26"/>
  <c r="EA27" i="26"/>
  <c r="DS27" i="26"/>
  <c r="DP27" i="26"/>
  <c r="DH27" i="26"/>
  <c r="DD27" i="26"/>
  <c r="CV27" i="26"/>
  <c r="CU27" i="26"/>
  <c r="CM27" i="26"/>
  <c r="CJ27" i="26"/>
  <c r="CB27" i="26"/>
  <c r="BX27" i="26"/>
  <c r="BP27" i="26"/>
  <c r="BO27" i="26"/>
  <c r="BG27" i="26"/>
  <c r="BD27" i="26"/>
  <c r="AV27" i="26"/>
  <c r="AR27" i="26"/>
  <c r="AJ27" i="26"/>
  <c r="AI27" i="26"/>
  <c r="AH27" i="26"/>
  <c r="DT27" i="26" s="1"/>
  <c r="EE26" i="26"/>
  <c r="DW26" i="26"/>
  <c r="DO26" i="26"/>
  <c r="DF26" i="26"/>
  <c r="CY26" i="26"/>
  <c r="CX26" i="26"/>
  <c r="CP26" i="26"/>
  <c r="CI26" i="26"/>
  <c r="CH26" i="26"/>
  <c r="BZ26" i="26"/>
  <c r="BS26" i="26"/>
  <c r="BR26" i="26"/>
  <c r="BJ26" i="26"/>
  <c r="BC26" i="26"/>
  <c r="BB26" i="26"/>
  <c r="AT26" i="26"/>
  <c r="AM26" i="26"/>
  <c r="AL26" i="26"/>
  <c r="AH26" i="26"/>
  <c r="DG26" i="26" s="1"/>
  <c r="AH25" i="26"/>
  <c r="DY24" i="26"/>
  <c r="DU24" i="26"/>
  <c r="DQ24" i="26"/>
  <c r="DI24" i="26"/>
  <c r="DE24" i="26"/>
  <c r="DA24" i="26"/>
  <c r="CS24" i="26"/>
  <c r="CO24" i="26"/>
  <c r="CK24" i="26"/>
  <c r="CC24" i="26"/>
  <c r="BY24" i="26"/>
  <c r="BU24" i="26"/>
  <c r="BM24" i="26"/>
  <c r="BI24" i="26"/>
  <c r="BE24" i="26"/>
  <c r="AW24" i="26"/>
  <c r="AS24" i="26"/>
  <c r="AR24" i="26"/>
  <c r="AN24" i="26"/>
  <c r="AK24" i="26"/>
  <c r="AJ24" i="26"/>
  <c r="AH24" i="26"/>
  <c r="EB24" i="26" s="1"/>
  <c r="EB23" i="26"/>
  <c r="DX23" i="26"/>
  <c r="DP23" i="26"/>
  <c r="DH23" i="26"/>
  <c r="CZ23" i="26"/>
  <c r="CV23" i="26"/>
  <c r="CJ23" i="26"/>
  <c r="CF23" i="26"/>
  <c r="CB23" i="26"/>
  <c r="BP23" i="26"/>
  <c r="BO23" i="26"/>
  <c r="BK23" i="26"/>
  <c r="BH23" i="26"/>
  <c r="BE23" i="26"/>
  <c r="BD23" i="26"/>
  <c r="AZ23" i="26"/>
  <c r="AY23" i="26"/>
  <c r="AW23" i="26"/>
  <c r="AS23" i="26"/>
  <c r="AR23" i="26"/>
  <c r="AO23" i="26"/>
  <c r="AM23" i="26"/>
  <c r="AJ23" i="26"/>
  <c r="AI23" i="26"/>
  <c r="AH23" i="26"/>
  <c r="EA22" i="26"/>
  <c r="DW22" i="26"/>
  <c r="DO22" i="26"/>
  <c r="DG22" i="26"/>
  <c r="CY22" i="26"/>
  <c r="CU22" i="26"/>
  <c r="CI22" i="26"/>
  <c r="CE22" i="26"/>
  <c r="CA22" i="26"/>
  <c r="BO22" i="26"/>
  <c r="BK22" i="26"/>
  <c r="BC22" i="26"/>
  <c r="AU22" i="26"/>
  <c r="AM22" i="26"/>
  <c r="AI22" i="26"/>
  <c r="AH22" i="26"/>
  <c r="AH21" i="26"/>
  <c r="EC21" i="26" s="1"/>
  <c r="EC20" i="26"/>
  <c r="DU20" i="26"/>
  <c r="DQ20" i="26"/>
  <c r="DM20" i="26"/>
  <c r="DE20" i="26"/>
  <c r="DA20" i="26"/>
  <c r="CW20" i="26"/>
  <c r="CO20" i="26"/>
  <c r="CK20" i="26"/>
  <c r="CG20" i="26"/>
  <c r="BY20" i="26"/>
  <c r="BU20" i="26"/>
  <c r="BQ20" i="26"/>
  <c r="BI20" i="26"/>
  <c r="BE20" i="26"/>
  <c r="BA20" i="26"/>
  <c r="AS20" i="26"/>
  <c r="AO20" i="26"/>
  <c r="AK20" i="26"/>
  <c r="AH20" i="26"/>
  <c r="EB20" i="26" s="1"/>
  <c r="DU19" i="26"/>
  <c r="DT19" i="26"/>
  <c r="DH19" i="26"/>
  <c r="DE19" i="26"/>
  <c r="CS19" i="26"/>
  <c r="CR19" i="26"/>
  <c r="CE19" i="26"/>
  <c r="CC19" i="26"/>
  <c r="BQ19" i="26"/>
  <c r="BO19" i="26"/>
  <c r="BC19" i="26"/>
  <c r="BA19" i="26"/>
  <c r="AN19" i="26"/>
  <c r="AM19" i="26"/>
  <c r="AH19" i="26"/>
  <c r="EA19" i="26" s="1"/>
  <c r="EA18" i="26"/>
  <c r="DW18" i="26"/>
  <c r="DS18" i="26"/>
  <c r="DK18" i="26"/>
  <c r="DG18" i="26"/>
  <c r="DC18" i="26"/>
  <c r="CU18" i="26"/>
  <c r="CQ18" i="26"/>
  <c r="CM18" i="26"/>
  <c r="CE18" i="26"/>
  <c r="CA18" i="26"/>
  <c r="BW18" i="26"/>
  <c r="BS18" i="26"/>
  <c r="BP18" i="26"/>
  <c r="BO18" i="26"/>
  <c r="BK18" i="26"/>
  <c r="BH18" i="26"/>
  <c r="BG18" i="26"/>
  <c r="BC18" i="26"/>
  <c r="AZ18" i="26"/>
  <c r="AY18" i="26"/>
  <c r="AU18" i="26"/>
  <c r="AR18" i="26"/>
  <c r="AQ18" i="26"/>
  <c r="AM18" i="26"/>
  <c r="AJ18" i="26"/>
  <c r="AI18" i="26"/>
  <c r="AH18" i="26"/>
  <c r="ED18" i="26" s="1"/>
  <c r="AH17" i="26"/>
  <c r="DV17" i="26" s="1"/>
  <c r="DI16" i="26"/>
  <c r="CC16" i="26"/>
  <c r="BE16" i="26"/>
  <c r="AH16" i="26"/>
  <c r="EE15" i="26"/>
  <c r="EA15" i="26"/>
  <c r="DY15" i="26"/>
  <c r="DW15" i="26"/>
  <c r="DT15" i="26"/>
  <c r="DQ15" i="26"/>
  <c r="DP15" i="26"/>
  <c r="DL15" i="26"/>
  <c r="DK15" i="26"/>
  <c r="DI15" i="26"/>
  <c r="DE15" i="26"/>
  <c r="DD15" i="26"/>
  <c r="DA15" i="26"/>
  <c r="CY15" i="26"/>
  <c r="CV15" i="26"/>
  <c r="CU15" i="26"/>
  <c r="CQ15" i="26"/>
  <c r="CO15" i="26"/>
  <c r="CN15" i="26"/>
  <c r="CJ15" i="26"/>
  <c r="CI15" i="26"/>
  <c r="CF15" i="26"/>
  <c r="CC15" i="26"/>
  <c r="CA15" i="26"/>
  <c r="BY15" i="26"/>
  <c r="BU15" i="26"/>
  <c r="BT15" i="26"/>
  <c r="BS15" i="26"/>
  <c r="BO15" i="26"/>
  <c r="BM15" i="26"/>
  <c r="BK15" i="26"/>
  <c r="BH15" i="26"/>
  <c r="BE15" i="26"/>
  <c r="BD15" i="26"/>
  <c r="AZ15" i="26"/>
  <c r="AY15" i="26"/>
  <c r="AW15" i="26"/>
  <c r="AS15" i="26"/>
  <c r="AR15" i="26"/>
  <c r="AO15" i="26"/>
  <c r="AM15" i="26"/>
  <c r="AJ15" i="26"/>
  <c r="AI15" i="26"/>
  <c r="AH15" i="26"/>
  <c r="ED14" i="26"/>
  <c r="DX14" i="26"/>
  <c r="DS14" i="26"/>
  <c r="DH14" i="26"/>
  <c r="DC14" i="26"/>
  <c r="CX14" i="26"/>
  <c r="CM14" i="26"/>
  <c r="CH14" i="26"/>
  <c r="CB14" i="26"/>
  <c r="BR14" i="26"/>
  <c r="BL14" i="26"/>
  <c r="BG14" i="26"/>
  <c r="AV14" i="26"/>
  <c r="AQ14" i="26"/>
  <c r="AL14" i="26"/>
  <c r="AH14" i="26"/>
  <c r="DN14" i="26" s="1"/>
  <c r="AH13" i="26"/>
  <c r="AH12" i="26"/>
  <c r="AH11" i="26"/>
  <c r="EE11" i="26" s="1"/>
  <c r="EE10" i="26"/>
  <c r="AI10" i="26"/>
  <c r="AH10" i="26"/>
  <c r="AH9" i="26"/>
  <c r="AH8" i="26"/>
  <c r="AH7" i="26"/>
  <c r="EE7" i="26" s="1"/>
  <c r="EE6" i="26"/>
  <c r="AI6" i="26"/>
  <c r="AH6" i="26"/>
  <c r="AH5" i="26"/>
  <c r="AH4" i="26"/>
  <c r="EB16" i="26" l="1"/>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EE5" i="26"/>
  <c r="AJ6" i="26"/>
  <c r="AI9" i="26"/>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J9"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5" i="26"/>
  <c r="AJ4" i="26"/>
  <c r="AK5" i="26"/>
  <c r="AI7" i="26"/>
  <c r="AJ8" i="26"/>
  <c r="AK9"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AL9"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1" i="28"/>
  <c r="AJ13" i="26" l="1"/>
  <c r="AJ12" i="26"/>
  <c r="AK8" i="26"/>
  <c r="AJ7" i="26"/>
  <c r="AK6" i="26"/>
  <c r="AK12" i="26"/>
  <c r="AL5" i="26"/>
  <c r="AK4" i="26"/>
  <c r="AK10" i="26"/>
  <c r="AJ11" i="26"/>
  <c r="AM9" i="26"/>
  <c r="B63" i="28"/>
  <c r="A36" i="25"/>
  <c r="A18" i="19"/>
  <c r="A18" i="18"/>
  <c r="A36" i="1"/>
  <c r="A12" i="3"/>
  <c r="A17" i="2"/>
  <c r="B25" i="20"/>
  <c r="B128" i="27"/>
  <c r="B128" i="26"/>
  <c r="B128" i="17"/>
  <c r="B46" i="28"/>
  <c r="B25" i="24"/>
  <c r="AK13" i="26" l="1"/>
  <c r="AL10" i="26"/>
  <c r="AL12" i="26"/>
  <c r="AK7" i="26"/>
  <c r="AN9" i="26"/>
  <c r="AL6" i="26"/>
  <c r="AL8" i="26"/>
  <c r="AL4" i="26"/>
  <c r="AK11" i="26"/>
  <c r="AM5" i="26"/>
  <c r="B64" i="28"/>
  <c r="D41" i="28"/>
  <c r="B41" i="28"/>
  <c r="AL13" i="26" l="1"/>
  <c r="AN5" i="26"/>
  <c r="AL11" i="26"/>
  <c r="AM8" i="26"/>
  <c r="AO9" i="26"/>
  <c r="AM12" i="26"/>
  <c r="AM4" i="26"/>
  <c r="AM6" i="26"/>
  <c r="AL7" i="26"/>
  <c r="AM10" i="26"/>
  <c r="B65" i="28"/>
  <c r="F19" i="28"/>
  <c r="P19" i="28" s="1"/>
  <c r="G19" i="28"/>
  <c r="J19" i="28"/>
  <c r="E7" i="28"/>
  <c r="X28" i="28"/>
  <c r="AM13" i="26" l="1"/>
  <c r="AN13" i="26" s="1"/>
  <c r="AO13" i="26" s="1"/>
  <c r="AN10" i="26"/>
  <c r="AN6" i="26"/>
  <c r="AP13" i="26"/>
  <c r="AP9" i="26"/>
  <c r="AM11" i="26"/>
  <c r="AM7" i="26"/>
  <c r="AN4" i="26"/>
  <c r="AN12" i="26"/>
  <c r="AN8" i="26"/>
  <c r="AO5" i="26"/>
  <c r="B66" i="28"/>
  <c r="H10" i="28"/>
  <c r="I19" i="28" s="1"/>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4" i="27"/>
  <c r="AP5" i="26" l="1"/>
  <c r="AO12" i="26"/>
  <c r="AN7" i="26"/>
  <c r="AQ9" i="26"/>
  <c r="AO6" i="26"/>
  <c r="AO8" i="26"/>
  <c r="AO4" i="26"/>
  <c r="AN11" i="26"/>
  <c r="AQ13" i="26"/>
  <c r="AO10" i="26"/>
  <c r="B67" i="28"/>
  <c r="R19" i="28"/>
  <c r="T19" i="28"/>
  <c r="U6" i="28" s="1"/>
  <c r="S19" i="28"/>
  <c r="Q19" i="28"/>
  <c r="V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T55" i="27" s="1"/>
  <c r="K54" i="27"/>
  <c r="J52" i="27"/>
  <c r="S52" i="27" s="1"/>
  <c r="K50" i="27"/>
  <c r="K48" i="27"/>
  <c r="I47" i="27"/>
  <c r="K47" i="27"/>
  <c r="I46" i="27"/>
  <c r="I44" i="27"/>
  <c r="K43" i="27"/>
  <c r="J41" i="27"/>
  <c r="M41" i="27" s="1"/>
  <c r="K40" i="27"/>
  <c r="K38" i="27"/>
  <c r="I37" i="27"/>
  <c r="K36" i="27"/>
  <c r="I33" i="27"/>
  <c r="K33" i="27"/>
  <c r="I32" i="27"/>
  <c r="K30" i="27"/>
  <c r="J30" i="27"/>
  <c r="T30" i="27" s="1"/>
  <c r="K27" i="27"/>
  <c r="J25" i="27"/>
  <c r="M25" i="27" s="1"/>
  <c r="K24" i="27"/>
  <c r="K22" i="27"/>
  <c r="K21" i="27"/>
  <c r="K20" i="27"/>
  <c r="K19" i="27"/>
  <c r="K17" i="27"/>
  <c r="I13" i="27"/>
  <c r="K12" i="27"/>
  <c r="K11" i="27"/>
  <c r="I9" i="27"/>
  <c r="K9" i="27"/>
  <c r="N8" i="27"/>
  <c r="J8" i="27"/>
  <c r="I7" i="27"/>
  <c r="I5" i="27"/>
  <c r="K5" i="27"/>
  <c r="J4" i="27"/>
  <c r="I4" i="27"/>
  <c r="N4" i="27"/>
  <c r="X1" i="27"/>
  <c r="AP10" i="26" l="1"/>
  <c r="AO11" i="26"/>
  <c r="AP8" i="26"/>
  <c r="AR9" i="26"/>
  <c r="AP12" i="26"/>
  <c r="AR13" i="26"/>
  <c r="AP4" i="26"/>
  <c r="AP6" i="26"/>
  <c r="AO7" i="26"/>
  <c r="AQ5" i="26"/>
  <c r="C65" i="28"/>
  <c r="C63" i="28"/>
  <c r="C64" i="28"/>
  <c r="C67" i="28"/>
  <c r="C66" i="28"/>
  <c r="B68" i="28"/>
  <c r="C68" i="28" s="1"/>
  <c r="K13" i="27"/>
  <c r="K14" i="27"/>
  <c r="I16" i="27"/>
  <c r="J29" i="27"/>
  <c r="R29" i="27" s="1"/>
  <c r="I41" i="27"/>
  <c r="I52" i="27"/>
  <c r="I66" i="27"/>
  <c r="I80" i="27"/>
  <c r="I95" i="27"/>
  <c r="J22" i="27"/>
  <c r="K35" i="27"/>
  <c r="K37" i="27"/>
  <c r="K51" i="27"/>
  <c r="J54" i="27"/>
  <c r="K60" i="27"/>
  <c r="K74" i="27"/>
  <c r="I92" i="27"/>
  <c r="K23" i="27"/>
  <c r="I40" i="27"/>
  <c r="J44" i="27"/>
  <c r="U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T47" i="27" s="1"/>
  <c r="N51" i="27"/>
  <c r="K55" i="27"/>
  <c r="N55" i="27"/>
  <c r="N59" i="27"/>
  <c r="K66" i="27"/>
  <c r="N66" i="27"/>
  <c r="I70" i="27"/>
  <c r="J78" i="27"/>
  <c r="U78" i="27" s="1"/>
  <c r="I83" i="27"/>
  <c r="N86" i="27"/>
  <c r="I87" i="27"/>
  <c r="N89" i="27"/>
  <c r="J97" i="27"/>
  <c r="T97" i="27" s="1"/>
  <c r="N17" i="27"/>
  <c r="N5" i="27"/>
  <c r="N9" i="27"/>
  <c r="I17" i="27"/>
  <c r="N33" i="27"/>
  <c r="N37" i="27"/>
  <c r="J38" i="27"/>
  <c r="U38" i="27" s="1"/>
  <c r="I43" i="27"/>
  <c r="K44" i="27"/>
  <c r="N47" i="27"/>
  <c r="I51" i="27"/>
  <c r="N52" i="27"/>
  <c r="J60" i="27"/>
  <c r="R60" i="27" s="1"/>
  <c r="K80" i="27"/>
  <c r="K84" i="27"/>
  <c r="I89" i="27"/>
  <c r="J98" i="27"/>
  <c r="R98" i="27" s="1"/>
  <c r="I101" i="27"/>
  <c r="N13" i="27"/>
  <c r="I21" i="27"/>
  <c r="I24" i="27"/>
  <c r="N6" i="27"/>
  <c r="K8" i="27"/>
  <c r="N10" i="27"/>
  <c r="J17" i="27"/>
  <c r="S17" i="27" s="1"/>
  <c r="J21" i="27"/>
  <c r="R21" i="27" s="1"/>
  <c r="K25" i="27"/>
  <c r="N25" i="27"/>
  <c r="K29" i="27"/>
  <c r="N29" i="27"/>
  <c r="K32" i="27"/>
  <c r="J43" i="27"/>
  <c r="U43" i="27" s="1"/>
  <c r="J51" i="27"/>
  <c r="N54" i="27"/>
  <c r="K58" i="27"/>
  <c r="J59" i="27"/>
  <c r="L59" i="27" s="1"/>
  <c r="I65" i="27"/>
  <c r="K70" i="27"/>
  <c r="N70" i="27"/>
  <c r="I73" i="27"/>
  <c r="N78" i="27"/>
  <c r="K83" i="27"/>
  <c r="N83" i="27"/>
  <c r="K86" i="27"/>
  <c r="I88" i="27"/>
  <c r="J89" i="27"/>
  <c r="T89" i="27" s="1"/>
  <c r="K96" i="27"/>
  <c r="N97" i="27"/>
  <c r="J101" i="27"/>
  <c r="S101" i="27" s="1"/>
  <c r="L18" i="27"/>
  <c r="S18" i="27"/>
  <c r="P8" i="27"/>
  <c r="R22" i="27"/>
  <c r="M22" i="27"/>
  <c r="U22" i="27"/>
  <c r="L22" i="27"/>
  <c r="Q22" i="27"/>
  <c r="W22" i="27" s="1"/>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S22" i="27"/>
  <c r="N23" i="27"/>
  <c r="J23" i="27"/>
  <c r="U25" i="27"/>
  <c r="Q25" i="27"/>
  <c r="L25" i="27"/>
  <c r="T25" i="27"/>
  <c r="P25" i="27"/>
  <c r="S25" i="27"/>
  <c r="N26" i="27"/>
  <c r="R30" i="27"/>
  <c r="M30" i="27"/>
  <c r="U30" i="27"/>
  <c r="Q30" i="27"/>
  <c r="L30" i="27"/>
  <c r="S30" i="27"/>
  <c r="N31" i="27"/>
  <c r="J31" i="27"/>
  <c r="U33" i="27"/>
  <c r="P33" i="27"/>
  <c r="N34" i="27"/>
  <c r="U41" i="27"/>
  <c r="Q41" i="27"/>
  <c r="L41" i="27"/>
  <c r="T41" i="27"/>
  <c r="P41" i="27"/>
  <c r="S41" i="27"/>
  <c r="N42" i="27"/>
  <c r="I56" i="27"/>
  <c r="K56" i="27"/>
  <c r="J56" i="27"/>
  <c r="N56" i="27"/>
  <c r="P4" i="27"/>
  <c r="I6" i="27"/>
  <c r="L8" i="27"/>
  <c r="M8" i="27" s="1"/>
  <c r="I15" i="27"/>
  <c r="T22" i="27"/>
  <c r="I31" i="27"/>
  <c r="I85" i="27"/>
  <c r="K85" i="27"/>
  <c r="L4" i="27"/>
  <c r="M4" i="27" s="1"/>
  <c r="J6" i="27"/>
  <c r="J10" i="27"/>
  <c r="N11" i="27"/>
  <c r="J11" i="27"/>
  <c r="I12" i="27"/>
  <c r="L13" i="27"/>
  <c r="M13" i="27" s="1"/>
  <c r="N14" i="27"/>
  <c r="K15" i="27"/>
  <c r="F104" i="27"/>
  <c r="K6" i="27"/>
  <c r="K7" i="27"/>
  <c r="I8" i="27"/>
  <c r="K10" i="27"/>
  <c r="I11" i="27"/>
  <c r="I14" i="27"/>
  <c r="N16" i="27"/>
  <c r="J16" i="27"/>
  <c r="K18" i="27"/>
  <c r="I19" i="27"/>
  <c r="M21" i="27"/>
  <c r="I22" i="27"/>
  <c r="P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U52" i="27"/>
  <c r="Q52" i="27"/>
  <c r="L52" i="27"/>
  <c r="T52" i="27"/>
  <c r="P52" i="27"/>
  <c r="T54" i="27"/>
  <c r="P54" i="27"/>
  <c r="U54" i="27"/>
  <c r="S54" i="27"/>
  <c r="M54" i="27"/>
  <c r="R54" i="27"/>
  <c r="L54" i="27"/>
  <c r="K57" i="27"/>
  <c r="I57" i="27"/>
  <c r="J62" i="27"/>
  <c r="N62" i="27"/>
  <c r="I62" i="27"/>
  <c r="I72" i="27"/>
  <c r="K72" i="27"/>
  <c r="J93" i="27"/>
  <c r="N93" i="27"/>
  <c r="I93" i="27"/>
  <c r="D104" i="27"/>
  <c r="K4" i="27"/>
  <c r="N44" i="27"/>
  <c r="K46" i="27"/>
  <c r="J48" i="27"/>
  <c r="K49" i="27"/>
  <c r="Q54" i="27"/>
  <c r="T60" i="27"/>
  <c r="J63" i="27"/>
  <c r="N63" i="27"/>
  <c r="I63" i="27"/>
  <c r="I77" i="27"/>
  <c r="S51" i="27"/>
  <c r="K52" i="27"/>
  <c r="U55" i="27"/>
  <c r="Q55" i="27"/>
  <c r="L55" i="27"/>
  <c r="P55" i="27"/>
  <c r="K59" i="27"/>
  <c r="N65" i="27"/>
  <c r="J65" i="27"/>
  <c r="U66" i="27"/>
  <c r="T66" i="27"/>
  <c r="P66" i="27"/>
  <c r="Q66" i="27"/>
  <c r="R67" i="27"/>
  <c r="M67" i="27"/>
  <c r="U67" i="27"/>
  <c r="Q67" i="27"/>
  <c r="L67" i="27"/>
  <c r="S67" i="27"/>
  <c r="N68" i="27"/>
  <c r="J68" i="27"/>
  <c r="U70" i="27"/>
  <c r="Q70" i="27"/>
  <c r="L70" i="27"/>
  <c r="T70" i="27"/>
  <c r="P70" i="27"/>
  <c r="S70" i="27"/>
  <c r="I71" i="27"/>
  <c r="N71" i="27"/>
  <c r="N75" i="27"/>
  <c r="I75" i="27"/>
  <c r="R90" i="27"/>
  <c r="M90" i="27"/>
  <c r="U90" i="27"/>
  <c r="Q90" i="27"/>
  <c r="L90" i="27"/>
  <c r="T90" i="27"/>
  <c r="S90" i="27"/>
  <c r="P90" i="27"/>
  <c r="N46" i="27"/>
  <c r="P51" i="27"/>
  <c r="R55" i="27"/>
  <c r="I58" i="27"/>
  <c r="N58" i="27"/>
  <c r="N61" i="27"/>
  <c r="J61" i="27"/>
  <c r="I64" i="27"/>
  <c r="N64" i="27"/>
  <c r="L66" i="27"/>
  <c r="R66" i="27"/>
  <c r="T67" i="27"/>
  <c r="I68" i="27"/>
  <c r="M70" i="27"/>
  <c r="U83" i="27"/>
  <c r="Q83" i="27"/>
  <c r="L83" i="27"/>
  <c r="T83" i="27"/>
  <c r="P83" i="27"/>
  <c r="M83" i="27"/>
  <c r="S83" i="27"/>
  <c r="R83" i="27"/>
  <c r="K87" i="27"/>
  <c r="Q51" i="27"/>
  <c r="I54" i="27"/>
  <c r="M55" i="27"/>
  <c r="S55" i="27"/>
  <c r="N57" i="27"/>
  <c r="J57" i="27"/>
  <c r="J58" i="27"/>
  <c r="I59" i="27"/>
  <c r="I60" i="27"/>
  <c r="N60" i="27"/>
  <c r="K62" i="27"/>
  <c r="J64" i="27"/>
  <c r="M66" i="27"/>
  <c r="S66" i="27"/>
  <c r="I67" i="27"/>
  <c r="N67" i="27"/>
  <c r="K68" i="27"/>
  <c r="K69" i="27"/>
  <c r="J71" i="27"/>
  <c r="N72" i="27"/>
  <c r="J72" i="27"/>
  <c r="J74" i="27"/>
  <c r="N74" i="27"/>
  <c r="I74" i="27"/>
  <c r="J75" i="27"/>
  <c r="K77" i="27"/>
  <c r="N82" i="27"/>
  <c r="J82" i="27"/>
  <c r="I82" i="27"/>
  <c r="J69" i="27"/>
  <c r="N69" i="27"/>
  <c r="K73" i="27"/>
  <c r="N76" i="27"/>
  <c r="J76" i="27"/>
  <c r="R80" i="27"/>
  <c r="M80" i="27"/>
  <c r="T80" i="27"/>
  <c r="S80" i="27"/>
  <c r="L80" i="27"/>
  <c r="U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L89" i="27"/>
  <c r="I90" i="27"/>
  <c r="N90" i="27"/>
  <c r="K95" i="27"/>
  <c r="U101" i="27"/>
  <c r="P101" i="27"/>
  <c r="I102" i="27"/>
  <c r="K102" i="27"/>
  <c r="J102" i="27"/>
  <c r="J88" i="27"/>
  <c r="N88" i="27"/>
  <c r="N92" i="27"/>
  <c r="J92" i="27"/>
  <c r="I99" i="27"/>
  <c r="K93" i="27"/>
  <c r="N95" i="27"/>
  <c r="J95" i="27"/>
  <c r="I98" i="27"/>
  <c r="N98" i="27"/>
  <c r="K100" i="27"/>
  <c r="N103" i="27"/>
  <c r="J103" i="27"/>
  <c r="J96" i="27"/>
  <c r="N96" i="27"/>
  <c r="J100" i="27"/>
  <c r="N100" i="27"/>
  <c r="AR5" i="26" l="1"/>
  <c r="AQ6" i="26"/>
  <c r="AS13" i="26"/>
  <c r="AS9" i="26"/>
  <c r="AP11" i="26"/>
  <c r="AP7" i="26"/>
  <c r="AQ4" i="26"/>
  <c r="AQ12" i="26"/>
  <c r="AQ8" i="26"/>
  <c r="AQ10" i="26"/>
  <c r="B69" i="28"/>
  <c r="C69" i="28" s="1"/>
  <c r="S21" i="27"/>
  <c r="Q37" i="27"/>
  <c r="S78" i="27"/>
  <c r="L78" i="27"/>
  <c r="M47" i="27"/>
  <c r="R38" i="27"/>
  <c r="S14" i="27"/>
  <c r="M59" i="27"/>
  <c r="Q78" i="27"/>
  <c r="M29" i="27"/>
  <c r="T38" i="27"/>
  <c r="L47" i="27"/>
  <c r="S37" i="27"/>
  <c r="L29" i="27"/>
  <c r="L38" i="27"/>
  <c r="U14" i="27"/>
  <c r="M37" i="27"/>
  <c r="P14" i="27"/>
  <c r="Q47" i="27"/>
  <c r="L37" i="27"/>
  <c r="M38" i="27"/>
  <c r="Q14" i="27"/>
  <c r="AA14" i="27" s="1"/>
  <c r="L97" i="27"/>
  <c r="Q59" i="27"/>
  <c r="AI59" i="27" s="1"/>
  <c r="P78" i="27"/>
  <c r="T78" i="27"/>
  <c r="S38" i="27"/>
  <c r="P47" i="27"/>
  <c r="U47" i="27"/>
  <c r="P37" i="27"/>
  <c r="U37" i="27"/>
  <c r="Q38" i="27"/>
  <c r="AA38" i="27" s="1"/>
  <c r="M14" i="27"/>
  <c r="T43" i="27"/>
  <c r="P38" i="27"/>
  <c r="T37" i="27"/>
  <c r="T14" i="27"/>
  <c r="L14" i="27"/>
  <c r="S97" i="27"/>
  <c r="Q97" i="27"/>
  <c r="AI97" i="27" s="1"/>
  <c r="L43" i="27"/>
  <c r="T44" i="27"/>
  <c r="P5" i="27"/>
  <c r="T5" i="27" s="1"/>
  <c r="U5" i="27" s="1"/>
  <c r="S59" i="27"/>
  <c r="U59" i="27"/>
  <c r="U97" i="27"/>
  <c r="S43" i="27"/>
  <c r="Q43" i="27"/>
  <c r="M44" i="27"/>
  <c r="P59" i="27"/>
  <c r="T59" i="27"/>
  <c r="P97" i="27"/>
  <c r="P43" i="27"/>
  <c r="R59" i="27"/>
  <c r="S89" i="27"/>
  <c r="Q89" i="27"/>
  <c r="W52" i="27"/>
  <c r="L44" i="27"/>
  <c r="R44" i="27"/>
  <c r="T33" i="27"/>
  <c r="W30" i="27"/>
  <c r="S29" i="27"/>
  <c r="Q29" i="27"/>
  <c r="AD29" i="27" s="1"/>
  <c r="P21" i="27"/>
  <c r="U21" i="27"/>
  <c r="S44" i="27"/>
  <c r="P89" i="27"/>
  <c r="U89" i="27"/>
  <c r="Q44" i="27"/>
  <c r="L33" i="27"/>
  <c r="P29" i="27"/>
  <c r="U29" i="27"/>
  <c r="T21" i="27"/>
  <c r="P44" i="27"/>
  <c r="W90" i="27"/>
  <c r="R33" i="27"/>
  <c r="S33" i="27"/>
  <c r="Q33" i="27"/>
  <c r="T29" i="27"/>
  <c r="L21" i="27"/>
  <c r="AF80" i="27"/>
  <c r="R4" i="27"/>
  <c r="W98" i="27"/>
  <c r="W67" i="27"/>
  <c r="S4" i="27"/>
  <c r="U51" i="27"/>
  <c r="R51" i="27"/>
  <c r="AH51" i="27" s="1"/>
  <c r="M51" i="27"/>
  <c r="T101" i="27"/>
  <c r="S98" i="27"/>
  <c r="T98" i="27"/>
  <c r="U98" i="27"/>
  <c r="AI80" i="27"/>
  <c r="L51" i="27"/>
  <c r="Q60" i="27"/>
  <c r="AA60" i="27" s="1"/>
  <c r="M60" i="27"/>
  <c r="Q17" i="27"/>
  <c r="P18" i="27"/>
  <c r="U18" i="27"/>
  <c r="R43" i="27"/>
  <c r="X43" i="27" s="1"/>
  <c r="M43" i="27"/>
  <c r="R97" i="27"/>
  <c r="M97" i="27"/>
  <c r="M101" i="27"/>
  <c r="L101" i="27"/>
  <c r="P98" i="27"/>
  <c r="M98" i="27"/>
  <c r="L60" i="27"/>
  <c r="R17" i="27"/>
  <c r="P17" i="27"/>
  <c r="U17" i="27"/>
  <c r="P9" i="27"/>
  <c r="R9" i="27" s="1"/>
  <c r="T18" i="27"/>
  <c r="M18" i="27"/>
  <c r="R78" i="27"/>
  <c r="M78" i="27"/>
  <c r="R47" i="27"/>
  <c r="S47" i="27"/>
  <c r="U60" i="27"/>
  <c r="P60" i="27"/>
  <c r="R101" i="27"/>
  <c r="Q101" i="27"/>
  <c r="L98" i="27"/>
  <c r="T51" i="27"/>
  <c r="S60" i="27"/>
  <c r="M17" i="27"/>
  <c r="T17" i="27"/>
  <c r="Q18" i="27"/>
  <c r="W18" i="27" s="1"/>
  <c r="R89" i="27"/>
  <c r="M89" i="27"/>
  <c r="X80" i="27"/>
  <c r="T4" i="27"/>
  <c r="U4" i="27" s="1"/>
  <c r="Z80" i="27"/>
  <c r="Q4" i="27"/>
  <c r="AH83" i="27"/>
  <c r="AD83" i="27"/>
  <c r="Z83" i="27"/>
  <c r="AG83" i="27"/>
  <c r="AC83" i="27"/>
  <c r="Y83" i="27"/>
  <c r="AF83" i="27"/>
  <c r="X83" i="27"/>
  <c r="AE83" i="27"/>
  <c r="W83" i="27"/>
  <c r="AI83" i="27"/>
  <c r="AB83" i="27"/>
  <c r="AA83" i="27"/>
  <c r="T62" i="27"/>
  <c r="P62" i="27"/>
  <c r="R62" i="27"/>
  <c r="L62" i="27"/>
  <c r="Q62" i="27"/>
  <c r="U62" i="27"/>
  <c r="M62" i="27"/>
  <c r="S62" i="27"/>
  <c r="S49" i="27"/>
  <c r="R49" i="27"/>
  <c r="M49" i="27"/>
  <c r="U49" i="27"/>
  <c r="Q49" i="27"/>
  <c r="L49" i="27"/>
  <c r="T49" i="27"/>
  <c r="P49" i="27"/>
  <c r="R56" i="27"/>
  <c r="M56" i="27"/>
  <c r="S56" i="27"/>
  <c r="L56" i="27"/>
  <c r="Q56" i="27"/>
  <c r="U56" i="27"/>
  <c r="P56" i="27"/>
  <c r="T56" i="27"/>
  <c r="AH41" i="27"/>
  <c r="AD41" i="27"/>
  <c r="Z41" i="27"/>
  <c r="AG41" i="27"/>
  <c r="AC41" i="27"/>
  <c r="Y41" i="27"/>
  <c r="AI41" i="27"/>
  <c r="AA41" i="27"/>
  <c r="W41" i="27"/>
  <c r="AB41" i="27"/>
  <c r="AF41" i="27"/>
  <c r="X41" i="27"/>
  <c r="AE41" i="27"/>
  <c r="T36" i="27"/>
  <c r="P36" i="27"/>
  <c r="S36" i="27"/>
  <c r="U36" i="27"/>
  <c r="L36" i="27"/>
  <c r="Q36" i="27"/>
  <c r="R36" i="27"/>
  <c r="M36" i="27"/>
  <c r="T96" i="27"/>
  <c r="P96" i="27"/>
  <c r="S96" i="27"/>
  <c r="R96" i="27"/>
  <c r="Q96" i="27"/>
  <c r="U96" i="27"/>
  <c r="M96" i="27"/>
  <c r="L96" i="27"/>
  <c r="AI98" i="27"/>
  <c r="AE98" i="27"/>
  <c r="AA98" i="27"/>
  <c r="AH98" i="27"/>
  <c r="AD98" i="27"/>
  <c r="Z98" i="27"/>
  <c r="AG98" i="27"/>
  <c r="Y98" i="27"/>
  <c r="AF98" i="27"/>
  <c r="X98" i="27"/>
  <c r="AC98" i="27"/>
  <c r="AB98" i="27"/>
  <c r="W80" i="27"/>
  <c r="R84" i="27"/>
  <c r="M84" i="27"/>
  <c r="U84" i="27"/>
  <c r="Q84" i="27"/>
  <c r="L84" i="27"/>
  <c r="S84" i="27"/>
  <c r="P84" i="27"/>
  <c r="T84" i="27"/>
  <c r="T82" i="27"/>
  <c r="P82" i="27"/>
  <c r="S82" i="27"/>
  <c r="M82" i="27"/>
  <c r="U82" i="27"/>
  <c r="L82" i="27"/>
  <c r="Q82" i="27"/>
  <c r="R82" i="27"/>
  <c r="AH80" i="27"/>
  <c r="T74" i="27"/>
  <c r="P74" i="27"/>
  <c r="Q74" i="27"/>
  <c r="U74" i="27"/>
  <c r="S74" i="27"/>
  <c r="R74" i="27"/>
  <c r="M74" i="27"/>
  <c r="L74" i="27"/>
  <c r="S57" i="27"/>
  <c r="R57" i="27"/>
  <c r="L57" i="27"/>
  <c r="Q57" i="27"/>
  <c r="U57" i="27"/>
  <c r="P57" i="27"/>
  <c r="M57" i="27"/>
  <c r="T57" i="27"/>
  <c r="S61" i="27"/>
  <c r="T61" i="27"/>
  <c r="M61" i="27"/>
  <c r="R61" i="27"/>
  <c r="L61" i="27"/>
  <c r="Q61" i="27"/>
  <c r="U61" i="27"/>
  <c r="P61" i="27"/>
  <c r="AH55" i="27"/>
  <c r="AD55" i="27"/>
  <c r="Z55" i="27"/>
  <c r="AE55" i="27"/>
  <c r="Y55" i="27"/>
  <c r="AI55" i="27"/>
  <c r="AC55" i="27"/>
  <c r="X55" i="27"/>
  <c r="AG55" i="27"/>
  <c r="AB55" i="27"/>
  <c r="W55" i="27"/>
  <c r="AF55" i="27"/>
  <c r="AA55" i="27"/>
  <c r="U63" i="27"/>
  <c r="Q63" i="27"/>
  <c r="L63" i="27"/>
  <c r="P63" i="27"/>
  <c r="T63" i="27"/>
  <c r="S63" i="27"/>
  <c r="M63" i="27"/>
  <c r="R63" i="27"/>
  <c r="AG54" i="27"/>
  <c r="AC54" i="27"/>
  <c r="Y54" i="27"/>
  <c r="AF54" i="27"/>
  <c r="AA54" i="27"/>
  <c r="AE54" i="27"/>
  <c r="Z54" i="27"/>
  <c r="AI54" i="27"/>
  <c r="AD54" i="27"/>
  <c r="X54" i="27"/>
  <c r="AH54" i="27"/>
  <c r="AB54" i="27"/>
  <c r="W54" i="27"/>
  <c r="T93" i="27"/>
  <c r="P93" i="27"/>
  <c r="R93" i="27"/>
  <c r="L93" i="27"/>
  <c r="Q93" i="27"/>
  <c r="M93" i="27"/>
  <c r="U93" i="27"/>
  <c r="S93" i="27"/>
  <c r="T50" i="27"/>
  <c r="P50" i="27"/>
  <c r="S50" i="27"/>
  <c r="R50" i="27"/>
  <c r="M50" i="27"/>
  <c r="L50" i="27"/>
  <c r="U50" i="27"/>
  <c r="Q50" i="27"/>
  <c r="T46" i="27"/>
  <c r="P46" i="27"/>
  <c r="S46" i="27"/>
  <c r="M46" i="27"/>
  <c r="U46" i="27"/>
  <c r="L46" i="27"/>
  <c r="Q46" i="27"/>
  <c r="R46" i="27"/>
  <c r="R8" i="27"/>
  <c r="AH29" i="27"/>
  <c r="AC29" i="27"/>
  <c r="S27" i="27"/>
  <c r="R27" i="27"/>
  <c r="M27" i="27"/>
  <c r="Q27" i="27"/>
  <c r="L27" i="27"/>
  <c r="P27" i="27"/>
  <c r="U27" i="27"/>
  <c r="T27" i="27"/>
  <c r="S92" i="27"/>
  <c r="T92" i="27"/>
  <c r="M92" i="27"/>
  <c r="R92" i="27"/>
  <c r="L92" i="27"/>
  <c r="P92" i="27"/>
  <c r="Q92" i="27"/>
  <c r="U92" i="27"/>
  <c r="S87" i="27"/>
  <c r="R87" i="27"/>
  <c r="M87" i="27"/>
  <c r="P87" i="27"/>
  <c r="U87" i="27"/>
  <c r="L87" i="27"/>
  <c r="T87" i="27"/>
  <c r="Q87" i="27"/>
  <c r="T58" i="27"/>
  <c r="P58" i="27"/>
  <c r="Q58" i="27"/>
  <c r="U58" i="27"/>
  <c r="S58" i="27"/>
  <c r="M58" i="27"/>
  <c r="R58" i="27"/>
  <c r="L58" i="27"/>
  <c r="AH70" i="27"/>
  <c r="AD70" i="27"/>
  <c r="Z70" i="27"/>
  <c r="AG70" i="27"/>
  <c r="AC70" i="27"/>
  <c r="Y70" i="27"/>
  <c r="AF70" i="27"/>
  <c r="X70" i="27"/>
  <c r="AE70" i="27"/>
  <c r="W70" i="27"/>
  <c r="AB70" i="27"/>
  <c r="AI70" i="27"/>
  <c r="AA70" i="27"/>
  <c r="L10" i="27"/>
  <c r="M10" i="27" s="1"/>
  <c r="P10" i="27"/>
  <c r="T40" i="27"/>
  <c r="P40" i="27"/>
  <c r="S40" i="27"/>
  <c r="Q40" i="27"/>
  <c r="U40" i="27"/>
  <c r="M40" i="27"/>
  <c r="L40" i="27"/>
  <c r="R40" i="27"/>
  <c r="T32" i="27"/>
  <c r="P32" i="27"/>
  <c r="S32" i="27"/>
  <c r="Q32" i="27"/>
  <c r="L32" i="27"/>
  <c r="M32" i="27"/>
  <c r="U32" i="27"/>
  <c r="R32" i="27"/>
  <c r="T16" i="27"/>
  <c r="P16" i="27"/>
  <c r="S16" i="27"/>
  <c r="Q16" i="27"/>
  <c r="M16" i="27"/>
  <c r="U16" i="27"/>
  <c r="L16" i="27"/>
  <c r="R16" i="27"/>
  <c r="R13" i="27"/>
  <c r="S13" i="27"/>
  <c r="Q13" i="27"/>
  <c r="P11" i="27"/>
  <c r="L11" i="27"/>
  <c r="M11" i="27" s="1"/>
  <c r="S15" i="27"/>
  <c r="R15" i="27"/>
  <c r="M15" i="27"/>
  <c r="U15" i="27"/>
  <c r="L15" i="27"/>
  <c r="T15" i="27"/>
  <c r="P15" i="27"/>
  <c r="Q15" i="27"/>
  <c r="U79" i="27"/>
  <c r="Q79" i="27"/>
  <c r="L79" i="27"/>
  <c r="T79" i="27"/>
  <c r="S79" i="27"/>
  <c r="M79" i="27"/>
  <c r="R79" i="27"/>
  <c r="P79" i="27"/>
  <c r="S45" i="27"/>
  <c r="R45" i="27"/>
  <c r="M45" i="27"/>
  <c r="T45" i="27"/>
  <c r="Q45" i="27"/>
  <c r="P45" i="27"/>
  <c r="U45" i="27"/>
  <c r="L45" i="27"/>
  <c r="R34" i="27"/>
  <c r="M34" i="27"/>
  <c r="U34" i="27"/>
  <c r="Q34" i="27"/>
  <c r="L34" i="27"/>
  <c r="T34" i="27"/>
  <c r="P34" i="27"/>
  <c r="S34" i="27"/>
  <c r="AH21" i="27"/>
  <c r="AD21" i="27"/>
  <c r="Z21" i="27"/>
  <c r="AG21" i="27"/>
  <c r="AC21" i="27"/>
  <c r="Y21" i="27"/>
  <c r="AE21" i="27"/>
  <c r="W21" i="27"/>
  <c r="AF21" i="27"/>
  <c r="X21" i="27"/>
  <c r="AB21" i="27"/>
  <c r="AI21" i="27"/>
  <c r="AA21" i="27"/>
  <c r="S19" i="27"/>
  <c r="R19" i="27"/>
  <c r="M19" i="27"/>
  <c r="Q19" i="27"/>
  <c r="U19" i="27"/>
  <c r="L19" i="27"/>
  <c r="T19" i="27"/>
  <c r="P19" i="27"/>
  <c r="T28" i="27"/>
  <c r="P28" i="27"/>
  <c r="S28" i="27"/>
  <c r="U28" i="27"/>
  <c r="L28" i="27"/>
  <c r="Q28" i="27"/>
  <c r="R28" i="27"/>
  <c r="M28" i="27"/>
  <c r="T20" i="27"/>
  <c r="P20" i="27"/>
  <c r="S20" i="27"/>
  <c r="U20" i="27"/>
  <c r="L20" i="27"/>
  <c r="Q20" i="27"/>
  <c r="M20" i="27"/>
  <c r="R20" i="27"/>
  <c r="P12" i="27"/>
  <c r="L12" i="27"/>
  <c r="M12" i="27" s="1"/>
  <c r="S39" i="27"/>
  <c r="R39" i="27"/>
  <c r="M39" i="27"/>
  <c r="U39" i="27"/>
  <c r="L39" i="27"/>
  <c r="Q39" i="27"/>
  <c r="T39" i="27"/>
  <c r="P39" i="27"/>
  <c r="AI14" i="27"/>
  <c r="AE14" i="27"/>
  <c r="Z14" i="27"/>
  <c r="AH14" i="27"/>
  <c r="AF14" i="27"/>
  <c r="X14" i="27"/>
  <c r="S5" i="27"/>
  <c r="S95" i="27"/>
  <c r="R95" i="27"/>
  <c r="M95" i="27"/>
  <c r="P95" i="27"/>
  <c r="U95" i="27"/>
  <c r="L95" i="27"/>
  <c r="T95" i="27"/>
  <c r="Q95" i="27"/>
  <c r="R102" i="27"/>
  <c r="M102" i="27"/>
  <c r="U102" i="27"/>
  <c r="Q102" i="27"/>
  <c r="L102" i="27"/>
  <c r="T102" i="27"/>
  <c r="S102" i="27"/>
  <c r="P102" i="27"/>
  <c r="S91" i="27"/>
  <c r="R91" i="27"/>
  <c r="M91" i="27"/>
  <c r="T91" i="27"/>
  <c r="Q91" i="27"/>
  <c r="U91" i="27"/>
  <c r="P91" i="27"/>
  <c r="L91" i="27"/>
  <c r="S99" i="27"/>
  <c r="R99" i="27"/>
  <c r="M99" i="27"/>
  <c r="U99" i="27"/>
  <c r="L99" i="27"/>
  <c r="T99" i="27"/>
  <c r="Q99" i="27"/>
  <c r="P99" i="27"/>
  <c r="S72" i="27"/>
  <c r="R72" i="27"/>
  <c r="M72" i="27"/>
  <c r="P72" i="27"/>
  <c r="U72" i="27"/>
  <c r="L72" i="27"/>
  <c r="T72" i="27"/>
  <c r="Q72" i="27"/>
  <c r="AH25" i="27"/>
  <c r="AD25" i="27"/>
  <c r="Z25" i="27"/>
  <c r="AG25" i="27"/>
  <c r="AC25" i="27"/>
  <c r="Y25" i="27"/>
  <c r="AI25" i="27"/>
  <c r="AA25" i="27"/>
  <c r="AB25" i="27"/>
  <c r="AF25" i="27"/>
  <c r="X25" i="27"/>
  <c r="AE25" i="27"/>
  <c r="W25" i="27"/>
  <c r="S53" i="27"/>
  <c r="R53" i="27"/>
  <c r="M53" i="27"/>
  <c r="U53" i="27"/>
  <c r="Q53" i="27"/>
  <c r="L53" i="27"/>
  <c r="P53" i="27"/>
  <c r="T53" i="27"/>
  <c r="T42" i="27"/>
  <c r="S42" i="27"/>
  <c r="R42" i="27"/>
  <c r="M42" i="27"/>
  <c r="Q42" i="27"/>
  <c r="L42" i="27"/>
  <c r="U42" i="27"/>
  <c r="P42" i="27"/>
  <c r="AH37" i="27"/>
  <c r="AD37" i="27"/>
  <c r="Z37" i="27"/>
  <c r="AG37" i="27"/>
  <c r="AC37" i="27"/>
  <c r="Y37" i="27"/>
  <c r="AE37" i="27"/>
  <c r="W37" i="27"/>
  <c r="AI37" i="27"/>
  <c r="AA37" i="27"/>
  <c r="AF37" i="27"/>
  <c r="X37" i="27"/>
  <c r="AB37" i="27"/>
  <c r="S35" i="27"/>
  <c r="R35" i="27"/>
  <c r="M35" i="27"/>
  <c r="Q35" i="27"/>
  <c r="U35" i="27"/>
  <c r="L35" i="27"/>
  <c r="T35" i="27"/>
  <c r="P35" i="27"/>
  <c r="S85" i="27"/>
  <c r="R85" i="27"/>
  <c r="M85" i="27"/>
  <c r="P85" i="27"/>
  <c r="U85" i="27"/>
  <c r="L85" i="27"/>
  <c r="T85" i="27"/>
  <c r="Q85" i="27"/>
  <c r="R94" i="27"/>
  <c r="M94" i="27"/>
  <c r="U94" i="27"/>
  <c r="Q94" i="27"/>
  <c r="L94" i="27"/>
  <c r="S94" i="27"/>
  <c r="P94" i="27"/>
  <c r="T94" i="27"/>
  <c r="AC80" i="27"/>
  <c r="AB80" i="27"/>
  <c r="S76" i="27"/>
  <c r="R76" i="27"/>
  <c r="M76" i="27"/>
  <c r="Q76" i="27"/>
  <c r="P76" i="27"/>
  <c r="T76" i="27"/>
  <c r="L76" i="27"/>
  <c r="U76" i="27"/>
  <c r="T69" i="27"/>
  <c r="P69" i="27"/>
  <c r="S69" i="27"/>
  <c r="M69" i="27"/>
  <c r="U69" i="27"/>
  <c r="L69" i="27"/>
  <c r="R69" i="27"/>
  <c r="Q69" i="27"/>
  <c r="Y80" i="27"/>
  <c r="AA80" i="27"/>
  <c r="U75" i="27"/>
  <c r="Q75" i="27"/>
  <c r="L75" i="27"/>
  <c r="T75" i="27"/>
  <c r="S75" i="27"/>
  <c r="M75" i="27"/>
  <c r="R75" i="27"/>
  <c r="P75" i="27"/>
  <c r="AI90" i="27"/>
  <c r="AE90" i="27"/>
  <c r="AA90" i="27"/>
  <c r="AH90" i="27"/>
  <c r="AD90" i="27"/>
  <c r="Z90" i="27"/>
  <c r="AF90" i="27"/>
  <c r="X90" i="27"/>
  <c r="AC90" i="27"/>
  <c r="AG90" i="27"/>
  <c r="AB90" i="27"/>
  <c r="Y90" i="27"/>
  <c r="T100" i="27"/>
  <c r="P100" i="27"/>
  <c r="S100" i="27"/>
  <c r="Q100" i="27"/>
  <c r="M100" i="27"/>
  <c r="U100" i="27"/>
  <c r="L100" i="27"/>
  <c r="R100" i="27"/>
  <c r="S103" i="27"/>
  <c r="R103" i="27"/>
  <c r="M103" i="27"/>
  <c r="Q103" i="27"/>
  <c r="P103" i="27"/>
  <c r="U103" i="27"/>
  <c r="L103" i="27"/>
  <c r="T103" i="27"/>
  <c r="T88" i="27"/>
  <c r="P88" i="27"/>
  <c r="S88" i="27"/>
  <c r="R88" i="27"/>
  <c r="Q88" i="27"/>
  <c r="U88" i="27"/>
  <c r="M88" i="27"/>
  <c r="L88" i="27"/>
  <c r="R86" i="27"/>
  <c r="M86" i="27"/>
  <c r="U86" i="27"/>
  <c r="Q86" i="27"/>
  <c r="L86" i="27"/>
  <c r="S86" i="27"/>
  <c r="P86" i="27"/>
  <c r="T86" i="27"/>
  <c r="S81" i="27"/>
  <c r="T81" i="27"/>
  <c r="M81" i="27"/>
  <c r="R81" i="27"/>
  <c r="L81" i="27"/>
  <c r="U81" i="27"/>
  <c r="Q81" i="27"/>
  <c r="P81" i="27"/>
  <c r="T77" i="27"/>
  <c r="P77" i="27"/>
  <c r="S77" i="27"/>
  <c r="U77" i="27"/>
  <c r="L77" i="27"/>
  <c r="R77" i="27"/>
  <c r="Q77" i="27"/>
  <c r="M77" i="27"/>
  <c r="S73" i="27"/>
  <c r="R73" i="27"/>
  <c r="L73" i="27"/>
  <c r="Q73" i="27"/>
  <c r="P73" i="27"/>
  <c r="M73" i="27"/>
  <c r="U73" i="27"/>
  <c r="T73" i="27"/>
  <c r="AG80" i="27"/>
  <c r="AD80" i="27"/>
  <c r="AE80" i="27"/>
  <c r="R71" i="27"/>
  <c r="M71" i="27"/>
  <c r="U71" i="27"/>
  <c r="Q71" i="27"/>
  <c r="L71" i="27"/>
  <c r="S71" i="27"/>
  <c r="P71" i="27"/>
  <c r="T71" i="27"/>
  <c r="R64" i="27"/>
  <c r="M64" i="27"/>
  <c r="U64" i="27"/>
  <c r="P64" i="27"/>
  <c r="T64" i="27"/>
  <c r="S64" i="27"/>
  <c r="L64" i="27"/>
  <c r="Q64" i="27"/>
  <c r="S68" i="27"/>
  <c r="R68" i="27"/>
  <c r="M68" i="27"/>
  <c r="T68" i="27"/>
  <c r="Q68" i="27"/>
  <c r="P68" i="27"/>
  <c r="U68" i="27"/>
  <c r="L68" i="27"/>
  <c r="AI67" i="27"/>
  <c r="AE67" i="27"/>
  <c r="AA67" i="27"/>
  <c r="AH67" i="27"/>
  <c r="AD67" i="27"/>
  <c r="Z67" i="27"/>
  <c r="AF67" i="27"/>
  <c r="X67" i="27"/>
  <c r="AC67" i="27"/>
  <c r="AB67" i="27"/>
  <c r="AG67" i="27"/>
  <c r="Y67" i="27"/>
  <c r="AH66" i="27"/>
  <c r="AD66" i="27"/>
  <c r="Z66" i="27"/>
  <c r="AG66" i="27"/>
  <c r="AC66" i="27"/>
  <c r="Y66" i="27"/>
  <c r="AB66" i="27"/>
  <c r="AI66" i="27"/>
  <c r="AA66" i="27"/>
  <c r="AF66" i="27"/>
  <c r="X66" i="27"/>
  <c r="AE66" i="27"/>
  <c r="W66" i="27"/>
  <c r="S65" i="27"/>
  <c r="U65" i="27"/>
  <c r="P65" i="27"/>
  <c r="T65" i="27"/>
  <c r="M65" i="27"/>
  <c r="R65" i="27"/>
  <c r="L65" i="27"/>
  <c r="Q65" i="27"/>
  <c r="X60" i="27"/>
  <c r="R48" i="27"/>
  <c r="M48" i="27"/>
  <c r="U48" i="27"/>
  <c r="Q48" i="27"/>
  <c r="L48" i="27"/>
  <c r="S48" i="27"/>
  <c r="P48" i="27"/>
  <c r="T48" i="27"/>
  <c r="AI52" i="27"/>
  <c r="AE52" i="27"/>
  <c r="AA52" i="27"/>
  <c r="AH52" i="27"/>
  <c r="AD52" i="27"/>
  <c r="Z52" i="27"/>
  <c r="AG52" i="27"/>
  <c r="AC52" i="27"/>
  <c r="Y52" i="27"/>
  <c r="AF52" i="27"/>
  <c r="AB52" i="27"/>
  <c r="X52" i="27"/>
  <c r="T24" i="27"/>
  <c r="P24" i="27"/>
  <c r="S24" i="27"/>
  <c r="Q24" i="27"/>
  <c r="M24" i="27"/>
  <c r="U24" i="27"/>
  <c r="L24" i="27"/>
  <c r="R24" i="27"/>
  <c r="R5" i="27"/>
  <c r="T13" i="27"/>
  <c r="U13" i="27" s="1"/>
  <c r="P6" i="27"/>
  <c r="L6" i="27"/>
  <c r="M6" i="27" s="1"/>
  <c r="S31" i="27"/>
  <c r="R31" i="27"/>
  <c r="M31" i="27"/>
  <c r="U31" i="27"/>
  <c r="L31" i="27"/>
  <c r="P31" i="27"/>
  <c r="T31" i="27"/>
  <c r="Q31" i="27"/>
  <c r="AI30" i="27"/>
  <c r="AE30" i="27"/>
  <c r="AA30" i="27"/>
  <c r="AH30" i="27"/>
  <c r="AD30" i="27"/>
  <c r="Z30" i="27"/>
  <c r="AG30" i="27"/>
  <c r="Y30" i="27"/>
  <c r="AF30" i="27"/>
  <c r="X30" i="27"/>
  <c r="AC30" i="27"/>
  <c r="AB30" i="27"/>
  <c r="S23" i="27"/>
  <c r="R23" i="27"/>
  <c r="M23" i="27"/>
  <c r="U23" i="27"/>
  <c r="L23" i="27"/>
  <c r="Q23" i="27"/>
  <c r="P23" i="27"/>
  <c r="T23" i="27"/>
  <c r="P7" i="27"/>
  <c r="L7" i="27"/>
  <c r="M7" i="27" s="1"/>
  <c r="R26" i="27"/>
  <c r="M26" i="27"/>
  <c r="U26" i="27"/>
  <c r="Q26" i="27"/>
  <c r="L26" i="27"/>
  <c r="T26" i="27"/>
  <c r="S26" i="27"/>
  <c r="P26" i="27"/>
  <c r="AI22" i="27"/>
  <c r="AE22" i="27"/>
  <c r="AA22" i="27"/>
  <c r="AH22" i="27"/>
  <c r="Z22" i="27"/>
  <c r="AD22" i="27"/>
  <c r="AG22" i="27"/>
  <c r="Y22" i="27"/>
  <c r="AC22" i="27"/>
  <c r="AF22" i="27"/>
  <c r="X22" i="27"/>
  <c r="AB22" i="27"/>
  <c r="AR10" i="26" l="1"/>
  <c r="AR12" i="26"/>
  <c r="AQ7" i="26"/>
  <c r="AT9" i="26"/>
  <c r="AR6" i="26"/>
  <c r="AR8" i="26"/>
  <c r="AR4" i="26"/>
  <c r="AQ11" i="26"/>
  <c r="AT13" i="26"/>
  <c r="AS5" i="26"/>
  <c r="B70" i="28"/>
  <c r="C70" i="28" s="1"/>
  <c r="AG51" i="27"/>
  <c r="Q5" i="27"/>
  <c r="AH38" i="27"/>
  <c r="AC38" i="27"/>
  <c r="AD44" i="27"/>
  <c r="AD78" i="27"/>
  <c r="AG18" i="27"/>
  <c r="AC44" i="27"/>
  <c r="AE18" i="27"/>
  <c r="AB18" i="27"/>
  <c r="AI18" i="27"/>
  <c r="AH78" i="27"/>
  <c r="Z43" i="27"/>
  <c r="Z18" i="27"/>
  <c r="AI44" i="27"/>
  <c r="AH18" i="27"/>
  <c r="AE60" i="27"/>
  <c r="Y78" i="27"/>
  <c r="AF38" i="27"/>
  <c r="AE38" i="27"/>
  <c r="X97" i="27"/>
  <c r="Y43" i="27"/>
  <c r="Y38" i="27"/>
  <c r="X29" i="27"/>
  <c r="AG89" i="27"/>
  <c r="AH59" i="27"/>
  <c r="AI43" i="27"/>
  <c r="W38" i="27"/>
  <c r="W78" i="27"/>
  <c r="AA51" i="27"/>
  <c r="Z38" i="27"/>
  <c r="AB29" i="27"/>
  <c r="AE44" i="27"/>
  <c r="X33" i="27"/>
  <c r="Q9" i="27"/>
  <c r="AB44" i="27"/>
  <c r="X44" i="27"/>
  <c r="W29" i="27"/>
  <c r="Z47" i="27"/>
  <c r="AB14" i="27"/>
  <c r="Y14" i="27"/>
  <c r="AD14" i="27"/>
  <c r="AG44" i="27"/>
  <c r="AF44" i="27"/>
  <c r="AA44" i="27"/>
  <c r="AA29" i="27"/>
  <c r="AE29" i="27"/>
  <c r="Z29" i="27"/>
  <c r="W14" i="27"/>
  <c r="AH44" i="27"/>
  <c r="AF29" i="27"/>
  <c r="AG29" i="27"/>
  <c r="AG97" i="27"/>
  <c r="W44" i="27"/>
  <c r="AC14" i="27"/>
  <c r="AG14" i="27"/>
  <c r="Y44" i="27"/>
  <c r="Z44" i="27"/>
  <c r="AI29" i="27"/>
  <c r="Y29" i="27"/>
  <c r="AG43" i="27"/>
  <c r="AH97" i="27"/>
  <c r="AH33" i="27"/>
  <c r="AF59" i="27"/>
  <c r="W43" i="27"/>
  <c r="AB43" i="27"/>
  <c r="AD43" i="27"/>
  <c r="AA78" i="27"/>
  <c r="AB38" i="27"/>
  <c r="AD38" i="27"/>
  <c r="AI38" i="27"/>
  <c r="W97" i="27"/>
  <c r="AC97" i="27"/>
  <c r="AH43" i="27"/>
  <c r="W59" i="27"/>
  <c r="AE43" i="27"/>
  <c r="AD60" i="27"/>
  <c r="AB51" i="27"/>
  <c r="X38" i="27"/>
  <c r="AG38" i="27"/>
  <c r="AA97" i="27"/>
  <c r="S9" i="27"/>
  <c r="AD97" i="27"/>
  <c r="AB59" i="27"/>
  <c r="Y59" i="27"/>
  <c r="Z59" i="27"/>
  <c r="AA33" i="27"/>
  <c r="AE59" i="27"/>
  <c r="AG33" i="27"/>
  <c r="X59" i="27"/>
  <c r="AD59" i="27"/>
  <c r="AG59" i="27"/>
  <c r="AC59" i="27"/>
  <c r="AA59" i="27"/>
  <c r="AA17" i="27"/>
  <c r="AF33" i="27"/>
  <c r="AI33" i="27"/>
  <c r="Z33" i="27"/>
  <c r="AB33" i="27"/>
  <c r="Y33" i="27"/>
  <c r="AD33" i="27"/>
  <c r="AE33" i="27"/>
  <c r="W33" i="27"/>
  <c r="AC33" i="27"/>
  <c r="Z60" i="27"/>
  <c r="AI60" i="27"/>
  <c r="AE51" i="27"/>
  <c r="Z51" i="27"/>
  <c r="AE78" i="27"/>
  <c r="AC78" i="27"/>
  <c r="W60" i="27"/>
  <c r="AH60" i="27"/>
  <c r="AC60" i="27"/>
  <c r="AF51" i="27"/>
  <c r="AF78" i="27"/>
  <c r="AG60" i="27"/>
  <c r="AF60" i="27"/>
  <c r="AI51" i="27"/>
  <c r="Y51" i="27"/>
  <c r="AD51" i="27"/>
  <c r="X78" i="27"/>
  <c r="AB78" i="27"/>
  <c r="AG78" i="27"/>
  <c r="AE97" i="27"/>
  <c r="AB97" i="27"/>
  <c r="Z97" i="27"/>
  <c r="AH101" i="27"/>
  <c r="AB60" i="27"/>
  <c r="Y60" i="27"/>
  <c r="W51" i="27"/>
  <c r="X51" i="27"/>
  <c r="AC51" i="27"/>
  <c r="Z78" i="27"/>
  <c r="AI78" i="27"/>
  <c r="Y47" i="27"/>
  <c r="AF97" i="27"/>
  <c r="Y97" i="27"/>
  <c r="AG17" i="27"/>
  <c r="Z89" i="27"/>
  <c r="Y17" i="27"/>
  <c r="R12" i="27"/>
  <c r="AD47" i="27"/>
  <c r="W101" i="27"/>
  <c r="W17" i="27"/>
  <c r="AF43" i="27"/>
  <c r="AA43" i="27"/>
  <c r="AC43" i="27"/>
  <c r="X18" i="27"/>
  <c r="Y18" i="27"/>
  <c r="AD18" i="27"/>
  <c r="W89" i="27"/>
  <c r="AA101" i="27"/>
  <c r="T9" i="27"/>
  <c r="U9" i="27" s="1"/>
  <c r="Z17" i="27"/>
  <c r="AE17" i="27"/>
  <c r="AD17" i="27"/>
  <c r="AF18" i="27"/>
  <c r="AC18" i="27"/>
  <c r="AA18" i="27"/>
  <c r="W47" i="27"/>
  <c r="AB89" i="27"/>
  <c r="AG101" i="27"/>
  <c r="AB17" i="27"/>
  <c r="X17" i="27"/>
  <c r="AC17" i="27"/>
  <c r="AH17" i="27"/>
  <c r="AA47" i="27"/>
  <c r="AE47" i="27"/>
  <c r="AC47" i="27"/>
  <c r="AH47" i="27"/>
  <c r="R10" i="27"/>
  <c r="X89" i="27"/>
  <c r="Y89" i="27"/>
  <c r="AD89" i="27"/>
  <c r="AE101" i="27"/>
  <c r="AI101" i="27"/>
  <c r="Z101" i="27"/>
  <c r="AI47" i="27"/>
  <c r="X47" i="27"/>
  <c r="AG47" i="27"/>
  <c r="AE89" i="27"/>
  <c r="AA89" i="27"/>
  <c r="AC89" i="27"/>
  <c r="AH89" i="27"/>
  <c r="X101" i="27"/>
  <c r="Y101" i="27"/>
  <c r="AD101" i="27"/>
  <c r="AF17" i="27"/>
  <c r="AI17" i="27"/>
  <c r="AB47" i="27"/>
  <c r="AF47" i="27"/>
  <c r="AF89" i="27"/>
  <c r="AI89" i="27"/>
  <c r="AB101" i="27"/>
  <c r="AF101" i="27"/>
  <c r="AC101" i="27"/>
  <c r="Q7" i="27"/>
  <c r="T7" i="27"/>
  <c r="U7" i="27" s="1"/>
  <c r="S7" i="27"/>
  <c r="R7" i="27"/>
  <c r="Q6" i="27"/>
  <c r="S12" i="27"/>
  <c r="R11" i="27"/>
  <c r="Q11" i="27"/>
  <c r="T11" i="27"/>
  <c r="U11" i="27" s="1"/>
  <c r="S11" i="27"/>
  <c r="AF23" i="27"/>
  <c r="AB23" i="27"/>
  <c r="X23" i="27"/>
  <c r="AI23" i="27"/>
  <c r="AA23" i="27"/>
  <c r="AE23" i="27"/>
  <c r="AD23" i="27"/>
  <c r="AG23" i="27"/>
  <c r="Y23" i="27"/>
  <c r="AC23" i="27"/>
  <c r="AH23" i="27"/>
  <c r="Z23" i="27"/>
  <c r="W23" i="27"/>
  <c r="T6" i="27"/>
  <c r="U6" i="27" s="1"/>
  <c r="AF81" i="27"/>
  <c r="AB81" i="27"/>
  <c r="X81" i="27"/>
  <c r="AE81" i="27"/>
  <c r="Z81" i="27"/>
  <c r="AI81" i="27"/>
  <c r="AD81" i="27"/>
  <c r="Y81" i="27"/>
  <c r="AH81" i="27"/>
  <c r="W81" i="27"/>
  <c r="AG81" i="27"/>
  <c r="AC81" i="27"/>
  <c r="AA81" i="27"/>
  <c r="AI91" i="27"/>
  <c r="AF91" i="27"/>
  <c r="AB91" i="27"/>
  <c r="X91" i="27"/>
  <c r="AE91" i="27"/>
  <c r="AA91" i="27"/>
  <c r="AC91" i="27"/>
  <c r="AH91" i="27"/>
  <c r="Z91" i="27"/>
  <c r="AG91" i="27"/>
  <c r="Y91" i="27"/>
  <c r="AD91" i="27"/>
  <c r="W91" i="27"/>
  <c r="AF39" i="27"/>
  <c r="AB39" i="27"/>
  <c r="X39" i="27"/>
  <c r="AI39" i="27"/>
  <c r="AE39" i="27"/>
  <c r="AA39" i="27"/>
  <c r="AD39" i="27"/>
  <c r="AH39" i="27"/>
  <c r="AC39" i="27"/>
  <c r="Z39" i="27"/>
  <c r="AG39" i="27"/>
  <c r="Y39" i="27"/>
  <c r="W39" i="27"/>
  <c r="AG20" i="27"/>
  <c r="AC20" i="27"/>
  <c r="Y20" i="27"/>
  <c r="X20" i="27"/>
  <c r="AF20" i="27"/>
  <c r="AB20" i="27"/>
  <c r="AD20" i="27"/>
  <c r="AI20" i="27"/>
  <c r="AA20" i="27"/>
  <c r="AH20" i="27"/>
  <c r="Z20" i="27"/>
  <c r="AE20" i="27"/>
  <c r="W20" i="27"/>
  <c r="AG28" i="27"/>
  <c r="AC28" i="27"/>
  <c r="Y28" i="27"/>
  <c r="AF28" i="27"/>
  <c r="AB28" i="27"/>
  <c r="X28" i="27"/>
  <c r="AD28" i="27"/>
  <c r="AE28" i="27"/>
  <c r="W28" i="27"/>
  <c r="AI28" i="27"/>
  <c r="AA28" i="27"/>
  <c r="AH28" i="27"/>
  <c r="Z28" i="27"/>
  <c r="AF15" i="27"/>
  <c r="AB15" i="27"/>
  <c r="X15" i="27"/>
  <c r="AI15" i="27"/>
  <c r="AA15" i="27"/>
  <c r="AE15" i="27"/>
  <c r="AD15" i="27"/>
  <c r="AC15" i="27"/>
  <c r="Z15" i="27"/>
  <c r="AG15" i="27"/>
  <c r="Y15" i="27"/>
  <c r="AH15" i="27"/>
  <c r="W15" i="27"/>
  <c r="AG16" i="27"/>
  <c r="AC16" i="27"/>
  <c r="Y16" i="27"/>
  <c r="X16" i="27"/>
  <c r="AF16" i="27"/>
  <c r="AB16" i="27"/>
  <c r="AH16" i="27"/>
  <c r="Z16" i="27"/>
  <c r="AE16" i="27"/>
  <c r="W16" i="27"/>
  <c r="AD16" i="27"/>
  <c r="AI16" i="27"/>
  <c r="AA16" i="27"/>
  <c r="AG32" i="27"/>
  <c r="AC32" i="27"/>
  <c r="Y32" i="27"/>
  <c r="AF32" i="27"/>
  <c r="AB32" i="27"/>
  <c r="X32" i="27"/>
  <c r="AH32" i="27"/>
  <c r="Z32" i="27"/>
  <c r="AD32" i="27"/>
  <c r="AA32" i="27"/>
  <c r="AE32" i="27"/>
  <c r="W32" i="27"/>
  <c r="AI32" i="27"/>
  <c r="AG40" i="27"/>
  <c r="AC40" i="27"/>
  <c r="Y40" i="27"/>
  <c r="AF40" i="27"/>
  <c r="AB40" i="27"/>
  <c r="X40" i="27"/>
  <c r="AH40" i="27"/>
  <c r="Z40" i="27"/>
  <c r="AE40" i="27"/>
  <c r="W40" i="27"/>
  <c r="AD40" i="27"/>
  <c r="AI40" i="27"/>
  <c r="AA40" i="27"/>
  <c r="AH93" i="27"/>
  <c r="AD93" i="27"/>
  <c r="Z93" i="27"/>
  <c r="AG93" i="27"/>
  <c r="AC93" i="27"/>
  <c r="Y93" i="27"/>
  <c r="AF93" i="27"/>
  <c r="X93" i="27"/>
  <c r="AE93" i="27"/>
  <c r="AB93" i="27"/>
  <c r="AA93" i="27"/>
  <c r="AI93" i="27"/>
  <c r="W93" i="27"/>
  <c r="AH63" i="27"/>
  <c r="AD63" i="27"/>
  <c r="Z63" i="27"/>
  <c r="AG63" i="27"/>
  <c r="AB63" i="27"/>
  <c r="AF63" i="27"/>
  <c r="AA63" i="27"/>
  <c r="AE63" i="27"/>
  <c r="Y63" i="27"/>
  <c r="X63" i="27"/>
  <c r="AI63" i="27"/>
  <c r="AC63" i="27"/>
  <c r="W63" i="27"/>
  <c r="AG74" i="27"/>
  <c r="AC74" i="27"/>
  <c r="Y74" i="27"/>
  <c r="AH74" i="27"/>
  <c r="AB74" i="27"/>
  <c r="AF74" i="27"/>
  <c r="AA74" i="27"/>
  <c r="AE74" i="27"/>
  <c r="AD74" i="27"/>
  <c r="Z74" i="27"/>
  <c r="AI74" i="27"/>
  <c r="X74" i="27"/>
  <c r="W74" i="27"/>
  <c r="AI84" i="27"/>
  <c r="AE84" i="27"/>
  <c r="AA84" i="27"/>
  <c r="AH84" i="27"/>
  <c r="AD84" i="27"/>
  <c r="Z84" i="27"/>
  <c r="AB84" i="27"/>
  <c r="AG84" i="27"/>
  <c r="Y84" i="27"/>
  <c r="AF84" i="27"/>
  <c r="AC84" i="27"/>
  <c r="X84" i="27"/>
  <c r="W84" i="27"/>
  <c r="AI56" i="27"/>
  <c r="AE56" i="27"/>
  <c r="AA56" i="27"/>
  <c r="AD56" i="27"/>
  <c r="Y56" i="27"/>
  <c r="AH56" i="27"/>
  <c r="AC56" i="27"/>
  <c r="X56" i="27"/>
  <c r="AG56" i="27"/>
  <c r="AB56" i="27"/>
  <c r="Z56" i="27"/>
  <c r="AF56" i="27"/>
  <c r="W56" i="27"/>
  <c r="AF49" i="27"/>
  <c r="AB49" i="27"/>
  <c r="X49" i="27"/>
  <c r="AI49" i="27"/>
  <c r="AE49" i="27"/>
  <c r="AA49" i="27"/>
  <c r="AH49" i="27"/>
  <c r="AD49" i="27"/>
  <c r="Z49" i="27"/>
  <c r="AC49" i="27"/>
  <c r="Y49" i="27"/>
  <c r="AG49" i="27"/>
  <c r="W49" i="27"/>
  <c r="AG62" i="27"/>
  <c r="AC62" i="27"/>
  <c r="Y62" i="27"/>
  <c r="AI62" i="27"/>
  <c r="AD62" i="27"/>
  <c r="X62" i="27"/>
  <c r="AH62" i="27"/>
  <c r="AB62" i="27"/>
  <c r="AF62" i="27"/>
  <c r="AA62" i="27"/>
  <c r="AE62" i="27"/>
  <c r="Z62" i="27"/>
  <c r="W62" i="27"/>
  <c r="R6" i="27"/>
  <c r="AI94" i="27"/>
  <c r="AE94" i="27"/>
  <c r="AA94" i="27"/>
  <c r="AH94" i="27"/>
  <c r="AD94" i="27"/>
  <c r="Z94" i="27"/>
  <c r="AB94" i="27"/>
  <c r="AG94" i="27"/>
  <c r="Y94" i="27"/>
  <c r="AC94" i="27"/>
  <c r="X94" i="27"/>
  <c r="AF94" i="27"/>
  <c r="W94" i="27"/>
  <c r="AG85" i="27"/>
  <c r="AC85" i="27"/>
  <c r="Y85" i="27"/>
  <c r="AI85" i="27"/>
  <c r="AD85" i="27"/>
  <c r="X85" i="27"/>
  <c r="AH85" i="27"/>
  <c r="AB85" i="27"/>
  <c r="Z85" i="27"/>
  <c r="AF85" i="27"/>
  <c r="AE85" i="27"/>
  <c r="AA85" i="27"/>
  <c r="W85" i="27"/>
  <c r="AF35" i="27"/>
  <c r="AB35" i="27"/>
  <c r="X35" i="27"/>
  <c r="AI35" i="27"/>
  <c r="AE35" i="27"/>
  <c r="AA35" i="27"/>
  <c r="AH35" i="27"/>
  <c r="Z35" i="27"/>
  <c r="AD35" i="27"/>
  <c r="AC35" i="27"/>
  <c r="AG35" i="27"/>
  <c r="Y35" i="27"/>
  <c r="W35" i="27"/>
  <c r="AG42" i="27"/>
  <c r="AC42" i="27"/>
  <c r="Y42" i="27"/>
  <c r="AF42" i="27"/>
  <c r="AB42" i="27"/>
  <c r="X42" i="27"/>
  <c r="AI42" i="27"/>
  <c r="AA42" i="27"/>
  <c r="AH42" i="27"/>
  <c r="Z42" i="27"/>
  <c r="AE42" i="27"/>
  <c r="AD42" i="27"/>
  <c r="W42" i="27"/>
  <c r="AF53" i="27"/>
  <c r="AB53" i="27"/>
  <c r="AH53" i="27"/>
  <c r="AC53" i="27"/>
  <c r="X53" i="27"/>
  <c r="AG53" i="27"/>
  <c r="AA53" i="27"/>
  <c r="AE53" i="27"/>
  <c r="Z53" i="27"/>
  <c r="AI53" i="27"/>
  <c r="AD53" i="27"/>
  <c r="Y53" i="27"/>
  <c r="W53" i="27"/>
  <c r="AI72" i="27"/>
  <c r="AE72" i="27"/>
  <c r="AA72" i="27"/>
  <c r="AD72" i="27"/>
  <c r="Y72" i="27"/>
  <c r="AH72" i="27"/>
  <c r="AC72" i="27"/>
  <c r="X72" i="27"/>
  <c r="Z72" i="27"/>
  <c r="AG72" i="27"/>
  <c r="AF72" i="27"/>
  <c r="AB72" i="27"/>
  <c r="W72" i="27"/>
  <c r="AI102" i="27"/>
  <c r="AE102" i="27"/>
  <c r="AA102" i="27"/>
  <c r="AH102" i="27"/>
  <c r="AD102" i="27"/>
  <c r="Z102" i="27"/>
  <c r="AC102" i="27"/>
  <c r="AB102" i="27"/>
  <c r="AG102" i="27"/>
  <c r="Y102" i="27"/>
  <c r="AF102" i="27"/>
  <c r="X102" i="27"/>
  <c r="W102" i="27"/>
  <c r="AF95" i="27"/>
  <c r="AB95" i="27"/>
  <c r="X95" i="27"/>
  <c r="AI95" i="27"/>
  <c r="AE95" i="27"/>
  <c r="AA95" i="27"/>
  <c r="AG95" i="27"/>
  <c r="Y95" i="27"/>
  <c r="AD95" i="27"/>
  <c r="AC95" i="27"/>
  <c r="Z95" i="27"/>
  <c r="AH95" i="27"/>
  <c r="W95" i="27"/>
  <c r="T12" i="27"/>
  <c r="U12" i="27" s="1"/>
  <c r="AG50" i="27"/>
  <c r="AC50" i="27"/>
  <c r="Y50" i="27"/>
  <c r="AF50" i="27"/>
  <c r="AB50" i="27"/>
  <c r="X50" i="27"/>
  <c r="AI50" i="27"/>
  <c r="AE50" i="27"/>
  <c r="AA50" i="27"/>
  <c r="AD50" i="27"/>
  <c r="Z50" i="27"/>
  <c r="AH50" i="27"/>
  <c r="W50" i="27"/>
  <c r="AF61" i="27"/>
  <c r="AB61" i="27"/>
  <c r="X61" i="27"/>
  <c r="AE61" i="27"/>
  <c r="Z61" i="27"/>
  <c r="AI61" i="27"/>
  <c r="AD61" i="27"/>
  <c r="Y61" i="27"/>
  <c r="AH61" i="27"/>
  <c r="AC61" i="27"/>
  <c r="W61" i="27"/>
  <c r="AA61" i="27"/>
  <c r="AG61" i="27"/>
  <c r="AG82" i="27"/>
  <c r="AC82" i="27"/>
  <c r="Y82" i="27"/>
  <c r="AF82" i="27"/>
  <c r="AB82" i="27"/>
  <c r="X82" i="27"/>
  <c r="AE82" i="27"/>
  <c r="AD82" i="27"/>
  <c r="AH82" i="27"/>
  <c r="AA82" i="27"/>
  <c r="AI82" i="27"/>
  <c r="Z82" i="27"/>
  <c r="W82" i="27"/>
  <c r="AI64" i="27"/>
  <c r="AE64" i="27"/>
  <c r="AA64" i="27"/>
  <c r="AG64" i="27"/>
  <c r="AB64" i="27"/>
  <c r="AF64" i="27"/>
  <c r="Z64" i="27"/>
  <c r="AD64" i="27"/>
  <c r="Y64" i="27"/>
  <c r="AC64" i="27"/>
  <c r="X64" i="27"/>
  <c r="AH64" i="27"/>
  <c r="W64" i="27"/>
  <c r="AG77" i="27"/>
  <c r="AC77" i="27"/>
  <c r="Y77" i="27"/>
  <c r="AF77" i="27"/>
  <c r="AB77" i="27"/>
  <c r="X77" i="27"/>
  <c r="AD77" i="27"/>
  <c r="AI77" i="27"/>
  <c r="AA77" i="27"/>
  <c r="AH77" i="27"/>
  <c r="AE77" i="27"/>
  <c r="Z77" i="27"/>
  <c r="W77" i="27"/>
  <c r="AF31" i="27"/>
  <c r="AB31" i="27"/>
  <c r="X31" i="27"/>
  <c r="AI31" i="27"/>
  <c r="AE31" i="27"/>
  <c r="AA31" i="27"/>
  <c r="AD31" i="27"/>
  <c r="Z31" i="27"/>
  <c r="AG31" i="27"/>
  <c r="Y31" i="27"/>
  <c r="AC31" i="27"/>
  <c r="AH31" i="27"/>
  <c r="W31" i="27"/>
  <c r="S6" i="27"/>
  <c r="AI48" i="27"/>
  <c r="AE48" i="27"/>
  <c r="AA48" i="27"/>
  <c r="AH48" i="27"/>
  <c r="AD48" i="27"/>
  <c r="Z48" i="27"/>
  <c r="AG48" i="27"/>
  <c r="AC48" i="27"/>
  <c r="AB48" i="27"/>
  <c r="Y48" i="27"/>
  <c r="X48" i="27"/>
  <c r="AF48" i="27"/>
  <c r="W48" i="27"/>
  <c r="AF65" i="27"/>
  <c r="AB65" i="27"/>
  <c r="X65" i="27"/>
  <c r="AG65" i="27"/>
  <c r="AA65" i="27"/>
  <c r="AE65" i="27"/>
  <c r="Z65" i="27"/>
  <c r="AI65" i="27"/>
  <c r="AD65" i="27"/>
  <c r="Y65" i="27"/>
  <c r="AH65" i="27"/>
  <c r="AC65" i="27"/>
  <c r="W65" i="27"/>
  <c r="AF68" i="27"/>
  <c r="AB68" i="27"/>
  <c r="X68" i="27"/>
  <c r="AI68" i="27"/>
  <c r="AE68" i="27"/>
  <c r="AA68" i="27"/>
  <c r="AC68" i="27"/>
  <c r="AH68" i="27"/>
  <c r="Z68" i="27"/>
  <c r="AG68" i="27"/>
  <c r="Y68" i="27"/>
  <c r="AD68" i="27"/>
  <c r="W68" i="27"/>
  <c r="AG88" i="27"/>
  <c r="AC88" i="27"/>
  <c r="Y88" i="27"/>
  <c r="AF88" i="27"/>
  <c r="AB88" i="27"/>
  <c r="X88" i="27"/>
  <c r="AI88" i="27"/>
  <c r="AA88" i="27"/>
  <c r="AH88" i="27"/>
  <c r="Z88" i="27"/>
  <c r="AE88" i="27"/>
  <c r="W88" i="27"/>
  <c r="AD88" i="27"/>
  <c r="AF99" i="27"/>
  <c r="AB99" i="27"/>
  <c r="X99" i="27"/>
  <c r="AI99" i="27"/>
  <c r="AE99" i="27"/>
  <c r="AA99" i="27"/>
  <c r="AD99" i="27"/>
  <c r="AC99" i="27"/>
  <c r="AH99" i="27"/>
  <c r="Z99" i="27"/>
  <c r="AG99" i="27"/>
  <c r="Y99" i="27"/>
  <c r="W99" i="27"/>
  <c r="AF19" i="27"/>
  <c r="AB19" i="27"/>
  <c r="X19" i="27"/>
  <c r="AI19" i="27"/>
  <c r="AA19" i="27"/>
  <c r="AE19" i="27"/>
  <c r="AH19" i="27"/>
  <c r="Z19" i="27"/>
  <c r="AD19" i="27"/>
  <c r="AG19" i="27"/>
  <c r="Y19" i="27"/>
  <c r="AC19" i="27"/>
  <c r="W19" i="27"/>
  <c r="AF45" i="27"/>
  <c r="AB45" i="27"/>
  <c r="X45" i="27"/>
  <c r="AI45" i="27"/>
  <c r="AE45" i="27"/>
  <c r="AA45" i="27"/>
  <c r="AC45" i="27"/>
  <c r="AH45" i="27"/>
  <c r="Z45" i="27"/>
  <c r="Y45" i="27"/>
  <c r="AG45" i="27"/>
  <c r="AD45" i="27"/>
  <c r="W45" i="27"/>
  <c r="AH79" i="27"/>
  <c r="AD79" i="27"/>
  <c r="Z79" i="27"/>
  <c r="AF79" i="27"/>
  <c r="AA79" i="27"/>
  <c r="AE79" i="27"/>
  <c r="Y79" i="27"/>
  <c r="AI79" i="27"/>
  <c r="X79" i="27"/>
  <c r="AG79" i="27"/>
  <c r="AC79" i="27"/>
  <c r="AB79" i="27"/>
  <c r="W79" i="27"/>
  <c r="AF87" i="27"/>
  <c r="AB87" i="27"/>
  <c r="X87" i="27"/>
  <c r="AI87" i="27"/>
  <c r="AE87" i="27"/>
  <c r="AA87" i="27"/>
  <c r="AG87" i="27"/>
  <c r="Y87" i="27"/>
  <c r="AD87" i="27"/>
  <c r="AH87" i="27"/>
  <c r="AC87" i="27"/>
  <c r="Z87" i="27"/>
  <c r="W87" i="27"/>
  <c r="AF27" i="27"/>
  <c r="AB27" i="27"/>
  <c r="X27" i="27"/>
  <c r="AI27" i="27"/>
  <c r="AE27" i="27"/>
  <c r="AA27" i="27"/>
  <c r="AH27" i="27"/>
  <c r="Z27" i="27"/>
  <c r="AD27" i="27"/>
  <c r="AG27" i="27"/>
  <c r="Y27" i="27"/>
  <c r="AC27" i="27"/>
  <c r="W27" i="27"/>
  <c r="AG46" i="27"/>
  <c r="AC46" i="27"/>
  <c r="Y46" i="27"/>
  <c r="AF46" i="27"/>
  <c r="AB46" i="27"/>
  <c r="X46" i="27"/>
  <c r="AE46" i="27"/>
  <c r="AD46" i="27"/>
  <c r="Z46" i="27"/>
  <c r="AI46" i="27"/>
  <c r="AH46" i="27"/>
  <c r="AA46" i="27"/>
  <c r="W46" i="27"/>
  <c r="AG36" i="27"/>
  <c r="AC36" i="27"/>
  <c r="Y36" i="27"/>
  <c r="AF36" i="27"/>
  <c r="AB36" i="27"/>
  <c r="X36" i="27"/>
  <c r="AD36" i="27"/>
  <c r="W36" i="27"/>
  <c r="AI36" i="27"/>
  <c r="AA36" i="27"/>
  <c r="AH36" i="27"/>
  <c r="Z36" i="27"/>
  <c r="AE36" i="27"/>
  <c r="AG24" i="27"/>
  <c r="AC24" i="27"/>
  <c r="Y24" i="27"/>
  <c r="AB24" i="27"/>
  <c r="AF24" i="27"/>
  <c r="X24" i="27"/>
  <c r="AH24" i="27"/>
  <c r="Z24" i="27"/>
  <c r="AE24" i="27"/>
  <c r="W24" i="27"/>
  <c r="AD24" i="27"/>
  <c r="AI24" i="27"/>
  <c r="AA24" i="27"/>
  <c r="AI71" i="27"/>
  <c r="AE71" i="27"/>
  <c r="AA71" i="27"/>
  <c r="AH71" i="27"/>
  <c r="AD71" i="27"/>
  <c r="Z71" i="27"/>
  <c r="AB71" i="27"/>
  <c r="AG71" i="27"/>
  <c r="Y71" i="27"/>
  <c r="AF71" i="27"/>
  <c r="X71" i="27"/>
  <c r="AC71" i="27"/>
  <c r="W71" i="27"/>
  <c r="AI26" i="27"/>
  <c r="AE26" i="27"/>
  <c r="AA26" i="27"/>
  <c r="AH26" i="27"/>
  <c r="AD26" i="27"/>
  <c r="Z26" i="27"/>
  <c r="AC26" i="27"/>
  <c r="AF26" i="27"/>
  <c r="X26" i="27"/>
  <c r="AB26" i="27"/>
  <c r="AG26" i="27"/>
  <c r="Y26" i="27"/>
  <c r="W26" i="27"/>
  <c r="AF73" i="27"/>
  <c r="AB73" i="27"/>
  <c r="X73" i="27"/>
  <c r="AI73" i="27"/>
  <c r="AD73" i="27"/>
  <c r="Y73" i="27"/>
  <c r="AH73" i="27"/>
  <c r="AC73" i="27"/>
  <c r="AA73" i="27"/>
  <c r="Z73" i="27"/>
  <c r="AG73" i="27"/>
  <c r="AE73" i="27"/>
  <c r="W73" i="27"/>
  <c r="AI86" i="27"/>
  <c r="AE86" i="27"/>
  <c r="AA86" i="27"/>
  <c r="AH86" i="27"/>
  <c r="AD86" i="27"/>
  <c r="Z86" i="27"/>
  <c r="AB86" i="27"/>
  <c r="AG86" i="27"/>
  <c r="Y86" i="27"/>
  <c r="AF86" i="27"/>
  <c r="AC86" i="27"/>
  <c r="X86" i="27"/>
  <c r="W86" i="27"/>
  <c r="AF103" i="27"/>
  <c r="AB103" i="27"/>
  <c r="X103" i="27"/>
  <c r="AI103" i="27"/>
  <c r="AE103" i="27"/>
  <c r="AA103" i="27"/>
  <c r="AH103" i="27"/>
  <c r="Z103" i="27"/>
  <c r="AG103" i="27"/>
  <c r="Y103" i="27"/>
  <c r="AD103" i="27"/>
  <c r="AC103" i="27"/>
  <c r="W103" i="27"/>
  <c r="AG100" i="27"/>
  <c r="AC100" i="27"/>
  <c r="Y100" i="27"/>
  <c r="AF100" i="27"/>
  <c r="AB100" i="27"/>
  <c r="X100" i="27"/>
  <c r="AH100" i="27"/>
  <c r="Z100" i="27"/>
  <c r="AE100" i="27"/>
  <c r="AD100" i="27"/>
  <c r="AI100" i="27"/>
  <c r="AA100" i="27"/>
  <c r="W100" i="27"/>
  <c r="AI75" i="27"/>
  <c r="AE75" i="27"/>
  <c r="AA75" i="27"/>
  <c r="AH75" i="27"/>
  <c r="AD75" i="27"/>
  <c r="Z75" i="27"/>
  <c r="AC75" i="27"/>
  <c r="AB75" i="27"/>
  <c r="X75" i="27"/>
  <c r="AG75" i="27"/>
  <c r="AF75" i="27"/>
  <c r="Y75" i="27"/>
  <c r="W75" i="27"/>
  <c r="AG69" i="27"/>
  <c r="AC69" i="27"/>
  <c r="Y69" i="27"/>
  <c r="AF69" i="27"/>
  <c r="AB69" i="27"/>
  <c r="X69" i="27"/>
  <c r="AE69" i="27"/>
  <c r="AD69" i="27"/>
  <c r="AI69" i="27"/>
  <c r="AA69" i="27"/>
  <c r="AH69" i="27"/>
  <c r="Z69" i="27"/>
  <c r="W69" i="27"/>
  <c r="AF76" i="27"/>
  <c r="AB76" i="27"/>
  <c r="X76" i="27"/>
  <c r="AI76" i="27"/>
  <c r="AE76" i="27"/>
  <c r="AA76" i="27"/>
  <c r="AH76" i="27"/>
  <c r="Z76" i="27"/>
  <c r="AG76" i="27"/>
  <c r="Y76" i="27"/>
  <c r="AD76" i="27"/>
  <c r="AC76" i="27"/>
  <c r="W76" i="27"/>
  <c r="Q12" i="27"/>
  <c r="AI34" i="27"/>
  <c r="AE34" i="27"/>
  <c r="AA34" i="27"/>
  <c r="AH34" i="27"/>
  <c r="AD34" i="27"/>
  <c r="Z34" i="27"/>
  <c r="AC34" i="27"/>
  <c r="AB34" i="27"/>
  <c r="Y34" i="27"/>
  <c r="AG34" i="27"/>
  <c r="AF34" i="27"/>
  <c r="X34" i="27"/>
  <c r="W34" i="27"/>
  <c r="AG58" i="27"/>
  <c r="AC58" i="27"/>
  <c r="Y58" i="27"/>
  <c r="AH58" i="27"/>
  <c r="AB58" i="27"/>
  <c r="AF58" i="27"/>
  <c r="AA58" i="27"/>
  <c r="AE58" i="27"/>
  <c r="Z58" i="27"/>
  <c r="X58" i="27"/>
  <c r="AI58" i="27"/>
  <c r="AD58" i="27"/>
  <c r="W58" i="27"/>
  <c r="AF92" i="27"/>
  <c r="AB92" i="27"/>
  <c r="X92" i="27"/>
  <c r="AE92" i="27"/>
  <c r="Z92" i="27"/>
  <c r="AI92" i="27"/>
  <c r="AD92" i="27"/>
  <c r="Y92" i="27"/>
  <c r="AA92" i="27"/>
  <c r="AH92" i="27"/>
  <c r="W92" i="27"/>
  <c r="AG92" i="27"/>
  <c r="AC92" i="27"/>
  <c r="AF57" i="27"/>
  <c r="AB57" i="27"/>
  <c r="X57" i="27"/>
  <c r="AI57" i="27"/>
  <c r="AD57" i="27"/>
  <c r="Y57" i="27"/>
  <c r="AH57" i="27"/>
  <c r="AC57" i="27"/>
  <c r="AG57" i="27"/>
  <c r="AA57" i="27"/>
  <c r="AE57" i="27"/>
  <c r="Z57" i="27"/>
  <c r="W57" i="27"/>
  <c r="AG96" i="27"/>
  <c r="AC96" i="27"/>
  <c r="Y96" i="27"/>
  <c r="AF96" i="27"/>
  <c r="AB96" i="27"/>
  <c r="X96" i="27"/>
  <c r="AI96" i="27"/>
  <c r="AA96" i="27"/>
  <c r="AH96" i="27"/>
  <c r="Z96" i="27"/>
  <c r="W96" i="27"/>
  <c r="AE96" i="27"/>
  <c r="AD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AT5" i="26" l="1"/>
  <c r="AR11" i="26"/>
  <c r="AS8" i="26"/>
  <c r="AU9" i="26"/>
  <c r="AS12" i="26"/>
  <c r="AU13" i="26"/>
  <c r="AS4" i="26"/>
  <c r="AS6" i="26"/>
  <c r="AR7" i="26"/>
  <c r="AS10" i="26"/>
  <c r="B71" i="28"/>
  <c r="C71" i="28" s="1"/>
  <c r="T1" i="20"/>
  <c r="U1" i="26"/>
  <c r="U1" i="17"/>
  <c r="AT10" i="26" l="1"/>
  <c r="AT6" i="26"/>
  <c r="AV13" i="26"/>
  <c r="AV9" i="26"/>
  <c r="AS11" i="26"/>
  <c r="AS7" i="26"/>
  <c r="AT4" i="26"/>
  <c r="AT12" i="26"/>
  <c r="AT8" i="26"/>
  <c r="AU5" i="26"/>
  <c r="B72" i="28"/>
  <c r="C72"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AH102" i="17" l="1"/>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3" i="28"/>
  <c r="C73" i="28" s="1"/>
  <c r="AF31" i="28"/>
  <c r="AE31" i="28"/>
  <c r="AC31" i="28"/>
  <c r="Z31" i="28"/>
  <c r="AD31" i="28"/>
  <c r="AB31" i="28"/>
  <c r="AA31" i="28"/>
  <c r="Y31" i="28"/>
  <c r="AG31" i="28"/>
  <c r="X31" i="28"/>
  <c r="W25" i="28"/>
  <c r="AH31" i="28"/>
  <c r="AI31" i="28"/>
  <c r="AD4" i="27"/>
  <c r="Z4" i="27"/>
  <c r="Z5" i="27"/>
  <c r="AG5" i="27"/>
  <c r="AA5" i="27"/>
  <c r="Z9" i="27"/>
  <c r="AI9" i="27"/>
  <c r="AE9" i="27"/>
  <c r="Y13" i="27"/>
  <c r="W13" i="27"/>
  <c r="AF13" i="27"/>
  <c r="AE4" i="27"/>
  <c r="W4" i="27"/>
  <c r="AF5" i="27"/>
  <c r="AD9" i="27"/>
  <c r="AA13" i="27"/>
  <c r="AB4" i="27"/>
  <c r="Y4" i="27"/>
  <c r="AI5" i="27"/>
  <c r="AB5" i="27"/>
  <c r="AE5" i="27"/>
  <c r="Y9" i="27"/>
  <c r="AA9" i="27"/>
  <c r="W9" i="27"/>
  <c r="AH13" i="27"/>
  <c r="AG13" i="27"/>
  <c r="AB13" i="27"/>
  <c r="X13" i="27"/>
  <c r="AH4" i="27"/>
  <c r="AD5" i="27"/>
  <c r="X9" i="27"/>
  <c r="AE13" i="27"/>
  <c r="AG4" i="27"/>
  <c r="X4" i="27"/>
  <c r="AC4" i="27"/>
  <c r="AI4" i="27"/>
  <c r="AF4" i="27"/>
  <c r="AA4" i="27"/>
  <c r="AH5" i="27"/>
  <c r="AC5" i="27"/>
  <c r="W5" i="27"/>
  <c r="Y5" i="27"/>
  <c r="AH9" i="27"/>
  <c r="AG9" i="27"/>
  <c r="AF9" i="27"/>
  <c r="AB9" i="27"/>
  <c r="AD13" i="27"/>
  <c r="AC13" i="27"/>
  <c r="AI13" i="27"/>
  <c r="X5" i="27"/>
  <c r="AC9" i="27"/>
  <c r="Z13" i="27"/>
  <c r="AI7" i="27"/>
  <c r="AA7" i="27"/>
  <c r="AB7" i="27"/>
  <c r="AD6" i="27"/>
  <c r="X6" i="27"/>
  <c r="X11" i="27"/>
  <c r="AH11" i="27"/>
  <c r="AC11" i="27"/>
  <c r="AC12" i="27"/>
  <c r="AB12" i="27"/>
  <c r="AH12" i="27"/>
  <c r="W6" i="27"/>
  <c r="AI6" i="27"/>
  <c r="AC7" i="27"/>
  <c r="AB11" i="27"/>
  <c r="AG12" i="27"/>
  <c r="W12" i="27"/>
  <c r="Z7" i="27"/>
  <c r="AH7" i="27"/>
  <c r="X7" i="27"/>
  <c r="W7" i="27"/>
  <c r="Y6" i="27"/>
  <c r="AG6" i="27"/>
  <c r="AE6" i="27"/>
  <c r="AI11" i="27"/>
  <c r="Z11" i="27"/>
  <c r="Y11" i="27"/>
  <c r="Y12" i="27"/>
  <c r="AD12" i="27"/>
  <c r="Z12" i="27"/>
  <c r="AF6" i="27"/>
  <c r="AE7" i="27"/>
  <c r="AH6" i="27"/>
  <c r="AA11" i="27"/>
  <c r="AF12" i="27"/>
  <c r="AF7" i="27"/>
  <c r="Y7" i="27"/>
  <c r="AD7" i="27"/>
  <c r="AB6" i="27"/>
  <c r="AA6" i="27"/>
  <c r="AF11" i="27"/>
  <c r="AE11" i="27"/>
  <c r="AG11" i="27"/>
  <c r="W11" i="27"/>
  <c r="X12" i="27"/>
  <c r="AA12" i="27"/>
  <c r="AE12" i="27"/>
  <c r="AC6" i="27"/>
  <c r="AG7" i="27"/>
  <c r="Z6" i="27"/>
  <c r="AD11" i="27"/>
  <c r="AI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V36" i="26" s="1"/>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V75" i="26" s="1"/>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V14" i="17" l="1"/>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4" i="28"/>
  <c r="C74"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ER6" i="26" s="1"/>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IB26" i="26" l="1"/>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5" i="28"/>
  <c r="C75"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EU13" i="26" s="1"/>
  <c r="P13" i="26"/>
  <c r="M11" i="26"/>
  <c r="Q11" i="26"/>
  <c r="ER11" i="26" s="1"/>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R12" i="26" l="1"/>
  <c r="EF12" i="26"/>
  <c r="EG12" i="26"/>
  <c r="IB12" i="26"/>
  <c r="EH12" i="26"/>
  <c r="EI12" i="26"/>
  <c r="EJ12" i="26"/>
  <c r="EK12" i="26"/>
  <c r="EL12" i="26"/>
  <c r="EM12" i="26"/>
  <c r="EN12" i="26"/>
  <c r="EO12" i="26"/>
  <c r="EP12" i="26"/>
  <c r="EQ12" i="26"/>
  <c r="ER12" i="26"/>
  <c r="R7" i="26"/>
  <c r="R104" i="26" s="1"/>
  <c r="Q104" i="26" s="1"/>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6" i="28"/>
  <c r="C76"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EU6" i="26" l="1"/>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7" i="28"/>
  <c r="C77" i="28" s="1"/>
  <c r="T106" i="26"/>
  <c r="V106" i="26"/>
  <c r="V104" i="26"/>
  <c r="T104" i="26"/>
  <c r="W104" i="26"/>
  <c r="D116" i="26"/>
  <c r="D109" i="26"/>
  <c r="X106" i="26"/>
  <c r="AB106" i="26"/>
  <c r="AF106" i="26"/>
  <c r="D115" i="26"/>
  <c r="Y106" i="26"/>
  <c r="AC106" i="26"/>
  <c r="U106" i="26"/>
  <c r="W106" i="26"/>
  <c r="AA106" i="26"/>
  <c r="AE106" i="26"/>
  <c r="D114" i="26"/>
  <c r="Z106" i="26"/>
  <c r="AD106" i="26"/>
  <c r="D110" i="26"/>
  <c r="AA104" i="26"/>
  <c r="X104" i="26"/>
  <c r="AC104" i="26"/>
  <c r="AF104" i="26"/>
  <c r="Y104" i="26"/>
  <c r="AB104" i="26"/>
  <c r="Z104" i="26"/>
  <c r="U104" i="26"/>
  <c r="AE104" i="26"/>
  <c r="AD104" i="26"/>
  <c r="EV4" i="26" l="1"/>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78" i="28"/>
  <c r="C78" i="28" s="1"/>
  <c r="B41" i="20"/>
  <c r="B101" i="20"/>
  <c r="EW6" i="26" l="1"/>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79" i="28"/>
  <c r="C79" i="28" s="1"/>
  <c r="E5" i="17"/>
  <c r="E6" i="17"/>
  <c r="E7" i="17"/>
  <c r="E8" i="17"/>
  <c r="E9" i="17"/>
  <c r="E10" i="17"/>
  <c r="E11" i="17"/>
  <c r="E12" i="17"/>
  <c r="E13" i="17"/>
  <c r="E4" i="17"/>
  <c r="E4" i="20"/>
  <c r="EW11" i="26" l="1"/>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0" i="28"/>
  <c r="C80"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S10" i="27" s="1"/>
  <c r="G5" i="19"/>
  <c r="F5" i="19"/>
  <c r="D5" i="19"/>
  <c r="C5" i="19"/>
  <c r="B5" i="19"/>
  <c r="J3" i="19"/>
  <c r="I3" i="19"/>
  <c r="H3" i="19"/>
  <c r="G3" i="19"/>
  <c r="F3" i="19"/>
  <c r="S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T10" i="27" s="1"/>
  <c r="U10" i="27" s="1"/>
  <c r="G5" i="18"/>
  <c r="F5" i="18"/>
  <c r="D5" i="18"/>
  <c r="C5" i="18"/>
  <c r="B5" i="18"/>
  <c r="J3" i="18"/>
  <c r="I3" i="18"/>
  <c r="H3" i="18"/>
  <c r="G3" i="18"/>
  <c r="F3" i="18"/>
  <c r="T8" i="27" s="1"/>
  <c r="U8" i="27" s="1"/>
  <c r="U104" i="27" s="1"/>
  <c r="T104" i="27" s="1"/>
  <c r="D3" i="18"/>
  <c r="C3" i="18"/>
  <c r="B3" i="18"/>
  <c r="K3" i="18"/>
  <c r="J4" i="20"/>
  <c r="G4" i="20"/>
  <c r="F4" i="20"/>
  <c r="L4" i="20" s="1"/>
  <c r="D41" i="20"/>
  <c r="J4" i="17"/>
  <c r="G4" i="17"/>
  <c r="F4" i="17"/>
  <c r="L4" i="17" s="1"/>
  <c r="BC6" i="26" l="1"/>
  <c r="EY6" i="26"/>
  <c r="FA9" i="26"/>
  <c r="BE9" i="26"/>
  <c r="FA13" i="26"/>
  <c r="BE13" i="26"/>
  <c r="EY10" i="26"/>
  <c r="BC10" i="26"/>
  <c r="EX7" i="26"/>
  <c r="BB7" i="26"/>
  <c r="EY12" i="26"/>
  <c r="BC12" i="26"/>
  <c r="EY8" i="26"/>
  <c r="BC8" i="26"/>
  <c r="EY4" i="26"/>
  <c r="BC4" i="26"/>
  <c r="EZ5" i="26"/>
  <c r="BD5" i="26"/>
  <c r="EX11" i="26"/>
  <c r="BB11" i="26"/>
  <c r="R74" i="17"/>
  <c r="H6" i="17"/>
  <c r="I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1" i="28"/>
  <c r="C81" i="28" s="1"/>
  <c r="S104" i="27"/>
  <c r="W104" i="27" s="1"/>
  <c r="AI8" i="27"/>
  <c r="AC8" i="27"/>
  <c r="AG8" i="27"/>
  <c r="AA8" i="27"/>
  <c r="AE8" i="27"/>
  <c r="Y8" i="27"/>
  <c r="W8" i="27"/>
  <c r="AB8" i="27"/>
  <c r="AF8" i="27"/>
  <c r="X8" i="27"/>
  <c r="AD8" i="27"/>
  <c r="Z8" i="27"/>
  <c r="AH8" i="27"/>
  <c r="AH106" i="27"/>
  <c r="X106" i="27"/>
  <c r="F109" i="27"/>
  <c r="F115" i="27"/>
  <c r="F116" i="27"/>
  <c r="Y106" i="27"/>
  <c r="AE106" i="27"/>
  <c r="AG106" i="27"/>
  <c r="AF106" i="27"/>
  <c r="AD106" i="27"/>
  <c r="AA106" i="27"/>
  <c r="F110" i="27"/>
  <c r="F114" i="27"/>
  <c r="Z106" i="27"/>
  <c r="AB106" i="27"/>
  <c r="AI106" i="27"/>
  <c r="W106" i="27"/>
  <c r="AC106" i="27"/>
  <c r="AI10" i="27"/>
  <c r="AH10" i="27"/>
  <c r="Y10" i="27"/>
  <c r="W10" i="27"/>
  <c r="AE10" i="27"/>
  <c r="Z10" i="27"/>
  <c r="X10" i="27"/>
  <c r="AD10" i="27"/>
  <c r="AB10" i="27"/>
  <c r="AF10" i="27"/>
  <c r="AA10" i="27"/>
  <c r="AC10" i="27"/>
  <c r="AG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6" i="17"/>
  <c r="N6" i="17"/>
  <c r="P11" i="17"/>
  <c r="M13" i="17"/>
  <c r="N13" i="17"/>
  <c r="Q13" i="17"/>
  <c r="P13" i="17"/>
  <c r="Q6" i="17"/>
  <c r="P6" i="17"/>
  <c r="B42" i="20"/>
  <c r="B43" i="20" s="1"/>
  <c r="H4" i="20"/>
  <c r="I4" i="20" s="1"/>
  <c r="M4" i="20" s="1"/>
  <c r="EY11" i="26" l="1"/>
  <c r="BC11" i="26"/>
  <c r="EZ4" i="26"/>
  <c r="BD4" i="26"/>
  <c r="EZ12" i="26"/>
  <c r="BD12" i="26"/>
  <c r="EZ10" i="26"/>
  <c r="BD10" i="26"/>
  <c r="FB9" i="26"/>
  <c r="BF9" i="26"/>
  <c r="FA5" i="26"/>
  <c r="BE5" i="26"/>
  <c r="EZ8" i="26"/>
  <c r="BD8" i="26"/>
  <c r="EY7" i="26"/>
  <c r="BC7" i="26"/>
  <c r="FB13" i="26"/>
  <c r="BF13" i="26"/>
  <c r="EZ6" i="26"/>
  <c r="BD6" i="26"/>
  <c r="EY13" i="17"/>
  <c r="EY6"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EF11" i="17" s="1"/>
  <c r="V20" i="17"/>
  <c r="B82" i="28"/>
  <c r="C82" i="28" s="1"/>
  <c r="AG104" i="27"/>
  <c r="AD104" i="27"/>
  <c r="Q12" i="17"/>
  <c r="X104" i="27"/>
  <c r="Y104" i="27"/>
  <c r="AC104" i="27"/>
  <c r="AH104" i="27"/>
  <c r="AF104" i="27"/>
  <c r="AE104" i="27"/>
  <c r="AI104" i="27"/>
  <c r="N9" i="17"/>
  <c r="V9" i="17" s="1"/>
  <c r="Z104" i="27"/>
  <c r="AB104" i="27"/>
  <c r="AA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C42" i="20" s="1"/>
  <c r="P4" i="20"/>
  <c r="Q4" i="20" s="1"/>
  <c r="O4" i="20"/>
  <c r="B44" i="20"/>
  <c r="FA6" i="26" l="1"/>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3" i="28"/>
  <c r="C83"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41" i="20"/>
  <c r="C43" i="20"/>
  <c r="B45" i="20"/>
  <c r="C44" i="20"/>
  <c r="FA11" i="26" l="1"/>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4" i="28"/>
  <c r="C84" i="28" s="1"/>
  <c r="T106" i="17"/>
  <c r="V106" i="17"/>
  <c r="V104" i="17"/>
  <c r="T104" i="17"/>
  <c r="D116" i="17"/>
  <c r="D109" i="17"/>
  <c r="Z106" i="17"/>
  <c r="AD106" i="17"/>
  <c r="D115" i="17"/>
  <c r="W106" i="17"/>
  <c r="AA106" i="17"/>
  <c r="AE106" i="17"/>
  <c r="D114" i="17"/>
  <c r="X106" i="17"/>
  <c r="AB106" i="17"/>
  <c r="AF106" i="17"/>
  <c r="D110" i="17"/>
  <c r="Y106" i="17"/>
  <c r="AC106" i="17"/>
  <c r="U106" i="17"/>
  <c r="Y104" i="17"/>
  <c r="W104" i="17"/>
  <c r="AC104" i="17"/>
  <c r="AD104" i="17"/>
  <c r="AE104" i="17"/>
  <c r="X104" i="17"/>
  <c r="Z104" i="17"/>
  <c r="AB104" i="17"/>
  <c r="U104" i="17"/>
  <c r="AA104" i="17"/>
  <c r="AF104" i="17"/>
  <c r="B46" i="20"/>
  <c r="C45" i="20"/>
  <c r="FC4" i="26" l="1"/>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5" i="28"/>
  <c r="C85" i="28" s="1"/>
  <c r="C46" i="20"/>
  <c r="B47" i="20"/>
  <c r="FC11" i="26" l="1"/>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6" i="28"/>
  <c r="C86" i="28" s="1"/>
  <c r="C47" i="20"/>
  <c r="B48" i="20"/>
  <c r="FE4" i="26" l="1"/>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7" i="28"/>
  <c r="C87" i="28" s="1"/>
  <c r="B49" i="20"/>
  <c r="C48" i="20"/>
  <c r="FE11" i="26" l="1"/>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88" i="28"/>
  <c r="C88" i="28" s="1"/>
  <c r="C49" i="20"/>
  <c r="B50" i="20"/>
  <c r="FG4" i="26" l="1"/>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89" i="28"/>
  <c r="C89" i="28" s="1"/>
  <c r="C50" i="20"/>
  <c r="B51" i="20"/>
  <c r="FG11" i="26" l="1"/>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0" i="28"/>
  <c r="C90" i="28" s="1"/>
  <c r="B52" i="20"/>
  <c r="C51" i="20"/>
  <c r="FI6" i="26" l="1"/>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1" i="28"/>
  <c r="C91" i="28" s="1"/>
  <c r="C52" i="20"/>
  <c r="B53" i="20"/>
  <c r="FI11" i="26" l="1"/>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2" i="28"/>
  <c r="C92" i="28" s="1"/>
  <c r="B54" i="20"/>
  <c r="C53" i="20"/>
  <c r="FK6" i="26" l="1"/>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3" i="28"/>
  <c r="C93" i="28" s="1"/>
  <c r="C54" i="20"/>
  <c r="B55" i="20"/>
  <c r="FK11" i="26" l="1"/>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4" i="28"/>
  <c r="C94" i="28" s="1"/>
  <c r="B56" i="20"/>
  <c r="C55" i="20"/>
  <c r="FM6" i="26" l="1"/>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5" i="28"/>
  <c r="C95" i="28" s="1"/>
  <c r="C56" i="20"/>
  <c r="B57" i="20"/>
  <c r="FM11" i="26" l="1"/>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6" i="28"/>
  <c r="C96" i="28" s="1"/>
  <c r="B58" i="20"/>
  <c r="C57" i="20"/>
  <c r="FO4" i="26" l="1"/>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7" i="28"/>
  <c r="C97" i="28" s="1"/>
  <c r="C58" i="20"/>
  <c r="B59" i="20"/>
  <c r="FO11" i="26" l="1"/>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98" i="28"/>
  <c r="C98" i="28" s="1"/>
  <c r="B60" i="20"/>
  <c r="C59" i="20"/>
  <c r="FQ4" i="26" l="1"/>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99" i="28"/>
  <c r="C99" i="28" s="1"/>
  <c r="C60" i="20"/>
  <c r="B61" i="20"/>
  <c r="FQ11" i="26" l="1"/>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0" i="28"/>
  <c r="C100" i="28" s="1"/>
  <c r="B62" i="20"/>
  <c r="C61" i="20"/>
  <c r="FS4" i="26" l="1"/>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1" i="28"/>
  <c r="C101" i="28" s="1"/>
  <c r="C62" i="20"/>
  <c r="B63" i="20"/>
  <c r="FS11" i="26" l="1"/>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2" i="28"/>
  <c r="C102" i="28" s="1"/>
  <c r="C63" i="20"/>
  <c r="B64" i="20"/>
  <c r="FU4" i="26" l="1"/>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3" i="28"/>
  <c r="C103" i="28" s="1"/>
  <c r="C64" i="20"/>
  <c r="B65" i="20"/>
  <c r="FU11" i="26" l="1"/>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4" i="28"/>
  <c r="C104" i="28" s="1"/>
  <c r="B66" i="20"/>
  <c r="C65" i="20"/>
  <c r="FW4" i="26" l="1"/>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5" i="28"/>
  <c r="C105" i="28" s="1"/>
  <c r="C66" i="20"/>
  <c r="B67" i="20"/>
  <c r="FW11" i="26" l="1"/>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6" i="28"/>
  <c r="C106" i="28" s="1"/>
  <c r="B68" i="20"/>
  <c r="C67" i="20"/>
  <c r="FY6" i="26" l="1"/>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7" i="28"/>
  <c r="C107" i="28" s="1"/>
  <c r="C68" i="20"/>
  <c r="B69" i="20"/>
  <c r="FY11" i="26" l="1"/>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08" i="28"/>
  <c r="C108" i="28" s="1"/>
  <c r="B70" i="20"/>
  <c r="C69" i="20"/>
  <c r="GA6" i="26" l="1"/>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09" i="28"/>
  <c r="C109" i="28" s="1"/>
  <c r="C70" i="20"/>
  <c r="B71" i="20"/>
  <c r="GA11" i="26" l="1"/>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0" i="28"/>
  <c r="C110" i="28" s="1"/>
  <c r="B72" i="20"/>
  <c r="C71" i="20"/>
  <c r="GC6" i="26" l="1"/>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1" i="28"/>
  <c r="C111" i="28" s="1"/>
  <c r="C72" i="20"/>
  <c r="B73" i="20"/>
  <c r="GC11" i="26" l="1"/>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2" i="28"/>
  <c r="C112" i="28" s="1"/>
  <c r="B74" i="20"/>
  <c r="C73" i="20"/>
  <c r="GE4" i="26" l="1"/>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3" i="28"/>
  <c r="C113" i="28" s="1"/>
  <c r="C74" i="20"/>
  <c r="B75" i="20"/>
  <c r="GE11" i="26" l="1"/>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4" i="28"/>
  <c r="C114" i="28" s="1"/>
  <c r="B76" i="20"/>
  <c r="C75" i="20"/>
  <c r="CK4" i="26" l="1"/>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5" i="28"/>
  <c r="C115" i="28" s="1"/>
  <c r="C76" i="20"/>
  <c r="B77" i="20"/>
  <c r="GG11" i="26" l="1"/>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6" i="28"/>
  <c r="C116" i="28" s="1"/>
  <c r="C77" i="20"/>
  <c r="B78" i="20"/>
  <c r="GI4" i="26" l="1"/>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7" i="28"/>
  <c r="C117" i="28" s="1"/>
  <c r="C78" i="20"/>
  <c r="B79" i="20"/>
  <c r="GI11" i="26" l="1"/>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18" i="28"/>
  <c r="C118" i="28" s="1"/>
  <c r="B80" i="20"/>
  <c r="C79" i="20"/>
  <c r="CO4" i="26" l="1"/>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19" i="28"/>
  <c r="C119" i="28" s="1"/>
  <c r="C80" i="20"/>
  <c r="B81" i="20"/>
  <c r="GK11" i="26" l="1"/>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0" i="28"/>
  <c r="C120" i="28" s="1"/>
  <c r="B82" i="20"/>
  <c r="C81" i="20"/>
  <c r="GM4" i="26" l="1"/>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1" i="28"/>
  <c r="C121" i="28" s="1"/>
  <c r="C82" i="20"/>
  <c r="B83" i="20"/>
  <c r="GM11" i="26" l="1"/>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2" i="28"/>
  <c r="C122" i="28" s="1"/>
  <c r="B84" i="20"/>
  <c r="C83" i="20"/>
  <c r="GO6" i="26" l="1"/>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3" i="28"/>
  <c r="C123" i="28" s="1"/>
  <c r="C84" i="20"/>
  <c r="B85" i="20"/>
  <c r="GO11" i="26" l="1"/>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4" i="28"/>
  <c r="C124" i="28" s="1"/>
  <c r="B86" i="20"/>
  <c r="C85" i="20"/>
  <c r="GQ6" i="26" l="1"/>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5" i="28"/>
  <c r="C125" i="28" s="1"/>
  <c r="C86" i="20"/>
  <c r="B87" i="20"/>
  <c r="GQ11" i="26" l="1"/>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6" i="28"/>
  <c r="C126" i="28" s="1"/>
  <c r="B88" i="20"/>
  <c r="C87" i="20"/>
  <c r="GS6" i="26" l="1"/>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7" i="28"/>
  <c r="C127" i="28" s="1"/>
  <c r="C88" i="20"/>
  <c r="B89" i="20"/>
  <c r="GS11" i="26" l="1"/>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28" i="28"/>
  <c r="C128" i="28" s="1"/>
  <c r="C89" i="20"/>
  <c r="B90" i="20"/>
  <c r="GU6" i="26" l="1"/>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29" i="28"/>
  <c r="C129" i="28" s="1"/>
  <c r="C90" i="20"/>
  <c r="B91" i="20"/>
  <c r="GU11" i="26" l="1"/>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0" i="28"/>
  <c r="C130" i="28" s="1"/>
  <c r="B92" i="20"/>
  <c r="C91" i="20"/>
  <c r="GW6" i="26" l="1"/>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1" i="28"/>
  <c r="C131" i="28" s="1"/>
  <c r="C92" i="20"/>
  <c r="B93" i="20"/>
  <c r="GX4" i="26" l="1"/>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2" i="28"/>
  <c r="C132" i="28" s="1"/>
  <c r="B94" i="20"/>
  <c r="C93" i="20"/>
  <c r="GY6" i="26" l="1"/>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3" i="28"/>
  <c r="C133" i="28" s="1"/>
  <c r="C94" i="20"/>
  <c r="B95" i="20"/>
  <c r="GZ4" i="26" l="1"/>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4" i="28"/>
  <c r="C134" i="28" s="1"/>
  <c r="B96" i="20"/>
  <c r="C95" i="20"/>
  <c r="HA6" i="26" l="1"/>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5" i="28"/>
  <c r="C135" i="28" s="1"/>
  <c r="C96" i="20"/>
  <c r="B97" i="20"/>
  <c r="HB4" i="26" l="1"/>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6" i="28"/>
  <c r="C136" i="28" s="1"/>
  <c r="B98" i="20"/>
  <c r="C97" i="20"/>
  <c r="HC6" i="26" l="1"/>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7" i="28"/>
  <c r="C137" i="28" s="1"/>
  <c r="C98" i="20"/>
  <c r="B99" i="20"/>
  <c r="HD4" i="26" l="1"/>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38" i="28"/>
  <c r="C138" i="28" s="1"/>
  <c r="B100" i="20"/>
  <c r="C99" i="20"/>
  <c r="HE6" i="26" l="1"/>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39" i="28"/>
  <c r="C139" i="28" s="1"/>
  <c r="C101" i="20"/>
  <c r="C100" i="20"/>
  <c r="HF4" i="26" l="1"/>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0" i="28"/>
  <c r="C140" i="28" s="1"/>
  <c r="HG6" i="26" l="1"/>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1" i="28"/>
  <c r="C141" i="28" s="1"/>
  <c r="HH4" i="26" l="1"/>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2" i="28"/>
  <c r="C142" i="28" s="1"/>
  <c r="HI6" i="26" l="1"/>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3" i="28"/>
  <c r="C143" i="28" s="1"/>
  <c r="HJ4" i="26" l="1"/>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4" i="28"/>
  <c r="C144" i="28" s="1"/>
  <c r="HK6" i="26" l="1"/>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5" i="28"/>
  <c r="C145" i="28" s="1"/>
  <c r="HL4" i="26" l="1"/>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6" i="28"/>
  <c r="C146" i="28" s="1"/>
  <c r="HM6" i="26" l="1"/>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7" i="28"/>
  <c r="C147" i="28" s="1"/>
  <c r="HN4" i="26" l="1"/>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48" i="28"/>
  <c r="C148" i="28" s="1"/>
  <c r="HO6" i="26" l="1"/>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49" i="28"/>
  <c r="C149" i="28" s="1"/>
  <c r="HP4" i="26" l="1"/>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0" i="28"/>
  <c r="C150" i="28" s="1"/>
  <c r="HQ6" i="26" l="1"/>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1" i="28"/>
  <c r="C151" i="28" s="1"/>
  <c r="HR4" i="26" l="1"/>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2" i="28"/>
  <c r="C152" i="28" s="1"/>
  <c r="HS6" i="26" l="1"/>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3" i="28"/>
  <c r="C153" i="28" s="1"/>
  <c r="HT4" i="26" l="1"/>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4" i="28"/>
  <c r="C154" i="28" s="1"/>
  <c r="HU6" i="26" l="1"/>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5" i="28"/>
  <c r="C155" i="28" s="1"/>
  <c r="HV4" i="26" l="1"/>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6" i="28"/>
  <c r="C156" i="28" s="1"/>
  <c r="EA6" i="26" l="1"/>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7" i="28"/>
  <c r="C157" i="28" s="1"/>
  <c r="HX4" i="26" l="1"/>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58" i="28"/>
  <c r="C158" i="28" s="1"/>
  <c r="HY6" i="26" l="1"/>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59" i="28"/>
  <c r="C159" i="28" s="1"/>
  <c r="HZ12" i="26" l="1"/>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0" i="28"/>
  <c r="C160" i="28" s="1"/>
  <c r="HZ7" i="26" l="1"/>
  <c r="ED7" i="26"/>
  <c r="IA7" i="26" s="1"/>
  <c r="HZ11" i="26"/>
  <c r="ED11" i="26"/>
  <c r="IA11" i="26" s="1"/>
  <c r="B161" i="28"/>
  <c r="C161" i="28" s="1"/>
  <c r="B162" i="28" l="1"/>
  <c r="C162" i="28" s="1"/>
  <c r="B163" i="28" l="1"/>
  <c r="C163"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V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<sst xmlns="http://schemas.openxmlformats.org/spreadsheetml/2006/main" count="1077" uniqueCount="695">
  <si>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</si>
  <si>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</si>
  <si>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</si>
  <si>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</si>
  <si>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</si>
  <si>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</si>
  <si>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</si>
  <si>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</si>
  <si>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</si>
  <si>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</si>
  <si>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</si>
  <si>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</si>
  <si>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</si>
  <si>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</si>
  <si>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</si>
  <si>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</si>
  <si>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</si>
  <si>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</si>
  <si>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</si>
  <si>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</si>
  <si>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</si>
  <si>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</si>
  <si>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</si>
  <si>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</si>
  <si>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</si>
  <si>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</si>
  <si>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</si>
  <si>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</si>
  <si>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</si>
  <si>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</si>
  <si>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</si>
  <si>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</si>
  <si>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</si>
  <si>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</si>
  <si>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</si>
  <si>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</si>
  <si>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</si>
  <si>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</si>
  <si>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Chart increments</t>
  </si>
  <si>
    <t>Increment by</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</si>
  <si>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</si>
  <si>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</si>
  <si>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</si>
  <si>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</si>
  <si>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</si>
  <si>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</si>
  <si>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</si>
  <si>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</si>
  <si>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</si>
  <si>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</si>
  <si>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</si>
  <si>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</si>
  <si>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</si>
  <si>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</si>
  <si>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</si>
  <si>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</si>
  <si>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</si>
  <si>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</si>
  <si>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</si>
  <si>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</si>
  <si>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</si>
  <si>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</si>
  <si>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</si>
  <si>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</si>
  <si>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</si>
  <si>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</si>
  <si>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</si>
  <si>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</si>
  <si>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</si>
  <si>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</si>
  <si>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</si>
  <si>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</si>
  <si>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</si>
  <si>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</si>
  <si>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</si>
  <si>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</si>
  <si>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</si>
  <si>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</si>
  <si>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</si>
  <si>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</si>
  <si>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</si>
  <si>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</si>
  <si>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</si>
  <si>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</si>
  <si>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</si>
  <si>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</si>
  <si>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</si>
  <si>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</si>
  <si>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</si>
  <si>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</si>
  <si>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</si>
  <si>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</si>
  <si>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</si>
  <si>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</si>
  <si>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</si>
  <si>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</si>
  <si>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</si>
  <si>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</si>
  <si>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</si>
  <si>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</si>
  <si>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</si>
  <si>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</si>
  <si>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</si>
  <si>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</si>
  <si>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</si>
  <si>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</si>
  <si>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</si>
  <si>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</si>
  <si>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</si>
  <si>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</si>
  <si>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</si>
  <si>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</si>
  <si>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</si>
  <si>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</si>
  <si>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</si>
  <si>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</si>
  <si>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</si>
  <si>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</si>
  <si>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</si>
  <si>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</si>
  <si>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</si>
  <si>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</si>
  <si>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</si>
  <si>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</si>
  <si>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</si>
  <si>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</si>
  <si>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</si>
  <si>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</si>
  <si>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</si>
  <si>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</si>
  <si>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</si>
  <si>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</si>
  <si>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</si>
  <si>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</si>
  <si>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</si>
  <si>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</si>
  <si>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</si>
  <si>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</si>
  <si>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</si>
  <si>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</si>
  <si>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</si>
  <si>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</si>
  <si>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</si>
  <si>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</si>
  <si>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</si>
  <si>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</si>
  <si>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</si>
  <si>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</si>
  <si>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</si>
  <si>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</si>
  <si>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</si>
  <si>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</si>
  <si>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</si>
  <si>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</si>
  <si>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</si>
  <si>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</si>
  <si>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</si>
  <si>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</si>
  <si>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t>Statistical PERT® is distributed in the hope that it will be useful, but WITHOUT ANY WARRANTY;</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</si>
  <si>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</si>
  <si>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</si>
  <si>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</si>
  <si>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</si>
  <si>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</si>
  <si>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</si>
  <si>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</si>
  <si>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</si>
  <si>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</si>
  <si>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</si>
  <si>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</si>
  <si>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</si>
  <si>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</si>
  <si>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</si>
  <si>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</si>
  <si>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</si>
  <si>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</si>
  <si>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</si>
  <si>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</si>
  <si>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</si>
  <si>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</si>
  <si>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</si>
  <si>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</si>
  <si>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</si>
  <si>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</si>
  <si>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</si>
  <si>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</si>
  <si>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</si>
  <si>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</si>
  <si>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</si>
  <si>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</si>
  <si>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</si>
  <si>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</si>
  <si>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</si>
  <si>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</si>
  <si>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</si>
  <si>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</si>
  <si>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</si>
  <si>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</si>
  <si>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</si>
  <si>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</si>
  <si>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</si>
  <si>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</si>
  <si>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</si>
  <si>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</si>
  <si>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</si>
  <si>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</si>
  <si>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</si>
  <si>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</si>
  <si>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</si>
  <si>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</si>
  <si>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</si>
  <si>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</si>
  <si>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</si>
  <si>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</si>
  <si>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</si>
  <si>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</si>
  <si>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</si>
  <si>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</si>
  <si>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</si>
  <si>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</si>
  <si>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</si>
  <si>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</si>
  <si>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</si>
  <si>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</si>
  <si>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</si>
  <si>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</si>
  <si>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</si>
  <si>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</si>
  <si>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</si>
  <si>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</si>
  <si>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</si>
  <si>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</si>
  <si>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</si>
  <si>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</si>
  <si>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</si>
  <si>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</si>
  <si>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</si>
  <si>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</si>
  <si>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</si>
  <si>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</si>
  <si>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</si>
  <si>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</si>
  <si>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</si>
  <si>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</si>
  <si>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</si>
  <si>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</si>
  <si>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</si>
  <si>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</si>
  <si>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</si>
  <si>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</si>
  <si>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</si>
  <si>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</si>
  <si>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</si>
  <si>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</si>
  <si>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</si>
  <si>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</si>
  <si>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</si>
  <si>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</si>
  <si>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</si>
  <si>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</si>
  <si>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</si>
  <si>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</si>
  <si>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</si>
  <si>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</si>
  <si>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</si>
  <si>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</si>
  <si>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</si>
  <si>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</si>
  <si>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</si>
  <si>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</si>
  <si>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</si>
  <si>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</si>
  <si>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</si>
  <si>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</si>
  <si>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</si>
  <si>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</si>
  <si>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</si>
  <si>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</si>
  <si>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</si>
  <si>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</si>
  <si>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</si>
  <si>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</si>
  <si>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</si>
  <si>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</si>
  <si>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</si>
  <si>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</si>
  <si>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</si>
  <si>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</si>
  <si>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</si>
  <si>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</si>
  <si>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</si>
  <si>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</si>
  <si>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</si>
  <si>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</si>
  <si>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</si>
  <si>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</si>
  <si>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</si>
  <si>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</si>
  <si>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</si>
  <si>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</si>
  <si>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</si>
  <si>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</si>
  <si>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</si>
  <si>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</si>
  <si>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</si>
  <si>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</si>
  <si>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</si>
  <si>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</si>
  <si>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</si>
  <si>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</si>
  <si>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</si>
  <si>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</si>
  <si>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</si>
  <si>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</si>
  <si>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</si>
  <si>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</si>
  <si>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</si>
  <si>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</si>
  <si>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</si>
  <si>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</si>
  <si>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</si>
  <si>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</si>
  <si>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</si>
  <si>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</si>
  <si>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</si>
  <si>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</si>
  <si>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</si>
  <si>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</si>
  <si>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</si>
  <si>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</si>
  <si>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</si>
  <si>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</si>
  <si>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</si>
  <si>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</si>
  <si>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</si>
  <si>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</si>
  <si>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</si>
  <si>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</si>
  <si>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</si>
  <si>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</si>
  <si>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</si>
  <si>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</si>
  <si>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</si>
  <si>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</si>
  <si>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</si>
  <si>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</si>
  <si>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</si>
  <si>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</si>
  <si>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</si>
  <si>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</si>
  <si>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</si>
  <si>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</si>
  <si>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</si>
  <si>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</si>
  <si>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</si>
  <si>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</si>
  <si>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</si>
  <si>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</si>
  <si>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</si>
  <si>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</si>
  <si>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</si>
  <si>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</si>
  <si>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</si>
  <si>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</si>
  <si>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</si>
  <si>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</si>
  <si>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</si>
  <si>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</si>
  <si>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</si>
  <si>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</si>
  <si>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</si>
  <si>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</si>
  <si>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</si>
  <si>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</si>
  <si>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</si>
  <si>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</si>
  <si>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</si>
  <si>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</si>
  <si>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</si>
  <si>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</si>
  <si>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</si>
  <si>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</si>
  <si>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</si>
  <si>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</si>
  <si>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</si>
  <si>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</si>
  <si>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</si>
  <si>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</si>
  <si>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</si>
  <si>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</si>
  <si>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</si>
  <si>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</si>
  <si>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</si>
  <si>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</si>
  <si>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</si>
  <si>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</si>
  <si>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</si>
  <si>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</si>
  <si>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</si>
  <si>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</si>
  <si>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</si>
  <si>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</si>
  <si>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</si>
  <si>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</si>
  <si>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</si>
  <si>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</si>
  <si>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</si>
  <si>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</si>
  <si>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</si>
  <si>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</si>
  <si>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</si>
  <si>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</si>
  <si>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</si>
  <si>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</si>
  <si>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</si>
  <si>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</si>
  <si>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</si>
  <si>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</si>
  <si>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</si>
  <si>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</si>
  <si>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</si>
  <si>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</si>
  <si>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</si>
  <si>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</si>
  <si>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</si>
  <si>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</si>
  <si>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</si>
  <si>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</si>
  <si>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</si>
  <si>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</si>
  <si>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</si>
  <si>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</si>
  <si>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</si>
  <si>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</si>
  <si>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</si>
  <si>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</si>
  <si>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</si>
  <si>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</si>
  <si>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</si>
  <si>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</si>
  <si>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</si>
  <si>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</si>
  <si>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</si>
  <si>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</si>
  <si>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</si>
  <si>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</si>
  <si>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</si>
  <si>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</si>
  <si>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</si>
  <si>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</si>
  <si>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</si>
  <si>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</si>
  <si>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</si>
  <si>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</si>
  <si>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</si>
  <si>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</si>
  <si>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</si>
  <si>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</si>
  <si>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</si>
  <si>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</si>
  <si>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</si>
  <si>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</si>
  <si>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</si>
  <si>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</si>
  <si>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</si>
  <si>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</si>
  <si>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</si>
  <si>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</si>
  <si>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</si>
  <si>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</si>
  <si>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</si>
  <si>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</si>
  <si>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</si>
  <si>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</si>
  <si>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</si>
  <si>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</si>
  <si>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</si>
  <si>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</si>
  <si>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</si>
  <si>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</si>
  <si>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</si>
  <si>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</si>
  <si>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</si>
  <si>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</si>
  <si>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</si>
  <si>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</si>
  <si>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</si>
  <si>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</si>
  <si>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</si>
  <si>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</si>
  <si>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</si>
  <si>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</si>
  <si>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</si>
  <si>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</si>
  <si>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</si>
  <si>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</si>
  <si>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</si>
  <si>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</si>
  <si>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</si>
  <si>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</si>
  <si>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</si>
  <si>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</si>
  <si>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</si>
  <si>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</si>
  <si>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</si>
  <si>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</si>
  <si>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</si>
  <si>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</si>
  <si>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</si>
  <si>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</si>
  <si>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</si>
  <si>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</si>
  <si>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</si>
  <si>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</si>
  <si>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</si>
  <si>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</si>
  <si>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</si>
  <si>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</si>
  <si>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</si>
  <si>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</si>
  <si>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</si>
  <si>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</si>
  <si>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</si>
  <si>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</si>
  <si>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</si>
  <si>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</si>
  <si>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</si>
  <si>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</si>
  <si>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</si>
  <si>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</si>
  <si>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</si>
  <si>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</si>
  <si>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</si>
  <si>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</si>
  <si>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</si>
  <si>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</si>
  <si>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</si>
  <si>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</si>
  <si>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</si>
  <si>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</si>
  <si>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</si>
  <si>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</si>
  <si>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</si>
  <si>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</si>
  <si>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</si>
  <si>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</si>
  <si>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</si>
  <si>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</si>
  <si>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</si>
  <si>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</si>
  <si>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</si>
  <si>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</si>
  <si>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</si>
  <si>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</si>
  <si>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</si>
  <si>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</si>
  <si>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</si>
  <si>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</si>
  <si>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</si>
  <si>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</si>
  <si>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</si>
  <si>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</si>
  <si>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</si>
  <si>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</si>
  <si>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</si>
  <si>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</si>
  <si>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</si>
  <si>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</si>
  <si>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</si>
  <si>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</si>
  <si>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</si>
  <si>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</si>
  <si>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</si>
  <si>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</si>
  <si>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</si>
  <si>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</si>
  <si>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</si>
  <si>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</si>
  <si>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</si>
  <si>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</si>
  <si>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</si>
  <si>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</si>
  <si>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</si>
  <si>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</si>
  <si>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</si>
  <si>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</si>
  <si>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</si>
  <si>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</si>
  <si>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</si>
  <si>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</si>
  <si>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</si>
  <si>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</si>
  <si>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</si>
  <si>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</si>
  <si>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</si>
  <si>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</si>
  <si>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</si>
  <si>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</si>
  <si>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</si>
  <si>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</si>
  <si>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</si>
  <si>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</si>
  <si>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</si>
  <si>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</si>
  <si>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</si>
  <si>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</si>
  <si>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</si>
  <si>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</si>
  <si>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</si>
  <si>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</si>
  <si>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</si>
  <si>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</si>
  <si>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</si>
  <si>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</si>
  <si>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</si>
  <si>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</si>
  <si>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</si>
  <si>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</si>
  <si>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</si>
  <si>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</si>
  <si>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</si>
  <si>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</si>
  <si>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</si>
  <si>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</si>
  <si>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</si>
  <si>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</si>
  <si>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</si>
  <si>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</si>
  <si>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</si>
  <si>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</si>
  <si>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</si>
  <si>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</si>
  <si>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</si>
  <si>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</si>
  <si>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</si>
  <si>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</si>
  <si>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</si>
  <si>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</si>
  <si>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</si>
  <si>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</si>
  <si>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</si>
  <si>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</si>
  <si>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</si>
  <si>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</si>
  <si>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</si>
  <si>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</si>
  <si>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</si>
  <si>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</si>
  <si>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</si>
  <si>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</si>
  <si>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</si>
  <si>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</si>
  <si>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</si>
  <si>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</si>
  <si>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</si>
  <si>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</si>
  <si>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</si>
  <si>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</si>
  <si>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</si>
  <si>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</si>
  <si>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</si>
  <si>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</si>
  <si>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</si>
  <si>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</si>
  <si>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</si>
  <si>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</si>
  <si>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</si>
  <si>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</si>
  <si>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</si>
  <si>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</si>
  <si>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</si>
  <si>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</si>
  <si>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</si>
  <si>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</si>
  <si>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</si>
  <si>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</si>
  <si>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</si>
  <si>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</si>
  <si>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</si>
  <si>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</si>
  <si>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</si>
  <si>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</si>
  <si>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</si>
  <si>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</si>
  <si>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</si>
  <si>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</si>
  <si>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</si>
  <si>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</si>
  <si>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Changed the Welcome tab.  Added GNU GPL tab.  Added Line Sparkline to SPERT Beginners tab.</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</si>
  <si>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</si>
  <si>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</si>
  <si>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</si>
  <si>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</si>
  <si>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</si>
  <si>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Added Line Sparklines to SPERT Beta (1-point entry) and SPERT Beta (3-point entry)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</si>
</sst>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numFmt numFmtId="165" formatCode="0.000"/>
  </numFmts>
  <fonts count="76"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s>
  <fills count="33">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4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19" fillId="10" borderId="0" xfId="0" applyFont="1" applyFill="1"/>
    <xf numFmtId="0" fontId="20" fillId="10" borderId="0" xfId="0" applyFont="1" applyFill="1"/>
    <xf numFmtId="0" fontId="20" fillId="11" borderId="1" xfId="0" applyFont="1" applyFill="1" applyBorder="1"/>
    <xf numFmtId="0" fontId="20" fillId="16"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23" fillId="11" borderId="1" xfId="0"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10" fontId="11" fillId="8" borderId="1" xfId="0" applyNumberFormat="1" applyFont="1" applyFill="1" applyBorder="1" applyAlignment="1">
      <alignment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4" fillId="10" borderId="0" xfId="1" applyFill="1" applyAlignment="1">
      <alignment horizontal="left"/>
    </xf>
    <xf numFmtId="0" fontId="27" fillId="10" borderId="2"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cellXfs>
  <cellStyles count="4">
    <cellStyle name="Currency" xfId="2" builtinId="4"/>
    <cellStyle name="Hyperlink" xfId="1" builtinId="8"/>
    <cellStyle name="Normal" xfId="0" builtinId="0"/>
    <cellStyle name="Percent" xfId="3" builtinId="5"/>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0.5146713294104921</c:v>
                </c:pt>
                <c:pt idx="1">
                  <c:v>0.39618731140727603</c:v>
                </c:pt>
                <c:pt idx="2">
                  <c:v>8.9141359182231872E-2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a:t>
            </a:r>
            <a:r>
              <a:rPr lang="en-US" baseline="0"/>
              <a:t> Beta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50800" cap="rnd">
              <a:solidFill>
                <a:schemeClr val="accent1"/>
              </a:solidFill>
              <a:round/>
            </a:ln>
            <a:effectLst/>
          </c:spPr>
          <c:marker>
            <c:symbol val="none"/>
          </c:marker>
          <c:cat>
            <c:numRef>
              <c:f>'SPERT® Beta - Charts'!$B$41:$B$101</c:f>
              <c:numCache>
                <c:formatCode>General</c:formatCode>
                <c:ptCount val="61"/>
                <c:pt idx="0">
                  <c:v>60</c:v>
                </c:pt>
                <c:pt idx="1">
                  <c:v>63</c:v>
                </c:pt>
                <c:pt idx="2">
                  <c:v>66</c:v>
                </c:pt>
                <c:pt idx="3">
                  <c:v>69</c:v>
                </c:pt>
                <c:pt idx="4">
                  <c:v>72</c:v>
                </c:pt>
                <c:pt idx="5">
                  <c:v>75</c:v>
                </c:pt>
                <c:pt idx="6">
                  <c:v>78</c:v>
                </c:pt>
                <c:pt idx="7">
                  <c:v>81</c:v>
                </c:pt>
                <c:pt idx="8">
                  <c:v>84</c:v>
                </c:pt>
                <c:pt idx="9">
                  <c:v>87</c:v>
                </c:pt>
                <c:pt idx="10">
                  <c:v>90</c:v>
                </c:pt>
                <c:pt idx="11">
                  <c:v>93</c:v>
                </c:pt>
                <c:pt idx="12">
                  <c:v>96</c:v>
                </c:pt>
                <c:pt idx="13">
                  <c:v>99</c:v>
                </c:pt>
                <c:pt idx="14">
                  <c:v>102</c:v>
                </c:pt>
                <c:pt idx="15">
                  <c:v>105</c:v>
                </c:pt>
                <c:pt idx="16">
                  <c:v>108</c:v>
                </c:pt>
                <c:pt idx="17">
                  <c:v>111</c:v>
                </c:pt>
                <c:pt idx="18">
                  <c:v>114</c:v>
                </c:pt>
                <c:pt idx="19">
                  <c:v>117</c:v>
                </c:pt>
                <c:pt idx="20">
                  <c:v>120</c:v>
                </c:pt>
                <c:pt idx="21">
                  <c:v>123</c:v>
                </c:pt>
                <c:pt idx="22">
                  <c:v>126</c:v>
                </c:pt>
                <c:pt idx="23">
                  <c:v>129</c:v>
                </c:pt>
                <c:pt idx="24">
                  <c:v>132</c:v>
                </c:pt>
                <c:pt idx="25">
                  <c:v>135</c:v>
                </c:pt>
                <c:pt idx="26">
                  <c:v>138</c:v>
                </c:pt>
                <c:pt idx="27">
                  <c:v>141</c:v>
                </c:pt>
                <c:pt idx="28">
                  <c:v>144</c:v>
                </c:pt>
                <c:pt idx="29">
                  <c:v>147</c:v>
                </c:pt>
                <c:pt idx="30">
                  <c:v>150</c:v>
                </c:pt>
                <c:pt idx="31">
                  <c:v>153</c:v>
                </c:pt>
                <c:pt idx="32">
                  <c:v>156</c:v>
                </c:pt>
                <c:pt idx="33">
                  <c:v>159</c:v>
                </c:pt>
                <c:pt idx="34">
                  <c:v>162</c:v>
                </c:pt>
                <c:pt idx="35">
                  <c:v>165</c:v>
                </c:pt>
                <c:pt idx="36">
                  <c:v>168</c:v>
                </c:pt>
                <c:pt idx="37">
                  <c:v>171</c:v>
                </c:pt>
                <c:pt idx="38">
                  <c:v>174</c:v>
                </c:pt>
                <c:pt idx="39">
                  <c:v>177</c:v>
                </c:pt>
                <c:pt idx="40">
                  <c:v>180</c:v>
                </c:pt>
                <c:pt idx="41">
                  <c:v>183</c:v>
                </c:pt>
                <c:pt idx="42">
                  <c:v>186</c:v>
                </c:pt>
                <c:pt idx="43">
                  <c:v>189</c:v>
                </c:pt>
                <c:pt idx="44">
                  <c:v>192</c:v>
                </c:pt>
                <c:pt idx="45">
                  <c:v>195</c:v>
                </c:pt>
                <c:pt idx="46">
                  <c:v>198</c:v>
                </c:pt>
                <c:pt idx="47">
                  <c:v>201</c:v>
                </c:pt>
                <c:pt idx="48">
                  <c:v>204</c:v>
                </c:pt>
                <c:pt idx="49">
                  <c:v>207</c:v>
                </c:pt>
                <c:pt idx="50">
                  <c:v>210</c:v>
                </c:pt>
                <c:pt idx="51">
                  <c:v>213</c:v>
                </c:pt>
                <c:pt idx="52">
                  <c:v>216</c:v>
                </c:pt>
                <c:pt idx="53">
                  <c:v>219</c:v>
                </c:pt>
                <c:pt idx="54">
                  <c:v>222</c:v>
                </c:pt>
                <c:pt idx="55">
                  <c:v>225</c:v>
                </c:pt>
                <c:pt idx="56">
                  <c:v>228</c:v>
                </c:pt>
                <c:pt idx="57">
                  <c:v>231</c:v>
                </c:pt>
                <c:pt idx="58">
                  <c:v>234</c:v>
                </c:pt>
                <c:pt idx="59">
                  <c:v>237</c:v>
                </c:pt>
                <c:pt idx="60">
                  <c:v>240</c:v>
                </c:pt>
              </c:numCache>
            </c:numRef>
          </c:cat>
          <c:val>
            <c:numRef>
              <c:f>'SPERT® Beta - Charts'!$C$41:$C$101</c:f>
              <c:numCache>
                <c:formatCode>General</c:formatCode>
                <c:ptCount val="61"/>
                <c:pt idx="0">
                  <c:v>0</c:v>
                </c:pt>
                <c:pt idx="1">
                  <c:v>4.1023707690916278E-4</c:v>
                </c:pt>
                <c:pt idx="2">
                  <c:v>1.1023204089875894E-3</c:v>
                </c:pt>
                <c:pt idx="3">
                  <c:v>1.9221413571625517E-3</c:v>
                </c:pt>
                <c:pt idx="4">
                  <c:v>2.8062925420215125E-3</c:v>
                </c:pt>
                <c:pt idx="5">
                  <c:v>3.7155400681004908E-3</c:v>
                </c:pt>
                <c:pt idx="6">
                  <c:v>4.622607601516452E-3</c:v>
                </c:pt>
                <c:pt idx="7">
                  <c:v>5.5074877887493776E-3</c:v>
                </c:pt>
                <c:pt idx="8">
                  <c:v>6.3551219019610051E-3</c:v>
                </c:pt>
                <c:pt idx="9">
                  <c:v>7.1540696916680318E-3</c:v>
                </c:pt>
                <c:pt idx="10">
                  <c:v>7.8956681530403736E-3</c:v>
                </c:pt>
                <c:pt idx="11">
                  <c:v>8.5734603145718562E-3</c:v>
                </c:pt>
                <c:pt idx="12">
                  <c:v>9.1827858275991409E-3</c:v>
                </c:pt>
                <c:pt idx="13">
                  <c:v>9.7204747470735781E-3</c:v>
                </c:pt>
                <c:pt idx="14">
                  <c:v>1.0184610456255154E-2</c:v>
                </c:pt>
                <c:pt idx="15">
                  <c:v>1.0574340820312505E-2</c:v>
                </c:pt>
                <c:pt idx="16">
                  <c:v>1.0889724120789019E-2</c:v>
                </c:pt>
                <c:pt idx="17">
                  <c:v>1.1131600788591446E-2</c:v>
                </c:pt>
                <c:pt idx="18">
                  <c:v>1.1301484739272616E-2</c:v>
                </c:pt>
                <c:pt idx="19">
                  <c:v>1.1401469916260216E-2</c:v>
                </c:pt>
                <c:pt idx="20">
                  <c:v>1.1434148849691668E-2</c:v>
                </c:pt>
                <c:pt idx="21">
                  <c:v>1.1402540862288828E-2</c:v>
                </c:pt>
                <c:pt idx="22">
                  <c:v>1.1310028131819208E-2</c:v>
                </c:pt>
                <c:pt idx="23">
                  <c:v>1.1160298234024974E-2</c:v>
                </c:pt>
                <c:pt idx="24">
                  <c:v>1.0957292092483438E-2</c:v>
                </c:pt>
                <c:pt idx="25">
                  <c:v>1.0705156486593294E-2</c:v>
                </c:pt>
                <c:pt idx="26">
                  <c:v>1.0408200438352461E-2</c:v>
                </c:pt>
                <c:pt idx="27">
                  <c:v>1.0070854928174753E-2</c:v>
                </c:pt>
                <c:pt idx="28">
                  <c:v>9.6976354903303835E-3</c:v>
                </c:pt>
                <c:pt idx="29">
                  <c:v>9.2931073171927722E-3</c:v>
                </c:pt>
                <c:pt idx="30">
                  <c:v>8.8618525636985964E-3</c:v>
                </c:pt>
                <c:pt idx="31">
                  <c:v>8.4084395931755661E-3</c:v>
                </c:pt>
                <c:pt idx="32">
                  <c:v>7.9373939458265829E-3</c:v>
                </c:pt>
                <c:pt idx="33">
                  <c:v>7.4531708438111167E-3</c:v>
                </c:pt>
                <c:pt idx="34">
                  <c:v>6.960129073638196E-3</c:v>
                </c:pt>
                <c:pt idx="35">
                  <c:v>6.4625061086992161E-3</c:v>
                </c:pt>
                <c:pt idx="36">
                  <c:v>5.9643943531594266E-3</c:v>
                </c:pt>
                <c:pt idx="37">
                  <c:v>5.4697184038184476E-3</c:v>
                </c:pt>
                <c:pt idx="38">
                  <c:v>4.9822132395099857E-3</c:v>
                </c:pt>
                <c:pt idx="39">
                  <c:v>4.5054032585840975E-3</c:v>
                </c:pt>
                <c:pt idx="40">
                  <c:v>4.0425820943566703E-3</c:v>
                </c:pt>
                <c:pt idx="41">
                  <c:v>3.5967931464021205E-3</c:v>
                </c:pt>
                <c:pt idx="42">
                  <c:v>3.1708107724350027E-3</c:v>
                </c:pt>
                <c:pt idx="43">
                  <c:v>2.7671220914574309E-3</c:v>
                </c:pt>
                <c:pt idx="44">
                  <c:v>2.3879093539927298E-3</c:v>
                </c:pt>
                <c:pt idx="45">
                  <c:v>2.0350328397034248E-3</c:v>
                </c:pt>
                <c:pt idx="46">
                  <c:v>1.7100142466054155E-3</c:v>
                </c:pt>
                <c:pt idx="47">
                  <c:v>1.414020539522853E-3</c:v>
                </c:pt>
                <c:pt idx="48">
                  <c:v>1.1478482284498917E-3</c:v>
                </c:pt>
                <c:pt idx="49">
                  <c:v>9.1190805015396313E-4</c:v>
                </c:pt>
                <c:pt idx="50">
                  <c:v>7.0621002871913881E-4</c:v>
                </c:pt>
                <c:pt idx="51">
                  <c:v>5.3034889282894363E-4</c:v>
                </c:pt>
                <c:pt idx="52">
                  <c:v>3.8348982945988233E-4</c:v>
                </c:pt>
                <c:pt idx="53">
                  <c:v>2.643545553299326E-4</c:v>
                </c:pt>
                <c:pt idx="54">
                  <c:v>1.7120768894505369E-4</c:v>
                </c:pt>
                <c:pt idx="55">
                  <c:v>1.0184340743323051E-4</c:v>
                </c:pt>
                <c:pt idx="56">
                  <c:v>5.3572373567874525E-5</c:v>
                </c:pt>
                <c:pt idx="57">
                  <c:v>2.3208919476652923E-5</c:v>
                </c:pt>
                <c:pt idx="58">
                  <c:v>7.058474521600557E-6</c:v>
                </c:pt>
                <c:pt idx="59">
                  <c:v>9.0522573367391529E-7</c:v>
                </c:pt>
                <c:pt idx="60">
                  <c:v>0</c:v>
                </c:pt>
              </c:numCache>
            </c:numRef>
          </c:val>
          <c:smooth val="0"/>
          <c:extLst>
            <c:ext xmlns:c16="http://schemas.microsoft.com/office/drawing/2014/chart" uri="{C3380CC4-5D6E-409C-BE32-E72D297353CC}">
              <c16:uniqueId val="{00000000-014F-4D91-98A6-76D7C3694E3C}"/>
            </c:ext>
          </c:extLst>
        </c:ser>
        <c:dLbls>
          <c:showLegendKey val="0"/>
          <c:showVal val="0"/>
          <c:showCatName val="0"/>
          <c:showSerName val="0"/>
          <c:showPercent val="0"/>
          <c:showBubbleSize val="0"/>
        </c:dLbls>
        <c:smooth val="0"/>
        <c:axId val="770782184"/>
        <c:axId val="770782968"/>
      </c:lineChart>
      <c:catAx>
        <c:axId val="77078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968"/>
        <c:crosses val="autoZero"/>
        <c:auto val="1"/>
        <c:lblAlgn val="ctr"/>
        <c:lblOffset val="100"/>
        <c:noMultiLvlLbl val="0"/>
      </c:catAx>
      <c:valAx>
        <c:axId val="77078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257174</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209549"/>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257175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209549"/>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19049</xdr:colOff>
      <xdr:row>4</xdr:row>
      <xdr:rowOff>185736</xdr:rowOff>
    </xdr:from>
    <xdr:to>
      <xdr:col>17</xdr:col>
      <xdr:colOff>19050</xdr:colOff>
      <xdr:row>23</xdr:row>
      <xdr:rowOff>133349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352425</xdr:colOff>
      <xdr:row>0</xdr:row>
      <xdr:rowOff>266699</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85750" cy="20954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4" Type="http://schemas.openxmlformats.org/officeDocument/2006/relationships/hyperlink" Target="https://www.statisticalpert.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2.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2.vml"/><Relationship Id="rId5" Type="http://schemas.openxmlformats.org/officeDocument/2006/relationships/hyperlink" Target="https://www.statisticalpert.com/" TargetMode="External"/><Relationship Id="rId10" Type="http://schemas.openxmlformats.org/officeDocument/2006/relationships/drawing" Target="../drawings/drawing3.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3.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3.vml"/><Relationship Id="rId5" Type="http://schemas.openxmlformats.org/officeDocument/2006/relationships/hyperlink" Target="https://www.statisticalpert.com/" TargetMode="External"/><Relationship Id="rId10" Type="http://schemas.openxmlformats.org/officeDocument/2006/relationships/drawing" Target="../drawings/drawing4.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twitter.com/StatisticalPERT" TargetMode="External"/><Relationship Id="rId10" Type="http://schemas.openxmlformats.org/officeDocument/2006/relationships/vmlDrawing" Target="../drawings/vmlDrawing4.vml"/><Relationship Id="rId4" Type="http://schemas.openxmlformats.org/officeDocument/2006/relationships/hyperlink" Target="https://www.youtube.com/statisticalpert"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5.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5.vml"/><Relationship Id="rId5" Type="http://schemas.openxmlformats.org/officeDocument/2006/relationships/hyperlink" Target="https://www.statisticalpert.com/" TargetMode="External"/><Relationship Id="rId10" Type="http://schemas.openxmlformats.org/officeDocument/2006/relationships/drawing" Target="../drawings/drawing6.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showGridLines="0" showRowColHeaders="0" tabSelected="1" workbookViewId="0">
      <pane ySplit="2" topLeftCell="A3" activePane="bottomLeft" state="frozen"/>
      <selection pane="bottomLeft" activeCell="B39" sqref="B39"/>
    </sheetView>
  </sheetViews>
  <sheetFormatPr defaultColWidth="9" defaultRowHeight="15" x14ac:dyDescent="0.25"/>
  <cols>
    <col min="1" max="1" width="9" style="140"/>
    <col min="2" max="2" width="97.5703125" style="140" customWidth="1"/>
    <col min="3" max="16384" width="9" style="140"/>
  </cols>
  <sheetData>
    <row r="1" spans="1:4" x14ac:dyDescent="0.25">
      <c r="A1" s="57"/>
      <c r="B1" s="57"/>
    </row>
    <row r="2" spans="1:4" ht="28.5" x14ac:dyDescent="0.45">
      <c r="A2" s="57"/>
      <c r="B2" s="59" t="s">
        <v>135</v>
      </c>
    </row>
    <row r="3" spans="1:4" x14ac:dyDescent="0.25">
      <c r="A3" s="57"/>
      <c r="B3" s="57"/>
    </row>
    <row r="4" spans="1:4" ht="17.25" x14ac:dyDescent="0.3">
      <c r="A4" s="57"/>
      <c r="B4" s="57" t="s">
        <v>136</v>
      </c>
      <c r="D4" s="186" t="s">
        <v>159</v>
      </c>
    </row>
    <row r="5" spans="1:4" x14ac:dyDescent="0.25">
      <c r="A5" s="57"/>
      <c r="B5" s="57" t="s">
        <v>95</v>
      </c>
      <c r="D5" s="187" t="s">
        <v>160</v>
      </c>
    </row>
    <row r="6" spans="1:4" x14ac:dyDescent="0.25">
      <c r="A6" s="57"/>
      <c r="B6" s="57" t="s">
        <v>58</v>
      </c>
    </row>
    <row r="7" spans="1:4" x14ac:dyDescent="0.25">
      <c r="A7" s="57"/>
      <c r="B7" s="57"/>
    </row>
    <row r="8" spans="1:4" ht="17.25" x14ac:dyDescent="0.3">
      <c r="A8" s="57"/>
      <c r="B8" s="57" t="s">
        <v>137</v>
      </c>
      <c r="D8" s="188" t="s">
        <v>161</v>
      </c>
    </row>
    <row r="9" spans="1:4" x14ac:dyDescent="0.25">
      <c r="A9" s="57"/>
      <c r="B9" s="57" t="s">
        <v>98</v>
      </c>
      <c r="D9" s="187" t="s">
        <v>162</v>
      </c>
    </row>
    <row r="10" spans="1:4" x14ac:dyDescent="0.25">
      <c r="A10" s="57"/>
      <c r="B10" s="57" t="s">
        <v>138</v>
      </c>
    </row>
    <row r="11" spans="1:4" x14ac:dyDescent="0.25">
      <c r="A11" s="57"/>
      <c r="B11" s="57" t="s">
        <v>99</v>
      </c>
    </row>
    <row r="12" spans="1:4" x14ac:dyDescent="0.25">
      <c r="A12" s="57"/>
      <c r="B12" s="57"/>
    </row>
    <row r="13" spans="1:4" x14ac:dyDescent="0.25">
      <c r="A13" s="57"/>
      <c r="B13" s="57" t="s">
        <v>59</v>
      </c>
    </row>
    <row r="14" spans="1:4" x14ac:dyDescent="0.25">
      <c r="A14" s="57"/>
      <c r="B14" s="60" t="s">
        <v>140</v>
      </c>
    </row>
    <row r="15" spans="1:4" x14ac:dyDescent="0.25">
      <c r="A15" s="57"/>
      <c r="B15" s="57" t="s">
        <v>139</v>
      </c>
    </row>
    <row r="16" spans="1:4" x14ac:dyDescent="0.25">
      <c r="A16" s="57"/>
      <c r="B16" s="57" t="s">
        <v>100</v>
      </c>
    </row>
    <row r="17" spans="1:8" x14ac:dyDescent="0.25">
      <c r="A17" s="57"/>
      <c r="B17" s="57"/>
    </row>
    <row r="18" spans="1:8" x14ac:dyDescent="0.25">
      <c r="A18" s="57"/>
      <c r="B18" s="57" t="s">
        <v>69</v>
      </c>
    </row>
    <row r="19" spans="1:8" x14ac:dyDescent="0.25">
      <c r="A19" s="57"/>
      <c r="B19" s="57" t="s">
        <v>72</v>
      </c>
    </row>
    <row r="20" spans="1:8" x14ac:dyDescent="0.25">
      <c r="A20" s="57"/>
      <c r="B20" s="57" t="s">
        <v>60</v>
      </c>
    </row>
    <row r="21" spans="1:8" x14ac:dyDescent="0.25">
      <c r="A21" s="57"/>
      <c r="B21" s="57"/>
    </row>
    <row r="22" spans="1:8" x14ac:dyDescent="0.25">
      <c r="A22" s="57"/>
      <c r="B22" s="57" t="s">
        <v>61</v>
      </c>
    </row>
    <row r="23" spans="1:8" x14ac:dyDescent="0.25">
      <c r="A23" s="57"/>
      <c r="B23" s="60" t="s">
        <v>62</v>
      </c>
      <c r="D23" s="189" t="s">
        <v>166</v>
      </c>
    </row>
    <row r="24" spans="1:8" x14ac:dyDescent="0.25">
      <c r="A24" s="57"/>
      <c r="B24" s="57"/>
    </row>
    <row r="25" spans="1:8" x14ac:dyDescent="0.25">
      <c r="A25" s="57"/>
      <c r="B25" s="61" t="str">
        <f>CONCATENATE("Version ",'Change Log'!$B$2," – © 2015-",YEAR('Change Log'!$A$2),", William W. Davis, MSPM, PMP")</f>
        <v>Version 2.0b – © 2015-2019, William W. Davis, MSPM, PMP</v>
      </c>
      <c r="C25" s="141"/>
      <c r="D25" s="189" t="s">
        <v>163</v>
      </c>
      <c r="H25" s="141"/>
    </row>
    <row r="26" spans="1:8" x14ac:dyDescent="0.25">
      <c r="A26" s="57"/>
      <c r="B26" s="139" t="s">
        <v>142</v>
      </c>
      <c r="C26" s="142"/>
      <c r="D26" s="189" t="s">
        <v>164</v>
      </c>
      <c r="E26" s="142"/>
      <c r="F26" s="142"/>
      <c r="G26" s="142"/>
      <c r="H26" s="142"/>
    </row>
    <row r="27" spans="1:8" x14ac:dyDescent="0.25">
      <c r="A27" s="57"/>
      <c r="B27" s="139" t="s">
        <v>141</v>
      </c>
      <c r="C27" s="142"/>
      <c r="D27" s="189" t="s">
        <v>165</v>
      </c>
      <c r="H27" s="141"/>
    </row>
    <row r="28" spans="1:8" x14ac:dyDescent="0.25">
      <c r="A28" s="57"/>
      <c r="B28" s="139" t="s">
        <v>96</v>
      </c>
      <c r="C28" s="142"/>
      <c r="D28" s="189"/>
      <c r="H28" s="141"/>
    </row>
    <row r="29" spans="1:8" x14ac:dyDescent="0.25">
      <c r="A29" s="57"/>
      <c r="B29" s="139" t="s">
        <v>154</v>
      </c>
      <c r="C29" s="142"/>
      <c r="D29" s="189"/>
      <c r="H29" s="141"/>
    </row>
    <row r="30" spans="1:8" x14ac:dyDescent="0.25">
      <c r="A30" s="57"/>
      <c r="B30" s="139" t="s">
        <v>97</v>
      </c>
      <c r="C30" s="142"/>
      <c r="D30" s="142"/>
      <c r="H30" s="141"/>
    </row>
    <row r="31" spans="1:8" x14ac:dyDescent="0.25">
      <c r="A31" s="57"/>
      <c r="B31" s="154" t="s">
        <v>155</v>
      </c>
      <c r="C31" s="142"/>
      <c r="D31" s="142"/>
      <c r="H31" s="141"/>
    </row>
    <row r="32" spans="1:8" x14ac:dyDescent="0.25">
      <c r="A32" s="57"/>
      <c r="B32" s="154" t="s">
        <v>93</v>
      </c>
      <c r="C32" s="141"/>
      <c r="H32" s="141"/>
    </row>
    <row r="33" spans="1:8" x14ac:dyDescent="0.25">
      <c r="A33" s="57"/>
      <c r="B33" s="154" t="s">
        <v>156</v>
      </c>
      <c r="C33" s="141"/>
      <c r="H33" s="141"/>
    </row>
    <row r="34" spans="1:8" x14ac:dyDescent="0.25">
      <c r="A34" s="57"/>
      <c r="B34" s="154" t="s">
        <v>157</v>
      </c>
      <c r="C34" s="141"/>
      <c r="H34" s="141"/>
    </row>
    <row r="35" spans="1:8" x14ac:dyDescent="0.25">
      <c r="A35" s="57"/>
      <c r="B35" s="154"/>
      <c r="C35" s="141"/>
      <c r="H35" s="141"/>
    </row>
    <row r="36" spans="1:8" x14ac:dyDescent="0.25">
      <c r="A36" s="57"/>
      <c r="B36" s="154" t="s">
        <v>158</v>
      </c>
      <c r="C36" s="141"/>
      <c r="H36" s="141"/>
    </row>
    <row r="37" spans="1:8" x14ac:dyDescent="0.25">
      <c r="A37" s="61"/>
      <c r="B37" s="154" t="s">
        <v>91</v>
      </c>
      <c r="C37" s="141"/>
      <c r="H37" s="141"/>
    </row>
    <row r="38" spans="1:8" x14ac:dyDescent="0.25">
      <c r="A38" s="57"/>
      <c r="B38" s="154" t="s">
        <v>92</v>
      </c>
    </row>
    <row r="39" spans="1:8" x14ac:dyDescent="0.25">
      <c r="A39" s="57"/>
      <c r="B39" s="57"/>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
  <sheetViews>
    <sheetView showGridLines="0" workbookViewId="0">
      <selection activeCell="A17" sqref="A17"/>
    </sheetView>
  </sheetViews>
  <sheetFormatPr defaultRowHeight="15" x14ac:dyDescent="0.25"/>
  <cols>
    <col min="1" max="1" width="25.5703125" customWidth="1"/>
    <col min="2" max="11" width="13.7109375" customWidth="1"/>
  </cols>
  <sheetData>
    <row r="1" spans="1:11" x14ac:dyDescent="0.25">
      <c r="A1" s="6"/>
      <c r="B1" s="5" t="s">
        <v>50</v>
      </c>
      <c r="C1" s="5" t="s">
        <v>56</v>
      </c>
      <c r="D1" s="5" t="s">
        <v>52</v>
      </c>
      <c r="E1" s="5" t="s">
        <v>4</v>
      </c>
      <c r="F1" s="5" t="s">
        <v>3</v>
      </c>
      <c r="G1" s="5" t="s">
        <v>36</v>
      </c>
      <c r="H1" s="5" t="s">
        <v>2</v>
      </c>
      <c r="I1" s="5" t="s">
        <v>1</v>
      </c>
      <c r="J1" s="5" t="s">
        <v>53</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40</v>
      </c>
      <c r="B3" s="51">
        <f t="shared" ref="B3:J3" si="0">AVERAGE(B2,B4)</f>
        <v>7.3000000000000009E-2</v>
      </c>
      <c r="C3" s="51">
        <f t="shared" si="0"/>
        <v>9.35E-2</v>
      </c>
      <c r="D3" s="51">
        <f t="shared" si="0"/>
        <v>0.11345</v>
      </c>
      <c r="E3" s="51">
        <v>0.13195000000000001</v>
      </c>
      <c r="F3" s="51">
        <f t="shared" si="0"/>
        <v>0.15609999999999999</v>
      </c>
      <c r="G3" s="51">
        <f t="shared" si="0"/>
        <v>0.17215</v>
      </c>
      <c r="H3" s="51">
        <f t="shared" si="0"/>
        <v>0.19450000000000001</v>
      </c>
      <c r="I3" s="51">
        <f t="shared" si="0"/>
        <v>0.22844999999999999</v>
      </c>
      <c r="J3" s="51">
        <f t="shared" si="0"/>
        <v>0.25355</v>
      </c>
      <c r="K3" s="51">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41</v>
      </c>
      <c r="B5" s="51">
        <f t="shared" ref="B5:K5" si="1">AVERAGE(B4,B6)</f>
        <v>7.5300000000000006E-2</v>
      </c>
      <c r="C5" s="51">
        <f t="shared" si="1"/>
        <v>9.6500000000000002E-2</v>
      </c>
      <c r="D5" s="51">
        <f t="shared" si="1"/>
        <v>0.1172</v>
      </c>
      <c r="E5" s="51">
        <v>0.13855000000000001</v>
      </c>
      <c r="F5" s="51">
        <f t="shared" si="1"/>
        <v>0.16139999999999999</v>
      </c>
      <c r="G5" s="51">
        <f t="shared" si="1"/>
        <v>0.1779</v>
      </c>
      <c r="H5" s="51">
        <f t="shared" si="1"/>
        <v>0.20065</v>
      </c>
      <c r="I5" s="51">
        <f t="shared" si="1"/>
        <v>0.23435</v>
      </c>
      <c r="J5" s="51">
        <f t="shared" si="1"/>
        <v>0.25800000000000001</v>
      </c>
      <c r="K5" s="51">
        <f t="shared" si="1"/>
        <v>0.27249999999999996</v>
      </c>
    </row>
    <row r="6" spans="1:11" x14ac:dyDescent="0.25">
      <c r="A6" s="6" t="s">
        <v>42</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43</v>
      </c>
      <c r="B7" s="51">
        <f t="shared" ref="B7:K7" si="2">AVERAGE(B6,B8)</f>
        <v>7.3300000000000004E-2</v>
      </c>
      <c r="C7" s="51">
        <f t="shared" si="2"/>
        <v>9.4450000000000006E-2</v>
      </c>
      <c r="D7" s="51">
        <f t="shared" si="2"/>
        <v>0.1153</v>
      </c>
      <c r="E7" s="51">
        <v>0.13705000000000001</v>
      </c>
      <c r="F7" s="51">
        <f t="shared" si="2"/>
        <v>0.16055</v>
      </c>
      <c r="G7" s="51">
        <f t="shared" si="2"/>
        <v>0.17765</v>
      </c>
      <c r="H7" s="51">
        <f t="shared" si="2"/>
        <v>0.20115</v>
      </c>
      <c r="I7" s="51">
        <f t="shared" si="2"/>
        <v>0.23569999999999999</v>
      </c>
      <c r="J7" s="51">
        <f t="shared" si="2"/>
        <v>0.25940000000000002</v>
      </c>
      <c r="K7" s="51">
        <f t="shared" si="2"/>
        <v>0.27349999999999997</v>
      </c>
    </row>
    <row r="8" spans="1:11" x14ac:dyDescent="0.25">
      <c r="A8" s="6" t="s">
        <v>44</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45</v>
      </c>
      <c r="B9" s="51">
        <f t="shared" ref="B9:K9" si="3">AVERAGE(B8,B10)</f>
        <v>7.0649999999999991E-2</v>
      </c>
      <c r="C9" s="51">
        <f t="shared" si="3"/>
        <v>9.1700000000000004E-2</v>
      </c>
      <c r="D9" s="51">
        <f t="shared" si="3"/>
        <v>0.11265</v>
      </c>
      <c r="E9" s="51">
        <v>0.13474999999999998</v>
      </c>
      <c r="F9" s="51">
        <f t="shared" si="3"/>
        <v>0.15884999999999999</v>
      </c>
      <c r="G9" s="51">
        <f t="shared" si="3"/>
        <v>0.17645</v>
      </c>
      <c r="H9" s="51">
        <f t="shared" si="3"/>
        <v>0.20069999999999999</v>
      </c>
      <c r="I9" s="51">
        <f t="shared" si="3"/>
        <v>0.23609999999999998</v>
      </c>
      <c r="J9" s="51">
        <f t="shared" si="3"/>
        <v>0.26014999999999999</v>
      </c>
      <c r="K9" s="51">
        <f t="shared" si="3"/>
        <v>0.27400000000000002</v>
      </c>
    </row>
    <row r="10" spans="1:11" x14ac:dyDescent="0.25">
      <c r="A10" s="6" t="s">
        <v>46</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47</v>
      </c>
      <c r="B11" s="51">
        <f t="shared" ref="B11:K11" si="4">AVERAGE(B10,B12)</f>
        <v>6.7049999999999998E-2</v>
      </c>
      <c r="C11" s="51">
        <f t="shared" si="4"/>
        <v>8.7900000000000006E-2</v>
      </c>
      <c r="D11" s="51">
        <f t="shared" si="4"/>
        <v>0.10905000000000001</v>
      </c>
      <c r="E11" s="51">
        <v>0.13164999999999999</v>
      </c>
      <c r="F11" s="51">
        <f t="shared" si="4"/>
        <v>0.15654999999999999</v>
      </c>
      <c r="G11" s="51">
        <f t="shared" si="4"/>
        <v>0.17470000000000002</v>
      </c>
      <c r="H11" s="51">
        <f t="shared" si="4"/>
        <v>0.19985</v>
      </c>
      <c r="I11" s="51">
        <f t="shared" si="4"/>
        <v>0.23625000000000002</v>
      </c>
      <c r="J11" s="51">
        <f t="shared" si="4"/>
        <v>0.26065000000000005</v>
      </c>
      <c r="K11" s="51">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48</v>
      </c>
      <c r="B13" s="51">
        <f t="shared" ref="B13:K15" si="5">AVERAGE(B12,B14)</f>
        <v>6.3049999999999995E-2</v>
      </c>
      <c r="C13" s="51">
        <f t="shared" si="5"/>
        <v>8.3750000000000005E-2</v>
      </c>
      <c r="D13" s="51">
        <f t="shared" si="5"/>
        <v>0.1051</v>
      </c>
      <c r="E13" s="51">
        <v>0.12825</v>
      </c>
      <c r="F13" s="51">
        <f t="shared" si="5"/>
        <v>0.154</v>
      </c>
      <c r="G13" s="51">
        <f t="shared" si="5"/>
        <v>0.17275000000000001</v>
      </c>
      <c r="H13" s="51">
        <f t="shared" si="5"/>
        <v>0.19890000000000002</v>
      </c>
      <c r="I13" s="51">
        <f t="shared" si="5"/>
        <v>0.23630000000000001</v>
      </c>
      <c r="J13" s="51">
        <f t="shared" si="5"/>
        <v>0.26100000000000001</v>
      </c>
      <c r="K13" s="51">
        <f t="shared" si="5"/>
        <v>0.27474999999999999</v>
      </c>
    </row>
    <row r="14" spans="1:11" x14ac:dyDescent="0.25">
      <c r="A14" s="6" t="s">
        <v>49</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57</v>
      </c>
      <c r="B15" s="51">
        <f t="shared" si="5"/>
        <v>4.9149999999999999E-2</v>
      </c>
      <c r="C15" s="51">
        <f t="shared" si="5"/>
        <v>7.0349999999999996E-2</v>
      </c>
      <c r="D15" s="51">
        <f t="shared" si="5"/>
        <v>9.3200000000000005E-2</v>
      </c>
      <c r="E15" s="51">
        <v>0.11849999999999999</v>
      </c>
      <c r="F15" s="51">
        <f t="shared" si="5"/>
        <v>0.1469</v>
      </c>
      <c r="G15" s="51">
        <f t="shared" si="5"/>
        <v>0.1676</v>
      </c>
      <c r="H15" s="51">
        <f t="shared" si="5"/>
        <v>0.19605</v>
      </c>
      <c r="I15" s="51">
        <f t="shared" si="5"/>
        <v>0.23599999999999999</v>
      </c>
      <c r="J15" s="51">
        <f t="shared" si="5"/>
        <v>0.26150000000000001</v>
      </c>
      <c r="K15" s="51">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83" t="str">
        <f>CONCATENATE("Version ",'Change Log'!$B$2," – © 2015-",YEAR('Change Log'!$A$2),", William W. Davis, MSPM, PMP")</f>
        <v>Version 2.0b – © 2015-2019, William W. Davis, MSPM, PMP</v>
      </c>
      <c r="B18" s="54"/>
      <c r="C18" s="54"/>
      <c r="D18" s="54"/>
      <c r="E18" s="54"/>
      <c r="F18" s="54"/>
      <c r="G18" s="54"/>
      <c r="H18" s="54"/>
      <c r="I18" s="54"/>
      <c r="J18" s="54"/>
      <c r="K18" s="54"/>
    </row>
    <row r="19" spans="1:11" x14ac:dyDescent="0.25">
      <c r="A19" s="231" t="s">
        <v>142</v>
      </c>
      <c r="B19" s="231"/>
      <c r="C19" s="231"/>
      <c r="D19" s="231"/>
      <c r="E19" s="231"/>
      <c r="F19" s="231"/>
      <c r="G19" s="231"/>
      <c r="H19" s="231"/>
      <c r="I19" s="231"/>
      <c r="J19" s="231"/>
    </row>
    <row r="20" spans="1:11" x14ac:dyDescent="0.25">
      <c r="A20" s="231" t="s">
        <v>141</v>
      </c>
      <c r="B20" s="231"/>
      <c r="C20" s="231"/>
      <c r="D20" s="231"/>
      <c r="E20" s="231"/>
      <c r="F20" s="231"/>
      <c r="G20" s="231"/>
      <c r="H20" s="231"/>
      <c r="I20" s="231"/>
      <c r="J20" s="231"/>
    </row>
    <row r="21" spans="1:11" x14ac:dyDescent="0.25">
      <c r="A21" s="231" t="s">
        <v>96</v>
      </c>
      <c r="B21" s="231"/>
      <c r="C21" s="231"/>
      <c r="D21" s="231"/>
      <c r="E21" s="231"/>
      <c r="F21" s="231"/>
      <c r="G21" s="231"/>
      <c r="H21" s="231"/>
      <c r="I21" s="231"/>
      <c r="J21" s="231"/>
    </row>
    <row r="22" spans="1:11" x14ac:dyDescent="0.25">
      <c r="A22" s="231" t="s">
        <v>154</v>
      </c>
      <c r="B22" s="231"/>
      <c r="C22" s="231"/>
      <c r="D22" s="231"/>
      <c r="E22" s="231"/>
      <c r="F22" s="231"/>
      <c r="G22" s="231"/>
      <c r="H22" s="231"/>
      <c r="I22" s="231"/>
      <c r="J22" s="231"/>
    </row>
    <row r="23" spans="1:11" x14ac:dyDescent="0.25">
      <c r="A23" s="231" t="s">
        <v>97</v>
      </c>
      <c r="B23" s="231"/>
      <c r="C23" s="231"/>
      <c r="D23" s="231"/>
      <c r="E23" s="231"/>
      <c r="F23" s="231"/>
      <c r="G23" s="231"/>
      <c r="H23" s="231"/>
      <c r="I23" s="231"/>
      <c r="J23" s="231"/>
    </row>
    <row r="24" spans="1:11" x14ac:dyDescent="0.25">
      <c r="A24" s="185" t="s">
        <v>155</v>
      </c>
      <c r="B24" s="139"/>
      <c r="C24" s="139"/>
      <c r="D24" s="139"/>
      <c r="E24" s="139"/>
      <c r="F24" s="139"/>
      <c r="G24" s="139"/>
      <c r="H24" s="139"/>
      <c r="I24" s="139"/>
      <c r="J24" s="139"/>
    </row>
    <row r="25" spans="1:11" x14ac:dyDescent="0.25">
      <c r="A25" s="185" t="s">
        <v>93</v>
      </c>
      <c r="B25" s="17"/>
      <c r="C25" s="17"/>
      <c r="D25" s="17"/>
      <c r="E25" s="17"/>
      <c r="F25" s="18"/>
      <c r="G25" s="17"/>
      <c r="H25" s="17"/>
      <c r="I25" s="17"/>
      <c r="J25" s="17"/>
    </row>
    <row r="26" spans="1:11" x14ac:dyDescent="0.25">
      <c r="A26" s="185" t="s">
        <v>156</v>
      </c>
      <c r="B26" s="17"/>
      <c r="C26" s="17"/>
      <c r="D26" s="17"/>
      <c r="E26" s="17"/>
      <c r="F26" s="18"/>
      <c r="G26" s="17"/>
      <c r="H26" s="17"/>
      <c r="I26" s="17"/>
      <c r="J26" s="17"/>
    </row>
    <row r="27" spans="1:11" x14ac:dyDescent="0.25">
      <c r="A27" s="185" t="s">
        <v>157</v>
      </c>
      <c r="B27" s="17"/>
      <c r="C27" s="17"/>
      <c r="D27" s="17"/>
      <c r="E27" s="17"/>
      <c r="F27" s="18"/>
      <c r="G27" s="17"/>
      <c r="H27" s="17"/>
      <c r="I27" s="17"/>
      <c r="J27" s="17"/>
    </row>
    <row r="28" spans="1:11" x14ac:dyDescent="0.25">
      <c r="A28" s="185"/>
      <c r="B28" s="17"/>
      <c r="C28" s="17"/>
      <c r="D28" s="17"/>
      <c r="E28" s="17"/>
      <c r="F28" s="18"/>
      <c r="G28" s="17"/>
      <c r="H28" s="17"/>
      <c r="I28" s="17"/>
      <c r="J28" s="17"/>
    </row>
    <row r="29" spans="1:11" x14ac:dyDescent="0.25">
      <c r="A29" s="185" t="s">
        <v>158</v>
      </c>
      <c r="B29" s="17"/>
      <c r="C29" s="17"/>
      <c r="D29" s="17"/>
      <c r="E29" s="17"/>
      <c r="F29" s="18"/>
      <c r="G29" s="17"/>
      <c r="H29" s="17"/>
      <c r="I29" s="17"/>
      <c r="J29" s="17"/>
    </row>
    <row r="30" spans="1:11" x14ac:dyDescent="0.25">
      <c r="A30" s="185" t="s">
        <v>91</v>
      </c>
      <c r="B30" s="17"/>
      <c r="C30" s="17"/>
      <c r="D30" s="17"/>
      <c r="E30" s="17"/>
      <c r="F30" s="18"/>
      <c r="G30" s="17"/>
      <c r="H30" s="17"/>
      <c r="I30" s="17"/>
      <c r="J30" s="17"/>
    </row>
    <row r="31" spans="1:11"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1"/>
  <sheetViews>
    <sheetView showGridLines="0" workbookViewId="0">
      <selection activeCell="A17" sqref="A17"/>
    </sheetView>
  </sheetViews>
  <sheetFormatPr defaultRowHeight="15" x14ac:dyDescent="0.25"/>
  <cols>
    <col min="1" max="1" width="25.5703125" customWidth="1"/>
    <col min="2" max="11" width="13.7109375" customWidth="1"/>
    <col min="14" max="14" width="10.5703125" customWidth="1"/>
  </cols>
  <sheetData>
    <row r="1" spans="1:15" x14ac:dyDescent="0.25">
      <c r="A1" s="6"/>
      <c r="B1" s="5" t="s">
        <v>50</v>
      </c>
      <c r="C1" s="5" t="s">
        <v>56</v>
      </c>
      <c r="D1" s="5" t="s">
        <v>52</v>
      </c>
      <c r="E1" s="5" t="s">
        <v>4</v>
      </c>
      <c r="F1" s="5" t="s">
        <v>3</v>
      </c>
      <c r="G1" s="5" t="s">
        <v>36</v>
      </c>
      <c r="H1" s="5" t="s">
        <v>2</v>
      </c>
      <c r="I1" s="5" t="s">
        <v>1</v>
      </c>
      <c r="J1" s="5" t="s">
        <v>53</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40</v>
      </c>
      <c r="B3" s="51">
        <f t="shared" ref="B3:J3" si="0">AVERAGE(B2,B4)</f>
        <v>0.42105000000000004</v>
      </c>
      <c r="C3" s="51">
        <f t="shared" si="0"/>
        <v>0.4239</v>
      </c>
      <c r="D3" s="51">
        <f t="shared" si="0"/>
        <v>0.4274</v>
      </c>
      <c r="E3" s="51">
        <v>0.43179999999999996</v>
      </c>
      <c r="F3" s="51">
        <f t="shared" si="0"/>
        <v>0.4375</v>
      </c>
      <c r="G3" s="51">
        <f t="shared" si="0"/>
        <v>0.44230000000000003</v>
      </c>
      <c r="H3" s="51">
        <f t="shared" si="0"/>
        <v>0.45</v>
      </c>
      <c r="I3" s="51">
        <f t="shared" si="0"/>
        <v>0.46425</v>
      </c>
      <c r="J3" s="51">
        <f t="shared" si="0"/>
        <v>0.47725000000000001</v>
      </c>
      <c r="K3" s="51">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41</v>
      </c>
      <c r="B5" s="51">
        <f t="shared" ref="B5:K5" si="1">AVERAGE(B4,B6)</f>
        <v>0.3034</v>
      </c>
      <c r="C5" s="51">
        <f t="shared" si="1"/>
        <v>0.31104999999999999</v>
      </c>
      <c r="D5" s="51">
        <f t="shared" si="1"/>
        <v>0.32025000000000003</v>
      </c>
      <c r="E5" s="51">
        <v>0.33179999999999998</v>
      </c>
      <c r="F5" s="51">
        <f t="shared" si="1"/>
        <v>0.34734999999999999</v>
      </c>
      <c r="G5" s="51">
        <f t="shared" si="1"/>
        <v>0.35894999999999999</v>
      </c>
      <c r="H5" s="51">
        <f t="shared" si="1"/>
        <v>0.37880000000000003</v>
      </c>
      <c r="I5" s="51">
        <f t="shared" si="1"/>
        <v>0.41389999999999999</v>
      </c>
      <c r="J5" s="51">
        <f t="shared" si="1"/>
        <v>0.44635000000000002</v>
      </c>
      <c r="K5" s="51">
        <f t="shared" si="1"/>
        <v>0.46889999999999998</v>
      </c>
    </row>
    <row r="6" spans="1:15" x14ac:dyDescent="0.25">
      <c r="A6" s="6" t="s">
        <v>42</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43</v>
      </c>
      <c r="B7" s="51">
        <f t="shared" ref="B7:K7" si="2">AVERAGE(B6,B8)</f>
        <v>0.24174999999999999</v>
      </c>
      <c r="C7" s="51">
        <f t="shared" si="2"/>
        <v>0.25255</v>
      </c>
      <c r="D7" s="51">
        <f t="shared" si="2"/>
        <v>0.26550000000000001</v>
      </c>
      <c r="E7" s="51">
        <v>0.28159999999999996</v>
      </c>
      <c r="F7" s="51">
        <f t="shared" si="2"/>
        <v>0.30269999999999997</v>
      </c>
      <c r="G7" s="51">
        <f t="shared" si="2"/>
        <v>0.31879999999999997</v>
      </c>
      <c r="H7" s="51">
        <f t="shared" si="2"/>
        <v>0.34544999999999998</v>
      </c>
      <c r="I7" s="51">
        <f t="shared" si="2"/>
        <v>0.39195000000000002</v>
      </c>
      <c r="J7" s="51">
        <f t="shared" si="2"/>
        <v>0.43335000000000001</v>
      </c>
      <c r="K7" s="51">
        <f t="shared" si="2"/>
        <v>0.46179999999999999</v>
      </c>
    </row>
    <row r="8" spans="1:15" x14ac:dyDescent="0.25">
      <c r="A8" s="6" t="s">
        <v>44</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45</v>
      </c>
      <c r="B9" s="51">
        <f t="shared" ref="B9:K9" si="3">AVERAGE(B8,B10)</f>
        <v>0.20355000000000001</v>
      </c>
      <c r="C9" s="51">
        <f t="shared" si="3"/>
        <v>0.21645</v>
      </c>
      <c r="D9" s="51">
        <f t="shared" si="3"/>
        <v>0.23204999999999998</v>
      </c>
      <c r="E9" s="51">
        <v>0.25114999999999998</v>
      </c>
      <c r="F9" s="51">
        <f t="shared" si="3"/>
        <v>0.2752</v>
      </c>
      <c r="G9" s="51">
        <f t="shared" si="3"/>
        <v>0.29500000000000004</v>
      </c>
      <c r="H9" s="51">
        <f t="shared" si="3"/>
        <v>0.32569999999999999</v>
      </c>
      <c r="I9" s="51">
        <f t="shared" si="3"/>
        <v>0.37980000000000003</v>
      </c>
      <c r="J9" s="51">
        <f t="shared" si="3"/>
        <v>0.42574999999999996</v>
      </c>
      <c r="K9" s="51">
        <f t="shared" si="3"/>
        <v>0.45794999999999997</v>
      </c>
    </row>
    <row r="10" spans="1:15" x14ac:dyDescent="0.25">
      <c r="A10" s="6" t="s">
        <v>46</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47</v>
      </c>
      <c r="B11" s="51">
        <f t="shared" ref="B11:K11" si="4">AVERAGE(B10,B12)</f>
        <v>0.1694</v>
      </c>
      <c r="C11" s="51">
        <f t="shared" si="4"/>
        <v>0.18440000000000001</v>
      </c>
      <c r="D11" s="51">
        <f t="shared" si="4"/>
        <v>0.2024</v>
      </c>
      <c r="E11" s="51">
        <v>0.22439999999999999</v>
      </c>
      <c r="F11" s="51">
        <f t="shared" si="4"/>
        <v>0.25209999999999999</v>
      </c>
      <c r="G11" s="51">
        <f t="shared" si="4"/>
        <v>0.2742</v>
      </c>
      <c r="H11" s="51">
        <f t="shared" si="4"/>
        <v>0.29244999999999999</v>
      </c>
      <c r="I11" s="51">
        <f t="shared" si="4"/>
        <v>0.36954999999999999</v>
      </c>
      <c r="J11" s="51">
        <f t="shared" si="4"/>
        <v>0.41964999999999997</v>
      </c>
      <c r="K11" s="51">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48</v>
      </c>
      <c r="B13" s="51">
        <f t="shared" ref="B13:K15" si="5">AVERAGE(B12,B14)</f>
        <v>0.13924999999999998</v>
      </c>
      <c r="C13" s="51">
        <f t="shared" si="5"/>
        <v>0.15625</v>
      </c>
      <c r="D13" s="51">
        <f t="shared" si="5"/>
        <v>0.17635000000000001</v>
      </c>
      <c r="E13" s="51">
        <v>0.20100000000000001</v>
      </c>
      <c r="F13" s="51">
        <f t="shared" si="5"/>
        <v>0.23215</v>
      </c>
      <c r="G13" s="51">
        <f t="shared" si="5"/>
        <v>0.25574999999999998</v>
      </c>
      <c r="H13" s="51">
        <f t="shared" si="5"/>
        <v>0.27834999999999999</v>
      </c>
      <c r="I13" s="51">
        <f t="shared" si="5"/>
        <v>0.36049999999999999</v>
      </c>
      <c r="J13" s="51">
        <f t="shared" si="5"/>
        <v>0.41459999999999997</v>
      </c>
      <c r="K13" s="51">
        <f t="shared" si="5"/>
        <v>0.45174999999999998</v>
      </c>
    </row>
    <row r="14" spans="1:15" x14ac:dyDescent="0.25">
      <c r="A14" s="6" t="s">
        <v>49</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57</v>
      </c>
      <c r="B15" s="51">
        <f t="shared" si="5"/>
        <v>8.3250000000000005E-2</v>
      </c>
      <c r="C15" s="51">
        <f t="shared" si="5"/>
        <v>0.10415000000000001</v>
      </c>
      <c r="D15" s="51">
        <f t="shared" si="5"/>
        <v>0.1288</v>
      </c>
      <c r="E15" s="51">
        <v>0.15865000000000001</v>
      </c>
      <c r="F15" s="51">
        <f t="shared" si="5"/>
        <v>0.19574999999999998</v>
      </c>
      <c r="G15" s="51">
        <f t="shared" si="5"/>
        <v>0.22439999999999999</v>
      </c>
      <c r="H15" s="51">
        <f t="shared" si="5"/>
        <v>0.26995000000000002</v>
      </c>
      <c r="I15" s="51">
        <f t="shared" si="5"/>
        <v>0.34509999999999996</v>
      </c>
      <c r="J15" s="51">
        <f t="shared" si="5"/>
        <v>0.40644999999999998</v>
      </c>
      <c r="K15" s="51">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5"/>
      <c r="M16" s="55"/>
      <c r="N16" s="55"/>
      <c r="O16" s="55"/>
    </row>
    <row r="18" spans="1:10" x14ac:dyDescent="0.25">
      <c r="A18" s="183" t="str">
        <f>CONCATENATE("Version ",'Change Log'!$B$2," – © 2015-",YEAR('Change Log'!$A$2),", William W. Davis, MSPM, PMP")</f>
        <v>Version 2.0b – © 2015-2019, William W. Davis, MSPM, PMP</v>
      </c>
    </row>
    <row r="19" spans="1:10" x14ac:dyDescent="0.25">
      <c r="A19" s="231" t="s">
        <v>142</v>
      </c>
      <c r="B19" s="231"/>
      <c r="C19" s="231"/>
      <c r="D19" s="231"/>
      <c r="E19" s="231"/>
      <c r="F19" s="231"/>
      <c r="G19" s="231"/>
      <c r="H19" s="231"/>
      <c r="I19" s="231"/>
      <c r="J19" s="231"/>
    </row>
    <row r="20" spans="1:10" x14ac:dyDescent="0.25">
      <c r="A20" s="231" t="s">
        <v>141</v>
      </c>
      <c r="B20" s="231"/>
      <c r="C20" s="231"/>
      <c r="D20" s="231"/>
      <c r="E20" s="231"/>
      <c r="F20" s="231"/>
      <c r="G20" s="231"/>
      <c r="H20" s="231"/>
      <c r="I20" s="231"/>
      <c r="J20" s="231"/>
    </row>
    <row r="21" spans="1:10" x14ac:dyDescent="0.25">
      <c r="A21" s="231" t="s">
        <v>96</v>
      </c>
      <c r="B21" s="231"/>
      <c r="C21" s="231"/>
      <c r="D21" s="231"/>
      <c r="E21" s="231"/>
      <c r="F21" s="231"/>
      <c r="G21" s="231"/>
      <c r="H21" s="231"/>
      <c r="I21" s="231"/>
      <c r="J21" s="231"/>
    </row>
    <row r="22" spans="1:10" x14ac:dyDescent="0.25">
      <c r="A22" s="231" t="s">
        <v>154</v>
      </c>
      <c r="B22" s="231"/>
      <c r="C22" s="231"/>
      <c r="D22" s="231"/>
      <c r="E22" s="231"/>
      <c r="F22" s="231"/>
      <c r="G22" s="231"/>
      <c r="H22" s="231"/>
      <c r="I22" s="231"/>
      <c r="J22" s="231"/>
    </row>
    <row r="23" spans="1:10" x14ac:dyDescent="0.25">
      <c r="A23" s="231" t="s">
        <v>97</v>
      </c>
      <c r="B23" s="231"/>
      <c r="C23" s="231"/>
      <c r="D23" s="231"/>
      <c r="E23" s="231"/>
      <c r="F23" s="231"/>
      <c r="G23" s="231"/>
      <c r="H23" s="231"/>
      <c r="I23" s="231"/>
      <c r="J23" s="231"/>
    </row>
    <row r="24" spans="1:10" x14ac:dyDescent="0.25">
      <c r="A24" s="185" t="s">
        <v>155</v>
      </c>
      <c r="B24" s="139"/>
      <c r="C24" s="139"/>
      <c r="D24" s="139"/>
      <c r="E24" s="139"/>
      <c r="F24" s="139"/>
      <c r="G24" s="139"/>
      <c r="H24" s="139"/>
      <c r="I24" s="139"/>
      <c r="J24" s="139"/>
    </row>
    <row r="25" spans="1:10" x14ac:dyDescent="0.25">
      <c r="A25" s="185" t="s">
        <v>93</v>
      </c>
      <c r="B25" s="17"/>
      <c r="C25" s="17"/>
      <c r="D25" s="17"/>
      <c r="E25" s="17"/>
      <c r="F25" s="18"/>
      <c r="G25" s="17"/>
      <c r="H25" s="17"/>
      <c r="I25" s="17"/>
      <c r="J25" s="17"/>
    </row>
    <row r="26" spans="1:10" x14ac:dyDescent="0.25">
      <c r="A26" s="185" t="s">
        <v>156</v>
      </c>
      <c r="B26" s="17"/>
      <c r="C26" s="17"/>
      <c r="D26" s="17"/>
      <c r="E26" s="17"/>
      <c r="F26" s="18"/>
      <c r="G26" s="17"/>
      <c r="H26" s="17"/>
      <c r="I26" s="17"/>
      <c r="J26" s="17"/>
    </row>
    <row r="27" spans="1:10" x14ac:dyDescent="0.25">
      <c r="A27" s="185" t="s">
        <v>157</v>
      </c>
      <c r="B27" s="17"/>
      <c r="C27" s="17"/>
      <c r="D27" s="17"/>
      <c r="E27" s="17"/>
      <c r="F27" s="18"/>
      <c r="G27" s="17"/>
      <c r="H27" s="17"/>
      <c r="I27" s="17"/>
      <c r="J27" s="17"/>
    </row>
    <row r="28" spans="1:10" x14ac:dyDescent="0.25">
      <c r="A28" s="185"/>
      <c r="B28" s="17"/>
      <c r="C28" s="17"/>
      <c r="D28" s="17"/>
      <c r="E28" s="17"/>
      <c r="F28" s="18"/>
      <c r="G28" s="17"/>
      <c r="H28" s="17"/>
      <c r="I28" s="17"/>
      <c r="J28" s="17"/>
    </row>
    <row r="29" spans="1:10" x14ac:dyDescent="0.25">
      <c r="A29" s="185" t="s">
        <v>158</v>
      </c>
      <c r="B29" s="17"/>
      <c r="C29" s="17"/>
      <c r="D29" s="17"/>
      <c r="E29" s="17"/>
      <c r="F29" s="18"/>
      <c r="G29" s="17"/>
      <c r="H29" s="17"/>
      <c r="I29" s="17"/>
      <c r="J29" s="17"/>
    </row>
    <row r="30" spans="1:10" x14ac:dyDescent="0.25">
      <c r="A30" s="185" t="s">
        <v>91</v>
      </c>
      <c r="B30" s="17"/>
      <c r="C30" s="17"/>
      <c r="D30" s="17"/>
      <c r="E30" s="17"/>
      <c r="F30" s="18"/>
      <c r="G30" s="17"/>
      <c r="H30" s="17"/>
      <c r="I30" s="17"/>
      <c r="J30" s="17"/>
    </row>
    <row r="31" spans="1:10"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9"/>
  <sheetViews>
    <sheetView showGridLines="0" topLeftCell="A29" workbookViewId="0">
      <selection activeCell="A36" sqref="A36"/>
    </sheetView>
  </sheetViews>
  <sheetFormatPr defaultRowHeight="15" x14ac:dyDescent="0.25"/>
  <cols>
    <col min="1" max="1" width="35.7109375" customWidth="1"/>
    <col min="2" max="2" width="13.5703125" customWidth="1"/>
    <col min="3" max="11" width="10.7109375" customWidth="1"/>
  </cols>
  <sheetData>
    <row r="1" spans="1:2" x14ac:dyDescent="0.25">
      <c r="A1" s="232" t="s">
        <v>146</v>
      </c>
      <c r="B1" s="101">
        <v>-0.05</v>
      </c>
    </row>
    <row r="2" spans="1:2" x14ac:dyDescent="0.25">
      <c r="A2" s="233"/>
      <c r="B2" s="101">
        <v>-0.1</v>
      </c>
    </row>
    <row r="3" spans="1:2" x14ac:dyDescent="0.25">
      <c r="A3" s="233"/>
      <c r="B3" s="101">
        <v>-0.15</v>
      </c>
    </row>
    <row r="4" spans="1:2" x14ac:dyDescent="0.25">
      <c r="A4" s="233"/>
      <c r="B4" s="101">
        <v>-0.2</v>
      </c>
    </row>
    <row r="5" spans="1:2" x14ac:dyDescent="0.25">
      <c r="A5" s="233"/>
      <c r="B5" s="101">
        <v>-0.25</v>
      </c>
    </row>
    <row r="6" spans="1:2" x14ac:dyDescent="0.25">
      <c r="A6" s="233"/>
      <c r="B6" s="101">
        <v>-0.3</v>
      </c>
    </row>
    <row r="7" spans="1:2" x14ac:dyDescent="0.25">
      <c r="A7" s="233"/>
      <c r="B7" s="101">
        <v>-0.35</v>
      </c>
    </row>
    <row r="8" spans="1:2" x14ac:dyDescent="0.25">
      <c r="A8" s="233"/>
      <c r="B8" s="101">
        <v>-0.4</v>
      </c>
    </row>
    <row r="9" spans="1:2" x14ac:dyDescent="0.25">
      <c r="A9" s="233"/>
      <c r="B9" s="101">
        <v>-0.5</v>
      </c>
    </row>
    <row r="10" spans="1:2" x14ac:dyDescent="0.25">
      <c r="A10" s="233"/>
      <c r="B10" s="101">
        <v>-0.6</v>
      </c>
    </row>
    <row r="11" spans="1:2" x14ac:dyDescent="0.25">
      <c r="A11" s="234"/>
      <c r="B11" s="101">
        <v>-0.7</v>
      </c>
    </row>
    <row r="12" spans="1:2" x14ac:dyDescent="0.25">
      <c r="B12" s="102"/>
    </row>
    <row r="14" spans="1:2" x14ac:dyDescent="0.25">
      <c r="A14" s="235" t="s">
        <v>147</v>
      </c>
      <c r="B14" s="101">
        <v>0.1</v>
      </c>
    </row>
    <row r="15" spans="1:2" x14ac:dyDescent="0.25">
      <c r="A15" s="235"/>
      <c r="B15" s="101">
        <v>0.2</v>
      </c>
    </row>
    <row r="16" spans="1:2" x14ac:dyDescent="0.25">
      <c r="A16" s="235"/>
      <c r="B16" s="101">
        <v>0.3</v>
      </c>
    </row>
    <row r="17" spans="1:11" x14ac:dyDescent="0.25">
      <c r="A17" s="235"/>
      <c r="B17" s="101">
        <v>0.4</v>
      </c>
    </row>
    <row r="18" spans="1:11" x14ac:dyDescent="0.25">
      <c r="A18" s="235"/>
      <c r="B18" s="101">
        <v>0.5</v>
      </c>
    </row>
    <row r="19" spans="1:11" x14ac:dyDescent="0.25">
      <c r="A19" s="235"/>
      <c r="B19" s="101">
        <v>0.75</v>
      </c>
    </row>
    <row r="20" spans="1:11" x14ac:dyDescent="0.25">
      <c r="A20" s="235"/>
      <c r="B20" s="101">
        <v>1</v>
      </c>
    </row>
    <row r="21" spans="1:11" x14ac:dyDescent="0.25">
      <c r="A21" s="235"/>
      <c r="B21" s="101">
        <v>1.25</v>
      </c>
    </row>
    <row r="22" spans="1:11" x14ac:dyDescent="0.25">
      <c r="A22" s="235"/>
      <c r="B22" s="101">
        <v>1.5</v>
      </c>
    </row>
    <row r="23" spans="1:11" x14ac:dyDescent="0.25">
      <c r="A23" s="235"/>
      <c r="B23" s="101">
        <v>1.75</v>
      </c>
    </row>
    <row r="24" spans="1:11" x14ac:dyDescent="0.25">
      <c r="A24" s="235"/>
      <c r="B24" s="101">
        <v>2</v>
      </c>
    </row>
    <row r="27" spans="1:11" x14ac:dyDescent="0.25">
      <c r="A27" s="103" t="s">
        <v>145</v>
      </c>
      <c r="B27" s="104"/>
    </row>
    <row r="28" spans="1:11" x14ac:dyDescent="0.25">
      <c r="A28" s="1" t="s">
        <v>79</v>
      </c>
      <c r="B28" s="105" t="b">
        <f>FALSE</f>
        <v>0</v>
      </c>
      <c r="C28" s="106" t="s">
        <v>80</v>
      </c>
      <c r="D28" s="107"/>
      <c r="E28" s="107"/>
      <c r="F28" s="107"/>
      <c r="G28" s="107"/>
      <c r="H28" s="107"/>
      <c r="I28" s="107"/>
      <c r="J28" s="107"/>
      <c r="K28" s="108"/>
    </row>
    <row r="29" spans="1:11" x14ac:dyDescent="0.25">
      <c r="A29" s="1" t="s">
        <v>81</v>
      </c>
      <c r="B29" s="105" t="b">
        <f>TRUE</f>
        <v>1</v>
      </c>
      <c r="C29" s="106" t="s">
        <v>82</v>
      </c>
      <c r="D29" s="107"/>
      <c r="E29" s="107"/>
      <c r="F29" s="107"/>
      <c r="G29" s="107"/>
      <c r="H29" s="107"/>
      <c r="I29" s="107"/>
      <c r="J29" s="107"/>
      <c r="K29" s="108"/>
    </row>
    <row r="32" spans="1:11" x14ac:dyDescent="0.25">
      <c r="A32" s="103" t="s">
        <v>83</v>
      </c>
      <c r="B32" s="104"/>
    </row>
    <row r="33" spans="1:10" x14ac:dyDescent="0.25">
      <c r="A33" s="1" t="s">
        <v>84</v>
      </c>
      <c r="B33" s="105" t="b">
        <f>TRUE</f>
        <v>1</v>
      </c>
    </row>
    <row r="34" spans="1:10" x14ac:dyDescent="0.25">
      <c r="A34" s="1" t="s">
        <v>85</v>
      </c>
      <c r="B34" s="105" t="b">
        <f>FALSE</f>
        <v>0</v>
      </c>
    </row>
    <row r="36" spans="1:10" x14ac:dyDescent="0.25">
      <c r="A36" s="183" t="str">
        <f>CONCATENATE("Version ",'Change Log'!$B$2," – © 2015-",YEAR('Change Log'!$A$2),", William W. Davis, MSPM, PMP")</f>
        <v>Version 2.0b – © 2015-2019, William W. Davis, MSPM, PMP</v>
      </c>
    </row>
    <row r="37" spans="1:10" x14ac:dyDescent="0.25">
      <c r="A37" s="231" t="s">
        <v>142</v>
      </c>
      <c r="B37" s="231"/>
      <c r="C37" s="231"/>
      <c r="D37" s="231"/>
      <c r="E37" s="231"/>
      <c r="F37" s="231"/>
      <c r="G37" s="231"/>
      <c r="H37" s="231"/>
      <c r="I37" s="231"/>
      <c r="J37" s="231"/>
    </row>
    <row r="38" spans="1:10" x14ac:dyDescent="0.25">
      <c r="A38" s="231" t="s">
        <v>141</v>
      </c>
      <c r="B38" s="231"/>
      <c r="C38" s="231"/>
      <c r="D38" s="231"/>
      <c r="E38" s="231"/>
      <c r="F38" s="231"/>
      <c r="G38" s="231"/>
      <c r="H38" s="231"/>
      <c r="I38" s="231"/>
      <c r="J38" s="231"/>
    </row>
    <row r="39" spans="1:10" x14ac:dyDescent="0.25">
      <c r="A39" s="231" t="s">
        <v>96</v>
      </c>
      <c r="B39" s="231"/>
      <c r="C39" s="231"/>
      <c r="D39" s="231"/>
      <c r="E39" s="231"/>
      <c r="F39" s="231"/>
      <c r="G39" s="231"/>
      <c r="H39" s="231"/>
      <c r="I39" s="231"/>
      <c r="J39" s="231"/>
    </row>
    <row r="40" spans="1:10" x14ac:dyDescent="0.25">
      <c r="A40" s="231" t="s">
        <v>154</v>
      </c>
      <c r="B40" s="231"/>
      <c r="C40" s="231"/>
      <c r="D40" s="231"/>
      <c r="E40" s="231"/>
      <c r="F40" s="231"/>
      <c r="G40" s="231"/>
      <c r="H40" s="231"/>
      <c r="I40" s="231"/>
      <c r="J40" s="231"/>
    </row>
    <row r="41" spans="1:10" x14ac:dyDescent="0.25">
      <c r="A41" s="231" t="s">
        <v>97</v>
      </c>
      <c r="B41" s="231"/>
      <c r="C41" s="231"/>
      <c r="D41" s="231"/>
      <c r="E41" s="231"/>
      <c r="F41" s="231"/>
      <c r="G41" s="231"/>
      <c r="H41" s="231"/>
      <c r="I41" s="231"/>
      <c r="J41" s="231"/>
    </row>
    <row r="42" spans="1:10" x14ac:dyDescent="0.25">
      <c r="A42" s="185" t="s">
        <v>155</v>
      </c>
      <c r="B42" s="139"/>
      <c r="C42" s="139"/>
      <c r="D42" s="139"/>
      <c r="E42" s="139"/>
      <c r="F42" s="139"/>
      <c r="G42" s="139"/>
      <c r="H42" s="139"/>
      <c r="I42" s="139"/>
      <c r="J42" s="139"/>
    </row>
    <row r="43" spans="1:10" x14ac:dyDescent="0.25">
      <c r="A43" s="185" t="s">
        <v>93</v>
      </c>
      <c r="B43" s="17"/>
      <c r="C43" s="17"/>
      <c r="D43" s="17"/>
      <c r="E43" s="17"/>
      <c r="F43" s="18"/>
      <c r="G43" s="17"/>
      <c r="H43" s="17"/>
      <c r="I43" s="17"/>
      <c r="J43" s="17"/>
    </row>
    <row r="44" spans="1:10" x14ac:dyDescent="0.25">
      <c r="A44" s="185" t="s">
        <v>156</v>
      </c>
      <c r="B44" s="17"/>
      <c r="C44" s="17"/>
      <c r="D44" s="17"/>
      <c r="E44" s="17"/>
      <c r="F44" s="18"/>
      <c r="G44" s="17"/>
      <c r="H44" s="17"/>
      <c r="I44" s="17"/>
      <c r="J44" s="17"/>
    </row>
    <row r="45" spans="1:10" x14ac:dyDescent="0.25">
      <c r="A45" s="185" t="s">
        <v>157</v>
      </c>
      <c r="B45" s="17"/>
      <c r="C45" s="17"/>
      <c r="D45" s="17"/>
      <c r="E45" s="17"/>
      <c r="F45" s="18"/>
      <c r="G45" s="17"/>
      <c r="H45" s="17"/>
      <c r="I45" s="17"/>
      <c r="J45" s="17"/>
    </row>
    <row r="46" spans="1:10" x14ac:dyDescent="0.25">
      <c r="A46" s="185"/>
      <c r="B46" s="17"/>
      <c r="C46" s="17"/>
      <c r="D46" s="17"/>
      <c r="E46" s="17"/>
      <c r="F46" s="18"/>
      <c r="G46" s="17"/>
      <c r="H46" s="17"/>
      <c r="I46" s="17"/>
      <c r="J46" s="17"/>
    </row>
    <row r="47" spans="1:10" x14ac:dyDescent="0.25">
      <c r="A47" s="185" t="s">
        <v>158</v>
      </c>
      <c r="B47" s="17"/>
      <c r="C47" s="17"/>
      <c r="D47" s="17"/>
      <c r="E47" s="17"/>
      <c r="F47" s="18"/>
      <c r="G47" s="17"/>
      <c r="H47" s="17"/>
      <c r="I47" s="17"/>
      <c r="J47" s="17"/>
    </row>
    <row r="48" spans="1:10"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
  <sheetViews>
    <sheetView showGridLines="0" workbookViewId="0">
      <selection activeCell="A2" sqref="A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91">
        <v>43642</v>
      </c>
      <c r="B2" s="192" t="s">
        <v>693</v>
      </c>
      <c r="C2" s="193" t="s">
        <v>694</v>
      </c>
    </row>
    <row r="3" spans="1:3" x14ac:dyDescent="0.25">
      <c r="A3" s="191">
        <v>43641</v>
      </c>
      <c r="B3" s="192" t="s">
        <v>167</v>
      </c>
      <c r="C3" s="193" t="s">
        <v>688</v>
      </c>
    </row>
    <row r="4" spans="1:3" x14ac:dyDescent="0.25">
      <c r="A4" s="181">
        <v>43543</v>
      </c>
      <c r="B4" s="182" t="s">
        <v>152</v>
      </c>
      <c r="C4" s="42" t="s">
        <v>153</v>
      </c>
    </row>
    <row r="5" spans="1:3" x14ac:dyDescent="0.25">
      <c r="A5" s="181">
        <v>43365</v>
      </c>
      <c r="B5" s="182" t="s">
        <v>150</v>
      </c>
      <c r="C5" s="42" t="s">
        <v>151</v>
      </c>
    </row>
    <row r="6" spans="1:3" x14ac:dyDescent="0.25">
      <c r="A6" s="181">
        <v>42795</v>
      </c>
      <c r="B6" s="182" t="s">
        <v>144</v>
      </c>
      <c r="C6" s="42" t="s">
        <v>148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election activeCell="L8" sqref="L8"/>
    </sheetView>
  </sheetViews>
  <sheetFormatPr defaultRowHeight="15" x14ac:dyDescent="0.25"/>
  <sheetData>
    <row r="1" spans="1:1" x14ac:dyDescent="0.25">
      <c r="A1" s="190" t="s">
        <v>168</v>
      </c>
    </row>
    <row r="2" spans="1:1" x14ac:dyDescent="0.25">
      <c r="A2" s="190" t="s">
        <v>169</v>
      </c>
    </row>
    <row r="3" spans="1:1" x14ac:dyDescent="0.25">
      <c r="A3" s="190"/>
    </row>
    <row r="4" spans="1:1" x14ac:dyDescent="0.25">
      <c r="A4" s="190" t="s">
        <v>170</v>
      </c>
    </row>
    <row r="5" spans="1:1" x14ac:dyDescent="0.25">
      <c r="A5" s="190" t="s">
        <v>171</v>
      </c>
    </row>
    <row r="6" spans="1:1" x14ac:dyDescent="0.25">
      <c r="A6" s="190" t="s">
        <v>172</v>
      </c>
    </row>
    <row r="7" spans="1:1" x14ac:dyDescent="0.25">
      <c r="A7" s="190"/>
    </row>
    <row r="8" spans="1:1" x14ac:dyDescent="0.25">
      <c r="A8" s="190" t="s">
        <v>173</v>
      </c>
    </row>
    <row r="9" spans="1:1" x14ac:dyDescent="0.25">
      <c r="A9" s="190"/>
    </row>
    <row r="10" spans="1:1" x14ac:dyDescent="0.25">
      <c r="A10" s="190" t="s">
        <v>174</v>
      </c>
    </row>
    <row r="11" spans="1:1" x14ac:dyDescent="0.25">
      <c r="A11" s="190" t="s">
        <v>175</v>
      </c>
    </row>
    <row r="12" spans="1:1" x14ac:dyDescent="0.25">
      <c r="A12" s="190"/>
    </row>
    <row r="13" spans="1:1" x14ac:dyDescent="0.25">
      <c r="A13" s="190" t="s">
        <v>176</v>
      </c>
    </row>
    <row r="14" spans="1:1" x14ac:dyDescent="0.25">
      <c r="A14" s="190" t="s">
        <v>177</v>
      </c>
    </row>
    <row r="15" spans="1:1" x14ac:dyDescent="0.25">
      <c r="A15" s="190" t="s">
        <v>178</v>
      </c>
    </row>
    <row r="16" spans="1:1" x14ac:dyDescent="0.25">
      <c r="A16" s="190" t="s">
        <v>179</v>
      </c>
    </row>
    <row r="17" spans="1:1" x14ac:dyDescent="0.25">
      <c r="A17" s="190" t="s">
        <v>180</v>
      </c>
    </row>
    <row r="18" spans="1:1" x14ac:dyDescent="0.25">
      <c r="A18" s="190" t="s">
        <v>181</v>
      </c>
    </row>
    <row r="19" spans="1:1" x14ac:dyDescent="0.25">
      <c r="A19" s="190" t="s">
        <v>182</v>
      </c>
    </row>
    <row r="20" spans="1:1" x14ac:dyDescent="0.25">
      <c r="A20" s="190" t="s">
        <v>183</v>
      </c>
    </row>
    <row r="21" spans="1:1" x14ac:dyDescent="0.25">
      <c r="A21" s="190"/>
    </row>
    <row r="22" spans="1:1" x14ac:dyDescent="0.25">
      <c r="A22" s="190" t="s">
        <v>184</v>
      </c>
    </row>
    <row r="23" spans="1:1" x14ac:dyDescent="0.25">
      <c r="A23" s="190" t="s">
        <v>185</v>
      </c>
    </row>
    <row r="24" spans="1:1" x14ac:dyDescent="0.25">
      <c r="A24" s="190" t="s">
        <v>186</v>
      </c>
    </row>
    <row r="25" spans="1:1" x14ac:dyDescent="0.25">
      <c r="A25" s="190" t="s">
        <v>187</v>
      </c>
    </row>
    <row r="26" spans="1:1" x14ac:dyDescent="0.25">
      <c r="A26" s="190" t="s">
        <v>188</v>
      </c>
    </row>
    <row r="27" spans="1:1" x14ac:dyDescent="0.25">
      <c r="A27" s="190" t="s">
        <v>189</v>
      </c>
    </row>
    <row r="28" spans="1:1" x14ac:dyDescent="0.25">
      <c r="A28" s="190"/>
    </row>
    <row r="29" spans="1:1" x14ac:dyDescent="0.25">
      <c r="A29" s="190" t="s">
        <v>190</v>
      </c>
    </row>
    <row r="30" spans="1:1" x14ac:dyDescent="0.25">
      <c r="A30" s="190" t="s">
        <v>191</v>
      </c>
    </row>
    <row r="31" spans="1:1" x14ac:dyDescent="0.25">
      <c r="A31" s="190" t="s">
        <v>192</v>
      </c>
    </row>
    <row r="32" spans="1:1" x14ac:dyDescent="0.25">
      <c r="A32" s="190" t="s">
        <v>193</v>
      </c>
    </row>
    <row r="33" spans="1:1" x14ac:dyDescent="0.25">
      <c r="A33" s="190"/>
    </row>
    <row r="34" spans="1:1" x14ac:dyDescent="0.25">
      <c r="A34" s="190" t="s">
        <v>194</v>
      </c>
    </row>
    <row r="35" spans="1:1" x14ac:dyDescent="0.25">
      <c r="A35" s="190" t="s">
        <v>195</v>
      </c>
    </row>
    <row r="36" spans="1:1" x14ac:dyDescent="0.25">
      <c r="A36" s="190" t="s">
        <v>196</v>
      </c>
    </row>
    <row r="37" spans="1:1" x14ac:dyDescent="0.25">
      <c r="A37" s="190" t="s">
        <v>197</v>
      </c>
    </row>
    <row r="38" spans="1:1" x14ac:dyDescent="0.25">
      <c r="A38" s="190" t="s">
        <v>198</v>
      </c>
    </row>
    <row r="39" spans="1:1" x14ac:dyDescent="0.25">
      <c r="A39" s="190"/>
    </row>
    <row r="40" spans="1:1" x14ac:dyDescent="0.25">
      <c r="A40" s="190" t="s">
        <v>199</v>
      </c>
    </row>
    <row r="41" spans="1:1" x14ac:dyDescent="0.25">
      <c r="A41" s="190" t="s">
        <v>200</v>
      </c>
    </row>
    <row r="42" spans="1:1" x14ac:dyDescent="0.25">
      <c r="A42" s="190" t="s">
        <v>201</v>
      </c>
    </row>
    <row r="43" spans="1:1" x14ac:dyDescent="0.25">
      <c r="A43" s="190"/>
    </row>
    <row r="44" spans="1:1" x14ac:dyDescent="0.25">
      <c r="A44" s="190" t="s">
        <v>202</v>
      </c>
    </row>
    <row r="45" spans="1:1" x14ac:dyDescent="0.25">
      <c r="A45" s="190" t="s">
        <v>203</v>
      </c>
    </row>
    <row r="46" spans="1:1" x14ac:dyDescent="0.25">
      <c r="A46" s="190" t="s">
        <v>204</v>
      </c>
    </row>
    <row r="47" spans="1:1" x14ac:dyDescent="0.25">
      <c r="A47" s="190" t="s">
        <v>205</v>
      </c>
    </row>
    <row r="48" spans="1:1" x14ac:dyDescent="0.25">
      <c r="A48" s="190" t="s">
        <v>206</v>
      </c>
    </row>
    <row r="49" spans="1:1" x14ac:dyDescent="0.25">
      <c r="A49" s="190"/>
    </row>
    <row r="50" spans="1:1" x14ac:dyDescent="0.25">
      <c r="A50" s="190" t="s">
        <v>207</v>
      </c>
    </row>
    <row r="51" spans="1:1" x14ac:dyDescent="0.25">
      <c r="A51" s="190" t="s">
        <v>208</v>
      </c>
    </row>
    <row r="52" spans="1:1" x14ac:dyDescent="0.25">
      <c r="A52" s="190" t="s">
        <v>209</v>
      </c>
    </row>
    <row r="53" spans="1:1" x14ac:dyDescent="0.25">
      <c r="A53" s="190" t="s">
        <v>210</v>
      </c>
    </row>
    <row r="54" spans="1:1" x14ac:dyDescent="0.25">
      <c r="A54" s="190" t="s">
        <v>211</v>
      </c>
    </row>
    <row r="55" spans="1:1" x14ac:dyDescent="0.25">
      <c r="A55" s="190" t="s">
        <v>212</v>
      </c>
    </row>
    <row r="56" spans="1:1" x14ac:dyDescent="0.25">
      <c r="A56" s="190" t="s">
        <v>213</v>
      </c>
    </row>
    <row r="57" spans="1:1" x14ac:dyDescent="0.25">
      <c r="A57" s="190" t="s">
        <v>214</v>
      </c>
    </row>
    <row r="58" spans="1:1" x14ac:dyDescent="0.25">
      <c r="A58" s="190" t="s">
        <v>215</v>
      </c>
    </row>
    <row r="59" spans="1:1" x14ac:dyDescent="0.25">
      <c r="A59" s="190" t="s">
        <v>216</v>
      </c>
    </row>
    <row r="60" spans="1:1" x14ac:dyDescent="0.25">
      <c r="A60" s="190"/>
    </row>
    <row r="61" spans="1:1" x14ac:dyDescent="0.25">
      <c r="A61" s="190" t="s">
        <v>217</v>
      </c>
    </row>
    <row r="62" spans="1:1" x14ac:dyDescent="0.25">
      <c r="A62" s="190" t="s">
        <v>218</v>
      </c>
    </row>
    <row r="63" spans="1:1" x14ac:dyDescent="0.25">
      <c r="A63" s="190" t="s">
        <v>219</v>
      </c>
    </row>
    <row r="64" spans="1:1" x14ac:dyDescent="0.25">
      <c r="A64" s="190" t="s">
        <v>220</v>
      </c>
    </row>
    <row r="65" spans="1:1" x14ac:dyDescent="0.25">
      <c r="A65" s="190" t="s">
        <v>221</v>
      </c>
    </row>
    <row r="66" spans="1:1" x14ac:dyDescent="0.25">
      <c r="A66" s="190" t="s">
        <v>222</v>
      </c>
    </row>
    <row r="67" spans="1:1" x14ac:dyDescent="0.25">
      <c r="A67" s="190"/>
    </row>
    <row r="68" spans="1:1" x14ac:dyDescent="0.25">
      <c r="A68" s="190" t="s">
        <v>223</v>
      </c>
    </row>
    <row r="69" spans="1:1" x14ac:dyDescent="0.25">
      <c r="A69" s="190" t="s">
        <v>224</v>
      </c>
    </row>
    <row r="70" spans="1:1" x14ac:dyDescent="0.25">
      <c r="A70" s="190"/>
    </row>
    <row r="71" spans="1:1" x14ac:dyDescent="0.25">
      <c r="A71" s="190" t="s">
        <v>225</v>
      </c>
    </row>
    <row r="72" spans="1:1" x14ac:dyDescent="0.25">
      <c r="A72" s="190"/>
    </row>
    <row r="73" spans="1:1" x14ac:dyDescent="0.25">
      <c r="A73" s="190" t="s">
        <v>226</v>
      </c>
    </row>
    <row r="74" spans="1:1" x14ac:dyDescent="0.25">
      <c r="A74" s="190"/>
    </row>
    <row r="75" spans="1:1" x14ac:dyDescent="0.25">
      <c r="A75" s="190" t="s">
        <v>227</v>
      </c>
    </row>
    <row r="76" spans="1:1" x14ac:dyDescent="0.25">
      <c r="A76" s="190"/>
    </row>
    <row r="77" spans="1:1" x14ac:dyDescent="0.25">
      <c r="A77" s="190" t="s">
        <v>228</v>
      </c>
    </row>
    <row r="78" spans="1:1" x14ac:dyDescent="0.25">
      <c r="A78" s="190" t="s">
        <v>229</v>
      </c>
    </row>
    <row r="79" spans="1:1" x14ac:dyDescent="0.25">
      <c r="A79" s="190"/>
    </row>
    <row r="80" spans="1:1" x14ac:dyDescent="0.25">
      <c r="A80" s="190" t="s">
        <v>230</v>
      </c>
    </row>
    <row r="81" spans="1:1" x14ac:dyDescent="0.25">
      <c r="A81" s="190" t="s">
        <v>231</v>
      </c>
    </row>
    <row r="82" spans="1:1" x14ac:dyDescent="0.25">
      <c r="A82" s="190" t="s">
        <v>232</v>
      </c>
    </row>
    <row r="83" spans="1:1" x14ac:dyDescent="0.25">
      <c r="A83" s="190"/>
    </row>
    <row r="84" spans="1:1" x14ac:dyDescent="0.25">
      <c r="A84" s="190" t="s">
        <v>233</v>
      </c>
    </row>
    <row r="85" spans="1:1" x14ac:dyDescent="0.25">
      <c r="A85" s="190" t="s">
        <v>234</v>
      </c>
    </row>
    <row r="86" spans="1:1" x14ac:dyDescent="0.25">
      <c r="A86" s="190" t="s">
        <v>235</v>
      </c>
    </row>
    <row r="87" spans="1:1" x14ac:dyDescent="0.25">
      <c r="A87" s="190" t="s">
        <v>236</v>
      </c>
    </row>
    <row r="88" spans="1:1" x14ac:dyDescent="0.25">
      <c r="A88" s="190"/>
    </row>
    <row r="89" spans="1:1" x14ac:dyDescent="0.25">
      <c r="A89" s="190" t="s">
        <v>237</v>
      </c>
    </row>
    <row r="90" spans="1:1" x14ac:dyDescent="0.25">
      <c r="A90" s="190" t="s">
        <v>238</v>
      </c>
    </row>
    <row r="91" spans="1:1" x14ac:dyDescent="0.25">
      <c r="A91" s="190"/>
    </row>
    <row r="92" spans="1:1" x14ac:dyDescent="0.25">
      <c r="A92" s="190" t="s">
        <v>239</v>
      </c>
    </row>
    <row r="93" spans="1:1" x14ac:dyDescent="0.25">
      <c r="A93" s="190" t="s">
        <v>240</v>
      </c>
    </row>
    <row r="94" spans="1:1" x14ac:dyDescent="0.25">
      <c r="A94" s="190" t="s">
        <v>241</v>
      </c>
    </row>
    <row r="95" spans="1:1" x14ac:dyDescent="0.25">
      <c r="A95" s="190" t="s">
        <v>242</v>
      </c>
    </row>
    <row r="96" spans="1:1" x14ac:dyDescent="0.25">
      <c r="A96" s="190" t="s">
        <v>243</v>
      </c>
    </row>
    <row r="97" spans="1:1" x14ac:dyDescent="0.25">
      <c r="A97" s="190" t="s">
        <v>244</v>
      </c>
    </row>
    <row r="98" spans="1:1" x14ac:dyDescent="0.25">
      <c r="A98" s="190"/>
    </row>
    <row r="99" spans="1:1" x14ac:dyDescent="0.25">
      <c r="A99" s="190" t="s">
        <v>245</v>
      </c>
    </row>
    <row r="100" spans="1:1" x14ac:dyDescent="0.25">
      <c r="A100" s="190" t="s">
        <v>246</v>
      </c>
    </row>
    <row r="101" spans="1:1" x14ac:dyDescent="0.25">
      <c r="A101" s="190" t="s">
        <v>247</v>
      </c>
    </row>
    <row r="102" spans="1:1" x14ac:dyDescent="0.25">
      <c r="A102" s="190"/>
    </row>
    <row r="103" spans="1:1" x14ac:dyDescent="0.25">
      <c r="A103" s="190" t="s">
        <v>248</v>
      </c>
    </row>
    <row r="104" spans="1:1" x14ac:dyDescent="0.25">
      <c r="A104" s="190" t="s">
        <v>249</v>
      </c>
    </row>
    <row r="105" spans="1:1" x14ac:dyDescent="0.25">
      <c r="A105" s="190" t="s">
        <v>250</v>
      </c>
    </row>
    <row r="106" spans="1:1" x14ac:dyDescent="0.25">
      <c r="A106" s="190" t="s">
        <v>251</v>
      </c>
    </row>
    <row r="107" spans="1:1" x14ac:dyDescent="0.25">
      <c r="A107" s="190" t="s">
        <v>252</v>
      </c>
    </row>
    <row r="108" spans="1:1" x14ac:dyDescent="0.25">
      <c r="A108" s="190" t="s">
        <v>253</v>
      </c>
    </row>
    <row r="109" spans="1:1" x14ac:dyDescent="0.25">
      <c r="A109" s="190" t="s">
        <v>254</v>
      </c>
    </row>
    <row r="110" spans="1:1" x14ac:dyDescent="0.25">
      <c r="A110" s="190" t="s">
        <v>255</v>
      </c>
    </row>
    <row r="111" spans="1:1" x14ac:dyDescent="0.25">
      <c r="A111" s="190"/>
    </row>
    <row r="112" spans="1:1" x14ac:dyDescent="0.25">
      <c r="A112" s="190" t="s">
        <v>256</v>
      </c>
    </row>
    <row r="113" spans="1:1" x14ac:dyDescent="0.25">
      <c r="A113" s="190"/>
    </row>
    <row r="114" spans="1:1" x14ac:dyDescent="0.25">
      <c r="A114" s="190" t="s">
        <v>257</v>
      </c>
    </row>
    <row r="115" spans="1:1" x14ac:dyDescent="0.25">
      <c r="A115" s="190" t="s">
        <v>258</v>
      </c>
    </row>
    <row r="116" spans="1:1" x14ac:dyDescent="0.25">
      <c r="A116" s="190" t="s">
        <v>259</v>
      </c>
    </row>
    <row r="117" spans="1:1" x14ac:dyDescent="0.25">
      <c r="A117" s="190"/>
    </row>
    <row r="118" spans="1:1" x14ac:dyDescent="0.25">
      <c r="A118" s="190" t="s">
        <v>260</v>
      </c>
    </row>
    <row r="119" spans="1:1" x14ac:dyDescent="0.25">
      <c r="A119" s="190" t="s">
        <v>261</v>
      </c>
    </row>
    <row r="120" spans="1:1" x14ac:dyDescent="0.25">
      <c r="A120" s="190" t="s">
        <v>262</v>
      </c>
    </row>
    <row r="121" spans="1:1" x14ac:dyDescent="0.25">
      <c r="A121" s="190" t="s">
        <v>263</v>
      </c>
    </row>
    <row r="122" spans="1:1" x14ac:dyDescent="0.25">
      <c r="A122" s="190"/>
    </row>
    <row r="123" spans="1:1" x14ac:dyDescent="0.25">
      <c r="A123" s="190" t="s">
        <v>264</v>
      </c>
    </row>
    <row r="124" spans="1:1" x14ac:dyDescent="0.25">
      <c r="A124" s="190" t="s">
        <v>265</v>
      </c>
    </row>
    <row r="125" spans="1:1" x14ac:dyDescent="0.25">
      <c r="A125" s="190" t="s">
        <v>266</v>
      </c>
    </row>
    <row r="126" spans="1:1" x14ac:dyDescent="0.25">
      <c r="A126" s="190" t="s">
        <v>267</v>
      </c>
    </row>
    <row r="127" spans="1:1" x14ac:dyDescent="0.25">
      <c r="A127" s="190" t="s">
        <v>268</v>
      </c>
    </row>
    <row r="128" spans="1:1" x14ac:dyDescent="0.25">
      <c r="A128" s="190" t="s">
        <v>269</v>
      </c>
    </row>
    <row r="129" spans="1:1" x14ac:dyDescent="0.25">
      <c r="A129" s="190" t="s">
        <v>270</v>
      </c>
    </row>
    <row r="130" spans="1:1" x14ac:dyDescent="0.25">
      <c r="A130" s="190" t="s">
        <v>271</v>
      </c>
    </row>
    <row r="131" spans="1:1" x14ac:dyDescent="0.25">
      <c r="A131" s="190" t="s">
        <v>272</v>
      </c>
    </row>
    <row r="132" spans="1:1" x14ac:dyDescent="0.25">
      <c r="A132" s="190" t="s">
        <v>273</v>
      </c>
    </row>
    <row r="133" spans="1:1" x14ac:dyDescent="0.25">
      <c r="A133" s="190"/>
    </row>
    <row r="134" spans="1:1" x14ac:dyDescent="0.25">
      <c r="A134" s="190" t="s">
        <v>274</v>
      </c>
    </row>
    <row r="135" spans="1:1" x14ac:dyDescent="0.25">
      <c r="A135" s="190" t="s">
        <v>275</v>
      </c>
    </row>
    <row r="136" spans="1:1" x14ac:dyDescent="0.25">
      <c r="A136" s="190" t="s">
        <v>276</v>
      </c>
    </row>
    <row r="137" spans="1:1" x14ac:dyDescent="0.25">
      <c r="A137" s="190" t="s">
        <v>277</v>
      </c>
    </row>
    <row r="138" spans="1:1" x14ac:dyDescent="0.25">
      <c r="A138" s="190" t="s">
        <v>278</v>
      </c>
    </row>
    <row r="139" spans="1:1" x14ac:dyDescent="0.25">
      <c r="A139" s="190" t="s">
        <v>279</v>
      </c>
    </row>
    <row r="140" spans="1:1" x14ac:dyDescent="0.25">
      <c r="A140" s="190" t="s">
        <v>280</v>
      </c>
    </row>
    <row r="141" spans="1:1" x14ac:dyDescent="0.25">
      <c r="A141" s="190" t="s">
        <v>281</v>
      </c>
    </row>
    <row r="142" spans="1:1" x14ac:dyDescent="0.25">
      <c r="A142" s="190" t="s">
        <v>282</v>
      </c>
    </row>
    <row r="143" spans="1:1" x14ac:dyDescent="0.25">
      <c r="A143" s="190" t="s">
        <v>283</v>
      </c>
    </row>
    <row r="144" spans="1:1" x14ac:dyDescent="0.25">
      <c r="A144" s="190" t="s">
        <v>284</v>
      </c>
    </row>
    <row r="145" spans="1:1" x14ac:dyDescent="0.25">
      <c r="A145" s="190" t="s">
        <v>285</v>
      </c>
    </row>
    <row r="146" spans="1:1" x14ac:dyDescent="0.25">
      <c r="A146" s="190"/>
    </row>
    <row r="147" spans="1:1" x14ac:dyDescent="0.25">
      <c r="A147" s="190" t="s">
        <v>286</v>
      </c>
    </row>
    <row r="148" spans="1:1" x14ac:dyDescent="0.25">
      <c r="A148" s="190" t="s">
        <v>287</v>
      </c>
    </row>
    <row r="149" spans="1:1" x14ac:dyDescent="0.25">
      <c r="A149" s="190" t="s">
        <v>288</v>
      </c>
    </row>
    <row r="150" spans="1:1" x14ac:dyDescent="0.25">
      <c r="A150" s="190"/>
    </row>
    <row r="151" spans="1:1" x14ac:dyDescent="0.25">
      <c r="A151" s="190" t="s">
        <v>289</v>
      </c>
    </row>
    <row r="152" spans="1:1" x14ac:dyDescent="0.25">
      <c r="A152" s="190" t="s">
        <v>290</v>
      </c>
    </row>
    <row r="153" spans="1:1" x14ac:dyDescent="0.25">
      <c r="A153" s="190"/>
    </row>
    <row r="154" spans="1:1" x14ac:dyDescent="0.25">
      <c r="A154" s="190" t="s">
        <v>291</v>
      </c>
    </row>
    <row r="155" spans="1:1" x14ac:dyDescent="0.25">
      <c r="A155" s="190"/>
    </row>
    <row r="156" spans="1:1" x14ac:dyDescent="0.25">
      <c r="A156" s="190" t="s">
        <v>292</v>
      </c>
    </row>
    <row r="157" spans="1:1" x14ac:dyDescent="0.25">
      <c r="A157" s="190" t="s">
        <v>293</v>
      </c>
    </row>
    <row r="158" spans="1:1" x14ac:dyDescent="0.25">
      <c r="A158" s="190" t="s">
        <v>294</v>
      </c>
    </row>
    <row r="159" spans="1:1" x14ac:dyDescent="0.25">
      <c r="A159" s="190" t="s">
        <v>295</v>
      </c>
    </row>
    <row r="160" spans="1:1" x14ac:dyDescent="0.25">
      <c r="A160" s="190" t="s">
        <v>296</v>
      </c>
    </row>
    <row r="161" spans="1:1" x14ac:dyDescent="0.25">
      <c r="A161" s="190" t="s">
        <v>297</v>
      </c>
    </row>
    <row r="162" spans="1:1" x14ac:dyDescent="0.25">
      <c r="A162" s="190" t="s">
        <v>298</v>
      </c>
    </row>
    <row r="163" spans="1:1" x14ac:dyDescent="0.25">
      <c r="A163" s="190"/>
    </row>
    <row r="164" spans="1:1" x14ac:dyDescent="0.25">
      <c r="A164" s="190" t="s">
        <v>299</v>
      </c>
    </row>
    <row r="165" spans="1:1" x14ac:dyDescent="0.25">
      <c r="A165" s="190" t="s">
        <v>300</v>
      </c>
    </row>
    <row r="166" spans="1:1" x14ac:dyDescent="0.25">
      <c r="A166" s="190" t="s">
        <v>301</v>
      </c>
    </row>
    <row r="167" spans="1:1" x14ac:dyDescent="0.25">
      <c r="A167" s="190" t="s">
        <v>302</v>
      </c>
    </row>
    <row r="168" spans="1:1" x14ac:dyDescent="0.25">
      <c r="A168" s="190" t="s">
        <v>303</v>
      </c>
    </row>
    <row r="169" spans="1:1" x14ac:dyDescent="0.25">
      <c r="A169" s="190" t="s">
        <v>304</v>
      </c>
    </row>
    <row r="170" spans="1:1" x14ac:dyDescent="0.25">
      <c r="A170" s="190" t="s">
        <v>305</v>
      </c>
    </row>
    <row r="171" spans="1:1" x14ac:dyDescent="0.25">
      <c r="A171" s="190" t="s">
        <v>306</v>
      </c>
    </row>
    <row r="172" spans="1:1" x14ac:dyDescent="0.25">
      <c r="A172" s="190" t="s">
        <v>307</v>
      </c>
    </row>
    <row r="173" spans="1:1" x14ac:dyDescent="0.25">
      <c r="A173" s="190" t="s">
        <v>308</v>
      </c>
    </row>
    <row r="174" spans="1:1" x14ac:dyDescent="0.25">
      <c r="A174" s="190"/>
    </row>
    <row r="175" spans="1:1" x14ac:dyDescent="0.25">
      <c r="A175" s="190" t="s">
        <v>309</v>
      </c>
    </row>
    <row r="176" spans="1:1" x14ac:dyDescent="0.25">
      <c r="A176" s="190" t="s">
        <v>310</v>
      </c>
    </row>
    <row r="177" spans="1:1" x14ac:dyDescent="0.25">
      <c r="A177" s="190" t="s">
        <v>311</v>
      </c>
    </row>
    <row r="178" spans="1:1" x14ac:dyDescent="0.25">
      <c r="A178" s="190"/>
    </row>
    <row r="179" spans="1:1" x14ac:dyDescent="0.25">
      <c r="A179" s="190" t="s">
        <v>312</v>
      </c>
    </row>
    <row r="180" spans="1:1" x14ac:dyDescent="0.25">
      <c r="A180" s="190"/>
    </row>
    <row r="181" spans="1:1" x14ac:dyDescent="0.25">
      <c r="A181" s="190" t="s">
        <v>313</v>
      </c>
    </row>
    <row r="182" spans="1:1" x14ac:dyDescent="0.25">
      <c r="A182" s="190" t="s">
        <v>314</v>
      </c>
    </row>
    <row r="183" spans="1:1" x14ac:dyDescent="0.25">
      <c r="A183" s="190" t="s">
        <v>315</v>
      </c>
    </row>
    <row r="184" spans="1:1" x14ac:dyDescent="0.25">
      <c r="A184" s="190" t="s">
        <v>316</v>
      </c>
    </row>
    <row r="185" spans="1:1" x14ac:dyDescent="0.25">
      <c r="A185" s="190" t="s">
        <v>317</v>
      </c>
    </row>
    <row r="186" spans="1:1" x14ac:dyDescent="0.25">
      <c r="A186" s="190"/>
    </row>
    <row r="187" spans="1:1" x14ac:dyDescent="0.25">
      <c r="A187" s="190" t="s">
        <v>318</v>
      </c>
    </row>
    <row r="188" spans="1:1" x14ac:dyDescent="0.25">
      <c r="A188" s="190" t="s">
        <v>319</v>
      </c>
    </row>
    <row r="189" spans="1:1" x14ac:dyDescent="0.25">
      <c r="A189" s="190" t="s">
        <v>320</v>
      </c>
    </row>
    <row r="190" spans="1:1" x14ac:dyDescent="0.25">
      <c r="A190" s="190" t="s">
        <v>321</v>
      </c>
    </row>
    <row r="191" spans="1:1" x14ac:dyDescent="0.25">
      <c r="A191" s="190" t="s">
        <v>322</v>
      </c>
    </row>
    <row r="192" spans="1:1" x14ac:dyDescent="0.25">
      <c r="A192" s="190" t="s">
        <v>323</v>
      </c>
    </row>
    <row r="193" spans="1:1" x14ac:dyDescent="0.25">
      <c r="A193" s="190" t="s">
        <v>324</v>
      </c>
    </row>
    <row r="194" spans="1:1" x14ac:dyDescent="0.25">
      <c r="A194" s="190"/>
    </row>
    <row r="195" spans="1:1" x14ac:dyDescent="0.25">
      <c r="A195" s="190" t="s">
        <v>325</v>
      </c>
    </row>
    <row r="196" spans="1:1" x14ac:dyDescent="0.25">
      <c r="A196" s="190"/>
    </row>
    <row r="197" spans="1:1" x14ac:dyDescent="0.25">
      <c r="A197" s="190" t="s">
        <v>326</v>
      </c>
    </row>
    <row r="198" spans="1:1" x14ac:dyDescent="0.25">
      <c r="A198" s="190" t="s">
        <v>327</v>
      </c>
    </row>
    <row r="199" spans="1:1" x14ac:dyDescent="0.25">
      <c r="A199" s="190" t="s">
        <v>328</v>
      </c>
    </row>
    <row r="200" spans="1:1" x14ac:dyDescent="0.25">
      <c r="A200" s="190" t="s">
        <v>329</v>
      </c>
    </row>
    <row r="201" spans="1:1" x14ac:dyDescent="0.25">
      <c r="A201" s="190" t="s">
        <v>330</v>
      </c>
    </row>
    <row r="202" spans="1:1" x14ac:dyDescent="0.25">
      <c r="A202" s="190" t="s">
        <v>331</v>
      </c>
    </row>
    <row r="203" spans="1:1" x14ac:dyDescent="0.25">
      <c r="A203" s="190" t="s">
        <v>332</v>
      </c>
    </row>
    <row r="204" spans="1:1" x14ac:dyDescent="0.25">
      <c r="A204" s="190"/>
    </row>
    <row r="205" spans="1:1" x14ac:dyDescent="0.25">
      <c r="A205" s="190" t="s">
        <v>333</v>
      </c>
    </row>
    <row r="206" spans="1:1" x14ac:dyDescent="0.25">
      <c r="A206" s="190" t="s">
        <v>334</v>
      </c>
    </row>
    <row r="207" spans="1:1" x14ac:dyDescent="0.25">
      <c r="A207" s="190"/>
    </row>
    <row r="208" spans="1:1" x14ac:dyDescent="0.25">
      <c r="A208" s="190" t="s">
        <v>335</v>
      </c>
    </row>
    <row r="209" spans="1:1" x14ac:dyDescent="0.25">
      <c r="A209" s="190"/>
    </row>
    <row r="210" spans="1:1" x14ac:dyDescent="0.25">
      <c r="A210" s="190" t="s">
        <v>336</v>
      </c>
    </row>
    <row r="211" spans="1:1" x14ac:dyDescent="0.25">
      <c r="A211" s="190" t="s">
        <v>337</v>
      </c>
    </row>
    <row r="212" spans="1:1" x14ac:dyDescent="0.25">
      <c r="A212" s="190" t="s">
        <v>338</v>
      </c>
    </row>
    <row r="213" spans="1:1" x14ac:dyDescent="0.25">
      <c r="A213" s="190"/>
    </row>
    <row r="214" spans="1:1" x14ac:dyDescent="0.25">
      <c r="A214" s="190" t="s">
        <v>339</v>
      </c>
    </row>
    <row r="215" spans="1:1" x14ac:dyDescent="0.25">
      <c r="A215" s="190" t="s">
        <v>340</v>
      </c>
    </row>
    <row r="216" spans="1:1" x14ac:dyDescent="0.25">
      <c r="A216" s="190"/>
    </row>
    <row r="217" spans="1:1" x14ac:dyDescent="0.25">
      <c r="A217" s="190" t="s">
        <v>341</v>
      </c>
    </row>
    <row r="218" spans="1:1" x14ac:dyDescent="0.25">
      <c r="A218" s="190" t="s">
        <v>342</v>
      </c>
    </row>
    <row r="219" spans="1:1" x14ac:dyDescent="0.25">
      <c r="A219" s="190" t="s">
        <v>343</v>
      </c>
    </row>
    <row r="220" spans="1:1" x14ac:dyDescent="0.25">
      <c r="A220" s="190" t="s">
        <v>344</v>
      </c>
    </row>
    <row r="221" spans="1:1" x14ac:dyDescent="0.25">
      <c r="A221" s="190"/>
    </row>
    <row r="222" spans="1:1" x14ac:dyDescent="0.25">
      <c r="A222" s="190" t="s">
        <v>345</v>
      </c>
    </row>
    <row r="223" spans="1:1" x14ac:dyDescent="0.25">
      <c r="A223" s="190" t="s">
        <v>346</v>
      </c>
    </row>
    <row r="224" spans="1:1" x14ac:dyDescent="0.25">
      <c r="A224" s="190" t="s">
        <v>347</v>
      </c>
    </row>
    <row r="225" spans="1:1" x14ac:dyDescent="0.25">
      <c r="A225" s="190" t="s">
        <v>348</v>
      </c>
    </row>
    <row r="226" spans="1:1" x14ac:dyDescent="0.25">
      <c r="A226" s="190" t="s">
        <v>349</v>
      </c>
    </row>
    <row r="227" spans="1:1" x14ac:dyDescent="0.25">
      <c r="A227" s="190" t="s">
        <v>350</v>
      </c>
    </row>
    <row r="228" spans="1:1" x14ac:dyDescent="0.25">
      <c r="A228" s="190" t="s">
        <v>351</v>
      </c>
    </row>
    <row r="229" spans="1:1" x14ac:dyDescent="0.25">
      <c r="A229" s="190"/>
    </row>
    <row r="230" spans="1:1" x14ac:dyDescent="0.25">
      <c r="A230" s="190" t="s">
        <v>352</v>
      </c>
    </row>
    <row r="231" spans="1:1" x14ac:dyDescent="0.25">
      <c r="A231" s="190" t="s">
        <v>353</v>
      </c>
    </row>
    <row r="232" spans="1:1" x14ac:dyDescent="0.25">
      <c r="A232" s="190" t="s">
        <v>354</v>
      </c>
    </row>
    <row r="233" spans="1:1" x14ac:dyDescent="0.25">
      <c r="A233" s="190" t="s">
        <v>355</v>
      </c>
    </row>
    <row r="234" spans="1:1" x14ac:dyDescent="0.25">
      <c r="A234" s="190"/>
    </row>
    <row r="235" spans="1:1" x14ac:dyDescent="0.25">
      <c r="A235" s="190" t="s">
        <v>356</v>
      </c>
    </row>
    <row r="236" spans="1:1" x14ac:dyDescent="0.25">
      <c r="A236" s="190" t="s">
        <v>357</v>
      </c>
    </row>
    <row r="237" spans="1:1" x14ac:dyDescent="0.25">
      <c r="A237" s="190" t="s">
        <v>358</v>
      </c>
    </row>
    <row r="238" spans="1:1" x14ac:dyDescent="0.25">
      <c r="A238" s="190" t="s">
        <v>359</v>
      </c>
    </row>
    <row r="239" spans="1:1" x14ac:dyDescent="0.25">
      <c r="A239" s="190" t="s">
        <v>360</v>
      </c>
    </row>
    <row r="240" spans="1:1" x14ac:dyDescent="0.25">
      <c r="A240" s="190" t="s">
        <v>361</v>
      </c>
    </row>
    <row r="241" spans="1:1" x14ac:dyDescent="0.25">
      <c r="A241" s="190" t="s">
        <v>362</v>
      </c>
    </row>
    <row r="242" spans="1:1" x14ac:dyDescent="0.25">
      <c r="A242" s="190" t="s">
        <v>363</v>
      </c>
    </row>
    <row r="243" spans="1:1" x14ac:dyDescent="0.25">
      <c r="A243" s="190" t="s">
        <v>364</v>
      </c>
    </row>
    <row r="244" spans="1:1" x14ac:dyDescent="0.25">
      <c r="A244" s="190"/>
    </row>
    <row r="245" spans="1:1" x14ac:dyDescent="0.25">
      <c r="A245" s="190" t="s">
        <v>365</v>
      </c>
    </row>
    <row r="246" spans="1:1" x14ac:dyDescent="0.25">
      <c r="A246" s="190"/>
    </row>
    <row r="247" spans="1:1" x14ac:dyDescent="0.25">
      <c r="A247" s="190" t="s">
        <v>366</v>
      </c>
    </row>
    <row r="248" spans="1:1" x14ac:dyDescent="0.25">
      <c r="A248" s="190" t="s">
        <v>367</v>
      </c>
    </row>
    <row r="249" spans="1:1" x14ac:dyDescent="0.25">
      <c r="A249" s="190" t="s">
        <v>368</v>
      </c>
    </row>
    <row r="250" spans="1:1" x14ac:dyDescent="0.25">
      <c r="A250" s="190" t="s">
        <v>369</v>
      </c>
    </row>
    <row r="251" spans="1:1" x14ac:dyDescent="0.25">
      <c r="A251" s="190"/>
    </row>
    <row r="252" spans="1:1" x14ac:dyDescent="0.25">
      <c r="A252" s="190" t="s">
        <v>370</v>
      </c>
    </row>
    <row r="253" spans="1:1" x14ac:dyDescent="0.25">
      <c r="A253" s="190" t="s">
        <v>371</v>
      </c>
    </row>
    <row r="254" spans="1:1" x14ac:dyDescent="0.25">
      <c r="A254" s="190" t="s">
        <v>372</v>
      </c>
    </row>
    <row r="255" spans="1:1" x14ac:dyDescent="0.25">
      <c r="A255" s="190" t="s">
        <v>373</v>
      </c>
    </row>
    <row r="256" spans="1:1" x14ac:dyDescent="0.25">
      <c r="A256" s="190"/>
    </row>
    <row r="257" spans="1:1" x14ac:dyDescent="0.25">
      <c r="A257" s="190" t="s">
        <v>374</v>
      </c>
    </row>
    <row r="258" spans="1:1" x14ac:dyDescent="0.25">
      <c r="A258" s="190" t="s">
        <v>375</v>
      </c>
    </row>
    <row r="259" spans="1:1" x14ac:dyDescent="0.25">
      <c r="A259" s="190" t="s">
        <v>376</v>
      </c>
    </row>
    <row r="260" spans="1:1" x14ac:dyDescent="0.25">
      <c r="A260" s="190" t="s">
        <v>377</v>
      </c>
    </row>
    <row r="261" spans="1:1" x14ac:dyDescent="0.25">
      <c r="A261" s="190" t="s">
        <v>378</v>
      </c>
    </row>
    <row r="262" spans="1:1" x14ac:dyDescent="0.25">
      <c r="A262" s="190" t="s">
        <v>379</v>
      </c>
    </row>
    <row r="263" spans="1:1" x14ac:dyDescent="0.25">
      <c r="A263" s="190" t="s">
        <v>380</v>
      </c>
    </row>
    <row r="264" spans="1:1" x14ac:dyDescent="0.25">
      <c r="A264" s="190" t="s">
        <v>381</v>
      </c>
    </row>
    <row r="265" spans="1:1" x14ac:dyDescent="0.25">
      <c r="A265" s="190" t="s">
        <v>382</v>
      </c>
    </row>
    <row r="266" spans="1:1" x14ac:dyDescent="0.25">
      <c r="A266" s="190" t="s">
        <v>383</v>
      </c>
    </row>
    <row r="267" spans="1:1" x14ac:dyDescent="0.25">
      <c r="A267" s="190" t="s">
        <v>384</v>
      </c>
    </row>
    <row r="268" spans="1:1" x14ac:dyDescent="0.25">
      <c r="A268" s="190"/>
    </row>
    <row r="269" spans="1:1" x14ac:dyDescent="0.25">
      <c r="A269" s="190" t="s">
        <v>385</v>
      </c>
    </row>
    <row r="270" spans="1:1" x14ac:dyDescent="0.25">
      <c r="A270" s="190" t="s">
        <v>386</v>
      </c>
    </row>
    <row r="271" spans="1:1" x14ac:dyDescent="0.25">
      <c r="A271" s="190" t="s">
        <v>387</v>
      </c>
    </row>
    <row r="272" spans="1:1" x14ac:dyDescent="0.25">
      <c r="A272" s="190" t="s">
        <v>388</v>
      </c>
    </row>
    <row r="273" spans="1:1" x14ac:dyDescent="0.25">
      <c r="A273" s="190" t="s">
        <v>389</v>
      </c>
    </row>
    <row r="274" spans="1:1" x14ac:dyDescent="0.25">
      <c r="A274" s="190"/>
    </row>
    <row r="275" spans="1:1" x14ac:dyDescent="0.25">
      <c r="A275" s="190" t="s">
        <v>390</v>
      </c>
    </row>
    <row r="276" spans="1:1" x14ac:dyDescent="0.25">
      <c r="A276" s="190" t="s">
        <v>391</v>
      </c>
    </row>
    <row r="277" spans="1:1" x14ac:dyDescent="0.25">
      <c r="A277" s="190" t="s">
        <v>392</v>
      </c>
    </row>
    <row r="278" spans="1:1" x14ac:dyDescent="0.25">
      <c r="A278" s="190" t="s">
        <v>393</v>
      </c>
    </row>
    <row r="279" spans="1:1" x14ac:dyDescent="0.25">
      <c r="A279" s="190" t="s">
        <v>394</v>
      </c>
    </row>
    <row r="280" spans="1:1" x14ac:dyDescent="0.25">
      <c r="A280" s="190" t="s">
        <v>395</v>
      </c>
    </row>
    <row r="281" spans="1:1" x14ac:dyDescent="0.25">
      <c r="A281" s="190" t="s">
        <v>396</v>
      </c>
    </row>
    <row r="282" spans="1:1" x14ac:dyDescent="0.25">
      <c r="A282" s="190" t="s">
        <v>397</v>
      </c>
    </row>
    <row r="283" spans="1:1" x14ac:dyDescent="0.25">
      <c r="A283" s="190" t="s">
        <v>398</v>
      </c>
    </row>
    <row r="284" spans="1:1" x14ac:dyDescent="0.25">
      <c r="A284" s="190" t="s">
        <v>399</v>
      </c>
    </row>
    <row r="285" spans="1:1" x14ac:dyDescent="0.25">
      <c r="A285" s="190" t="s">
        <v>400</v>
      </c>
    </row>
    <row r="286" spans="1:1" x14ac:dyDescent="0.25">
      <c r="A286" s="190" t="s">
        <v>401</v>
      </c>
    </row>
    <row r="287" spans="1:1" x14ac:dyDescent="0.25">
      <c r="A287" s="190"/>
    </row>
    <row r="288" spans="1:1" x14ac:dyDescent="0.25">
      <c r="A288" s="190" t="s">
        <v>402</v>
      </c>
    </row>
    <row r="289" spans="1:1" x14ac:dyDescent="0.25">
      <c r="A289" s="190" t="s">
        <v>403</v>
      </c>
    </row>
    <row r="290" spans="1:1" x14ac:dyDescent="0.25">
      <c r="A290" s="190" t="s">
        <v>404</v>
      </c>
    </row>
    <row r="291" spans="1:1" x14ac:dyDescent="0.25">
      <c r="A291" s="190" t="s">
        <v>405</v>
      </c>
    </row>
    <row r="292" spans="1:1" x14ac:dyDescent="0.25">
      <c r="A292" s="190"/>
    </row>
    <row r="293" spans="1:1" x14ac:dyDescent="0.25">
      <c r="A293" s="190" t="s">
        <v>406</v>
      </c>
    </row>
    <row r="294" spans="1:1" x14ac:dyDescent="0.25">
      <c r="A294" s="190" t="s">
        <v>407</v>
      </c>
    </row>
    <row r="295" spans="1:1" x14ac:dyDescent="0.25">
      <c r="A295" s="190" t="s">
        <v>408</v>
      </c>
    </row>
    <row r="296" spans="1:1" x14ac:dyDescent="0.25">
      <c r="A296" s="190"/>
    </row>
    <row r="297" spans="1:1" x14ac:dyDescent="0.25">
      <c r="A297" s="190" t="s">
        <v>409</v>
      </c>
    </row>
    <row r="298" spans="1:1" x14ac:dyDescent="0.25">
      <c r="A298" s="190" t="s">
        <v>410</v>
      </c>
    </row>
    <row r="299" spans="1:1" x14ac:dyDescent="0.25">
      <c r="A299" s="190" t="s">
        <v>411</v>
      </c>
    </row>
    <row r="300" spans="1:1" x14ac:dyDescent="0.25">
      <c r="A300" s="190" t="s">
        <v>412</v>
      </c>
    </row>
    <row r="301" spans="1:1" x14ac:dyDescent="0.25">
      <c r="A301" s="190" t="s">
        <v>413</v>
      </c>
    </row>
    <row r="302" spans="1:1" x14ac:dyDescent="0.25">
      <c r="A302" s="190" t="s">
        <v>414</v>
      </c>
    </row>
    <row r="303" spans="1:1" x14ac:dyDescent="0.25">
      <c r="A303" s="190" t="s">
        <v>415</v>
      </c>
    </row>
    <row r="304" spans="1:1" x14ac:dyDescent="0.25">
      <c r="A304" s="190" t="s">
        <v>416</v>
      </c>
    </row>
    <row r="305" spans="1:1" x14ac:dyDescent="0.25">
      <c r="A305" s="190" t="s">
        <v>417</v>
      </c>
    </row>
    <row r="306" spans="1:1" x14ac:dyDescent="0.25">
      <c r="A306" s="190" t="s">
        <v>418</v>
      </c>
    </row>
    <row r="307" spans="1:1" x14ac:dyDescent="0.25">
      <c r="A307" s="190" t="s">
        <v>419</v>
      </c>
    </row>
    <row r="308" spans="1:1" x14ac:dyDescent="0.25">
      <c r="A308" s="190" t="s">
        <v>420</v>
      </c>
    </row>
    <row r="309" spans="1:1" x14ac:dyDescent="0.25">
      <c r="A309" s="190"/>
    </row>
    <row r="310" spans="1:1" x14ac:dyDescent="0.25">
      <c r="A310" s="190" t="s">
        <v>421</v>
      </c>
    </row>
    <row r="311" spans="1:1" x14ac:dyDescent="0.25">
      <c r="A311" s="190" t="s">
        <v>422</v>
      </c>
    </row>
    <row r="312" spans="1:1" x14ac:dyDescent="0.25">
      <c r="A312" s="190" t="s">
        <v>423</v>
      </c>
    </row>
    <row r="313" spans="1:1" x14ac:dyDescent="0.25">
      <c r="A313" s="190" t="s">
        <v>424</v>
      </c>
    </row>
    <row r="314" spans="1:1" x14ac:dyDescent="0.25">
      <c r="A314" s="190" t="s">
        <v>425</v>
      </c>
    </row>
    <row r="315" spans="1:1" x14ac:dyDescent="0.25">
      <c r="A315" s="190" t="s">
        <v>426</v>
      </c>
    </row>
    <row r="316" spans="1:1" x14ac:dyDescent="0.25">
      <c r="A316" s="190" t="s">
        <v>427</v>
      </c>
    </row>
    <row r="317" spans="1:1" x14ac:dyDescent="0.25">
      <c r="A317" s="190"/>
    </row>
    <row r="318" spans="1:1" x14ac:dyDescent="0.25">
      <c r="A318" s="190" t="s">
        <v>428</v>
      </c>
    </row>
    <row r="319" spans="1:1" x14ac:dyDescent="0.25">
      <c r="A319" s="190" t="s">
        <v>429</v>
      </c>
    </row>
    <row r="320" spans="1:1" x14ac:dyDescent="0.25">
      <c r="A320" s="190" t="s">
        <v>430</v>
      </c>
    </row>
    <row r="321" spans="1:1" x14ac:dyDescent="0.25">
      <c r="A321" s="190" t="s">
        <v>431</v>
      </c>
    </row>
    <row r="322" spans="1:1" x14ac:dyDescent="0.25">
      <c r="A322" s="190" t="s">
        <v>432</v>
      </c>
    </row>
    <row r="323" spans="1:1" x14ac:dyDescent="0.25">
      <c r="A323" s="190" t="s">
        <v>433</v>
      </c>
    </row>
    <row r="324" spans="1:1" x14ac:dyDescent="0.25">
      <c r="A324" s="190" t="s">
        <v>434</v>
      </c>
    </row>
    <row r="325" spans="1:1" x14ac:dyDescent="0.25">
      <c r="A325" s="190" t="s">
        <v>435</v>
      </c>
    </row>
    <row r="326" spans="1:1" x14ac:dyDescent="0.25">
      <c r="A326" s="190" t="s">
        <v>436</v>
      </c>
    </row>
    <row r="327" spans="1:1" x14ac:dyDescent="0.25">
      <c r="A327" s="190" t="s">
        <v>437</v>
      </c>
    </row>
    <row r="328" spans="1:1" x14ac:dyDescent="0.25">
      <c r="A328" s="190"/>
    </row>
    <row r="329" spans="1:1" x14ac:dyDescent="0.25">
      <c r="A329" s="190" t="s">
        <v>438</v>
      </c>
    </row>
    <row r="330" spans="1:1" x14ac:dyDescent="0.25">
      <c r="A330" s="190" t="s">
        <v>439</v>
      </c>
    </row>
    <row r="331" spans="1:1" x14ac:dyDescent="0.25">
      <c r="A331" s="190" t="s">
        <v>440</v>
      </c>
    </row>
    <row r="332" spans="1:1" x14ac:dyDescent="0.25">
      <c r="A332" s="190" t="s">
        <v>441</v>
      </c>
    </row>
    <row r="333" spans="1:1" x14ac:dyDescent="0.25">
      <c r="A333" s="190" t="s">
        <v>442</v>
      </c>
    </row>
    <row r="334" spans="1:1" x14ac:dyDescent="0.25">
      <c r="A334" s="190" t="s">
        <v>443</v>
      </c>
    </row>
    <row r="335" spans="1:1" x14ac:dyDescent="0.25">
      <c r="A335" s="190" t="s">
        <v>444</v>
      </c>
    </row>
    <row r="336" spans="1:1" x14ac:dyDescent="0.25">
      <c r="A336" s="190"/>
    </row>
    <row r="337" spans="1:1" x14ac:dyDescent="0.25">
      <c r="A337" s="190" t="s">
        <v>445</v>
      </c>
    </row>
    <row r="338" spans="1:1" x14ac:dyDescent="0.25">
      <c r="A338" s="190" t="s">
        <v>446</v>
      </c>
    </row>
    <row r="339" spans="1:1" x14ac:dyDescent="0.25">
      <c r="A339" s="190" t="s">
        <v>447</v>
      </c>
    </row>
    <row r="340" spans="1:1" x14ac:dyDescent="0.25">
      <c r="A340" s="190" t="s">
        <v>448</v>
      </c>
    </row>
    <row r="341" spans="1:1" x14ac:dyDescent="0.25">
      <c r="A341" s="190" t="s">
        <v>449</v>
      </c>
    </row>
    <row r="342" spans="1:1" x14ac:dyDescent="0.25">
      <c r="A342" s="190"/>
    </row>
    <row r="343" spans="1:1" x14ac:dyDescent="0.25">
      <c r="A343" s="190" t="s">
        <v>450</v>
      </c>
    </row>
    <row r="344" spans="1:1" x14ac:dyDescent="0.25">
      <c r="A344" s="190"/>
    </row>
    <row r="345" spans="1:1" x14ac:dyDescent="0.25">
      <c r="A345" s="190" t="s">
        <v>451</v>
      </c>
    </row>
    <row r="346" spans="1:1" x14ac:dyDescent="0.25">
      <c r="A346" s="190" t="s">
        <v>452</v>
      </c>
    </row>
    <row r="347" spans="1:1" x14ac:dyDescent="0.25">
      <c r="A347" s="190" t="s">
        <v>453</v>
      </c>
    </row>
    <row r="348" spans="1:1" x14ac:dyDescent="0.25">
      <c r="A348" s="190" t="s">
        <v>454</v>
      </c>
    </row>
    <row r="349" spans="1:1" x14ac:dyDescent="0.25">
      <c r="A349" s="190" t="s">
        <v>455</v>
      </c>
    </row>
    <row r="350" spans="1:1" x14ac:dyDescent="0.25">
      <c r="A350" s="190" t="s">
        <v>456</v>
      </c>
    </row>
    <row r="351" spans="1:1" x14ac:dyDescent="0.25">
      <c r="A351" s="190" t="s">
        <v>457</v>
      </c>
    </row>
    <row r="352" spans="1:1" x14ac:dyDescent="0.25">
      <c r="A352" s="190" t="s">
        <v>458</v>
      </c>
    </row>
    <row r="353" spans="1:1" x14ac:dyDescent="0.25">
      <c r="A353" s="190"/>
    </row>
    <row r="354" spans="1:1" x14ac:dyDescent="0.25">
      <c r="A354" s="190" t="s">
        <v>459</v>
      </c>
    </row>
    <row r="355" spans="1:1" x14ac:dyDescent="0.25">
      <c r="A355" s="190" t="s">
        <v>460</v>
      </c>
    </row>
    <row r="356" spans="1:1" x14ac:dyDescent="0.25">
      <c r="A356" s="190" t="s">
        <v>461</v>
      </c>
    </row>
    <row r="357" spans="1:1" x14ac:dyDescent="0.25">
      <c r="A357" s="190" t="s">
        <v>462</v>
      </c>
    </row>
    <row r="358" spans="1:1" x14ac:dyDescent="0.25">
      <c r="A358" s="190" t="s">
        <v>463</v>
      </c>
    </row>
    <row r="359" spans="1:1" x14ac:dyDescent="0.25">
      <c r="A359" s="190" t="s">
        <v>464</v>
      </c>
    </row>
    <row r="360" spans="1:1" x14ac:dyDescent="0.25">
      <c r="A360" s="190"/>
    </row>
    <row r="361" spans="1:1" x14ac:dyDescent="0.25">
      <c r="A361" s="190" t="s">
        <v>465</v>
      </c>
    </row>
    <row r="362" spans="1:1" x14ac:dyDescent="0.25">
      <c r="A362" s="190" t="s">
        <v>466</v>
      </c>
    </row>
    <row r="363" spans="1:1" x14ac:dyDescent="0.25">
      <c r="A363" s="190" t="s">
        <v>467</v>
      </c>
    </row>
    <row r="364" spans="1:1" x14ac:dyDescent="0.25">
      <c r="A364" s="190"/>
    </row>
    <row r="365" spans="1:1" x14ac:dyDescent="0.25">
      <c r="A365" s="190" t="s">
        <v>468</v>
      </c>
    </row>
    <row r="366" spans="1:1" x14ac:dyDescent="0.25">
      <c r="A366" s="190" t="s">
        <v>469</v>
      </c>
    </row>
    <row r="367" spans="1:1" x14ac:dyDescent="0.25">
      <c r="A367" s="190"/>
    </row>
    <row r="368" spans="1:1" x14ac:dyDescent="0.25">
      <c r="A368" s="190" t="s">
        <v>470</v>
      </c>
    </row>
    <row r="369" spans="1:1" x14ac:dyDescent="0.25">
      <c r="A369" s="190" t="s">
        <v>471</v>
      </c>
    </row>
    <row r="370" spans="1:1" x14ac:dyDescent="0.25">
      <c r="A370" s="190" t="s">
        <v>472</v>
      </c>
    </row>
    <row r="371" spans="1:1" x14ac:dyDescent="0.25">
      <c r="A371" s="190"/>
    </row>
    <row r="372" spans="1:1" x14ac:dyDescent="0.25">
      <c r="A372" s="190" t="s">
        <v>473</v>
      </c>
    </row>
    <row r="373" spans="1:1" x14ac:dyDescent="0.25">
      <c r="A373" s="190" t="s">
        <v>474</v>
      </c>
    </row>
    <row r="374" spans="1:1" x14ac:dyDescent="0.25">
      <c r="A374" s="190" t="s">
        <v>475</v>
      </c>
    </row>
    <row r="375" spans="1:1" x14ac:dyDescent="0.25">
      <c r="A375" s="190"/>
    </row>
    <row r="376" spans="1:1" x14ac:dyDescent="0.25">
      <c r="A376" s="190" t="s">
        <v>476</v>
      </c>
    </row>
    <row r="377" spans="1:1" x14ac:dyDescent="0.25">
      <c r="A377" s="190" t="s">
        <v>477</v>
      </c>
    </row>
    <row r="378" spans="1:1" x14ac:dyDescent="0.25">
      <c r="A378" s="190"/>
    </row>
    <row r="379" spans="1:1" x14ac:dyDescent="0.25">
      <c r="A379" s="190" t="s">
        <v>478</v>
      </c>
    </row>
    <row r="380" spans="1:1" x14ac:dyDescent="0.25">
      <c r="A380" s="190" t="s">
        <v>479</v>
      </c>
    </row>
    <row r="381" spans="1:1" x14ac:dyDescent="0.25">
      <c r="A381" s="190"/>
    </row>
    <row r="382" spans="1:1" x14ac:dyDescent="0.25">
      <c r="A382" s="190" t="s">
        <v>480</v>
      </c>
    </row>
    <row r="383" spans="1:1" x14ac:dyDescent="0.25">
      <c r="A383" s="190" t="s">
        <v>481</v>
      </c>
    </row>
    <row r="384" spans="1:1" x14ac:dyDescent="0.25">
      <c r="A384" s="190" t="s">
        <v>482</v>
      </c>
    </row>
    <row r="385" spans="1:1" x14ac:dyDescent="0.25">
      <c r="A385" s="190" t="s">
        <v>483</v>
      </c>
    </row>
    <row r="386" spans="1:1" x14ac:dyDescent="0.25">
      <c r="A386" s="190" t="s">
        <v>484</v>
      </c>
    </row>
    <row r="387" spans="1:1" x14ac:dyDescent="0.25">
      <c r="A387" s="190"/>
    </row>
    <row r="388" spans="1:1" x14ac:dyDescent="0.25">
      <c r="A388" s="190" t="s">
        <v>485</v>
      </c>
    </row>
    <row r="389" spans="1:1" x14ac:dyDescent="0.25">
      <c r="A389" s="190" t="s">
        <v>486</v>
      </c>
    </row>
    <row r="390" spans="1:1" x14ac:dyDescent="0.25">
      <c r="A390" s="190" t="s">
        <v>487</v>
      </c>
    </row>
    <row r="391" spans="1:1" x14ac:dyDescent="0.25">
      <c r="A391" s="190" t="s">
        <v>488</v>
      </c>
    </row>
    <row r="392" spans="1:1" x14ac:dyDescent="0.25">
      <c r="A392" s="190" t="s">
        <v>489</v>
      </c>
    </row>
    <row r="393" spans="1:1" x14ac:dyDescent="0.25">
      <c r="A393" s="190" t="s">
        <v>490</v>
      </c>
    </row>
    <row r="394" spans="1:1" x14ac:dyDescent="0.25">
      <c r="A394" s="190" t="s">
        <v>491</v>
      </c>
    </row>
    <row r="395" spans="1:1" x14ac:dyDescent="0.25">
      <c r="A395" s="190" t="s">
        <v>492</v>
      </c>
    </row>
    <row r="396" spans="1:1" x14ac:dyDescent="0.25">
      <c r="A396" s="190" t="s">
        <v>493</v>
      </c>
    </row>
    <row r="397" spans="1:1" x14ac:dyDescent="0.25">
      <c r="A397" s="190"/>
    </row>
    <row r="398" spans="1:1" x14ac:dyDescent="0.25">
      <c r="A398" s="190" t="s">
        <v>494</v>
      </c>
    </row>
    <row r="399" spans="1:1" x14ac:dyDescent="0.25">
      <c r="A399" s="190" t="s">
        <v>495</v>
      </c>
    </row>
    <row r="400" spans="1:1" x14ac:dyDescent="0.25">
      <c r="A400" s="190" t="s">
        <v>496</v>
      </c>
    </row>
    <row r="401" spans="1:1" x14ac:dyDescent="0.25">
      <c r="A401" s="190" t="s">
        <v>497</v>
      </c>
    </row>
    <row r="402" spans="1:1" x14ac:dyDescent="0.25">
      <c r="A402" s="190"/>
    </row>
    <row r="403" spans="1:1" x14ac:dyDescent="0.25">
      <c r="A403" s="190" t="s">
        <v>498</v>
      </c>
    </row>
    <row r="404" spans="1:1" x14ac:dyDescent="0.25">
      <c r="A404" s="190" t="s">
        <v>499</v>
      </c>
    </row>
    <row r="405" spans="1:1" x14ac:dyDescent="0.25">
      <c r="A405" s="190" t="s">
        <v>500</v>
      </c>
    </row>
    <row r="406" spans="1:1" x14ac:dyDescent="0.25">
      <c r="A406" s="190"/>
    </row>
    <row r="407" spans="1:1" x14ac:dyDescent="0.25">
      <c r="A407" s="190" t="s">
        <v>501</v>
      </c>
    </row>
    <row r="408" spans="1:1" x14ac:dyDescent="0.25">
      <c r="A408" s="190"/>
    </row>
    <row r="409" spans="1:1" x14ac:dyDescent="0.25">
      <c r="A409" s="190" t="s">
        <v>502</v>
      </c>
    </row>
    <row r="410" spans="1:1" x14ac:dyDescent="0.25">
      <c r="A410" s="190" t="s">
        <v>503</v>
      </c>
    </row>
    <row r="411" spans="1:1" x14ac:dyDescent="0.25">
      <c r="A411" s="190" t="s">
        <v>504</v>
      </c>
    </row>
    <row r="412" spans="1:1" x14ac:dyDescent="0.25">
      <c r="A412" s="190" t="s">
        <v>505</v>
      </c>
    </row>
    <row r="413" spans="1:1" x14ac:dyDescent="0.25">
      <c r="A413" s="190" t="s">
        <v>506</v>
      </c>
    </row>
    <row r="414" spans="1:1" x14ac:dyDescent="0.25">
      <c r="A414" s="190"/>
    </row>
    <row r="415" spans="1:1" x14ac:dyDescent="0.25">
      <c r="A415" s="190" t="s">
        <v>507</v>
      </c>
    </row>
    <row r="416" spans="1:1" x14ac:dyDescent="0.25">
      <c r="A416" s="190" t="s">
        <v>508</v>
      </c>
    </row>
    <row r="417" spans="1:1" x14ac:dyDescent="0.25">
      <c r="A417" s="190" t="s">
        <v>509</v>
      </c>
    </row>
    <row r="418" spans="1:1" x14ac:dyDescent="0.25">
      <c r="A418" s="190" t="s">
        <v>510</v>
      </c>
    </row>
    <row r="419" spans="1:1" x14ac:dyDescent="0.25">
      <c r="A419" s="190" t="s">
        <v>511</v>
      </c>
    </row>
    <row r="420" spans="1:1" x14ac:dyDescent="0.25">
      <c r="A420" s="190" t="s">
        <v>512</v>
      </c>
    </row>
    <row r="421" spans="1:1" x14ac:dyDescent="0.25">
      <c r="A421" s="190"/>
    </row>
    <row r="422" spans="1:1" x14ac:dyDescent="0.25">
      <c r="A422" s="190" t="s">
        <v>513</v>
      </c>
    </row>
    <row r="423" spans="1:1" x14ac:dyDescent="0.25">
      <c r="A423" s="190" t="s">
        <v>514</v>
      </c>
    </row>
    <row r="424" spans="1:1" x14ac:dyDescent="0.25">
      <c r="A424" s="190" t="s">
        <v>515</v>
      </c>
    </row>
    <row r="425" spans="1:1" x14ac:dyDescent="0.25">
      <c r="A425" s="190" t="s">
        <v>516</v>
      </c>
    </row>
    <row r="426" spans="1:1" x14ac:dyDescent="0.25">
      <c r="A426" s="190" t="s">
        <v>517</v>
      </c>
    </row>
    <row r="427" spans="1:1" x14ac:dyDescent="0.25">
      <c r="A427" s="190" t="s">
        <v>518</v>
      </c>
    </row>
    <row r="428" spans="1:1" x14ac:dyDescent="0.25">
      <c r="A428" s="190"/>
    </row>
    <row r="429" spans="1:1" x14ac:dyDescent="0.25">
      <c r="A429" s="190" t="s">
        <v>519</v>
      </c>
    </row>
    <row r="430" spans="1:1" x14ac:dyDescent="0.25">
      <c r="A430" s="190" t="s">
        <v>520</v>
      </c>
    </row>
    <row r="431" spans="1:1" x14ac:dyDescent="0.25">
      <c r="A431" s="190" t="s">
        <v>521</v>
      </c>
    </row>
    <row r="432" spans="1:1" x14ac:dyDescent="0.25">
      <c r="A432" s="190" t="s">
        <v>522</v>
      </c>
    </row>
    <row r="433" spans="1:1" x14ac:dyDescent="0.25">
      <c r="A433" s="190" t="s">
        <v>523</v>
      </c>
    </row>
    <row r="434" spans="1:1" x14ac:dyDescent="0.25">
      <c r="A434" s="190"/>
    </row>
    <row r="435" spans="1:1" x14ac:dyDescent="0.25">
      <c r="A435" s="190" t="s">
        <v>524</v>
      </c>
    </row>
    <row r="436" spans="1:1" x14ac:dyDescent="0.25">
      <c r="A436" s="190"/>
    </row>
    <row r="437" spans="1:1" x14ac:dyDescent="0.25">
      <c r="A437" s="190" t="s">
        <v>525</v>
      </c>
    </row>
    <row r="438" spans="1:1" x14ac:dyDescent="0.25">
      <c r="A438" s="190" t="s">
        <v>526</v>
      </c>
    </row>
    <row r="439" spans="1:1" x14ac:dyDescent="0.25">
      <c r="A439" s="190" t="s">
        <v>527</v>
      </c>
    </row>
    <row r="440" spans="1:1" x14ac:dyDescent="0.25">
      <c r="A440" s="190" t="s">
        <v>528</v>
      </c>
    </row>
    <row r="441" spans="1:1" x14ac:dyDescent="0.25">
      <c r="A441" s="190" t="s">
        <v>529</v>
      </c>
    </row>
    <row r="442" spans="1:1" x14ac:dyDescent="0.25">
      <c r="A442" s="190" t="s">
        <v>530</v>
      </c>
    </row>
    <row r="443" spans="1:1" x14ac:dyDescent="0.25">
      <c r="A443" s="190" t="s">
        <v>531</v>
      </c>
    </row>
    <row r="444" spans="1:1" x14ac:dyDescent="0.25">
      <c r="A444" s="190" t="s">
        <v>532</v>
      </c>
    </row>
    <row r="445" spans="1:1" x14ac:dyDescent="0.25">
      <c r="A445" s="190"/>
    </row>
    <row r="446" spans="1:1" x14ac:dyDescent="0.25">
      <c r="A446" s="190" t="s">
        <v>533</v>
      </c>
    </row>
    <row r="447" spans="1:1" x14ac:dyDescent="0.25">
      <c r="A447" s="190"/>
    </row>
    <row r="448" spans="1:1" x14ac:dyDescent="0.25">
      <c r="A448" s="190" t="s">
        <v>534</v>
      </c>
    </row>
    <row r="449" spans="1:1" x14ac:dyDescent="0.25">
      <c r="A449" s="190" t="s">
        <v>535</v>
      </c>
    </row>
    <row r="450" spans="1:1" x14ac:dyDescent="0.25">
      <c r="A450" s="190" t="s">
        <v>536</v>
      </c>
    </row>
    <row r="451" spans="1:1" x14ac:dyDescent="0.25">
      <c r="A451" s="190" t="s">
        <v>537</v>
      </c>
    </row>
    <row r="452" spans="1:1" x14ac:dyDescent="0.25">
      <c r="A452" s="190"/>
    </row>
    <row r="453" spans="1:1" x14ac:dyDescent="0.25">
      <c r="A453" s="190" t="s">
        <v>538</v>
      </c>
    </row>
    <row r="454" spans="1:1" x14ac:dyDescent="0.25">
      <c r="A454" s="190" t="s">
        <v>539</v>
      </c>
    </row>
    <row r="455" spans="1:1" x14ac:dyDescent="0.25">
      <c r="A455" s="190" t="s">
        <v>540</v>
      </c>
    </row>
    <row r="456" spans="1:1" x14ac:dyDescent="0.25">
      <c r="A456" s="190" t="s">
        <v>541</v>
      </c>
    </row>
    <row r="457" spans="1:1" x14ac:dyDescent="0.25">
      <c r="A457" s="190" t="s">
        <v>542</v>
      </c>
    </row>
    <row r="458" spans="1:1" x14ac:dyDescent="0.25">
      <c r="A458" s="190" t="s">
        <v>543</v>
      </c>
    </row>
    <row r="459" spans="1:1" x14ac:dyDescent="0.25">
      <c r="A459" s="190" t="s">
        <v>544</v>
      </c>
    </row>
    <row r="460" spans="1:1" x14ac:dyDescent="0.25">
      <c r="A460" s="190" t="s">
        <v>545</v>
      </c>
    </row>
    <row r="461" spans="1:1" x14ac:dyDescent="0.25">
      <c r="A461" s="190" t="s">
        <v>546</v>
      </c>
    </row>
    <row r="462" spans="1:1" x14ac:dyDescent="0.25">
      <c r="A462" s="190"/>
    </row>
    <row r="463" spans="1:1" x14ac:dyDescent="0.25">
      <c r="A463" s="190" t="s">
        <v>547</v>
      </c>
    </row>
    <row r="464" spans="1:1" x14ac:dyDescent="0.25">
      <c r="A464" s="190" t="s">
        <v>548</v>
      </c>
    </row>
    <row r="465" spans="1:1" x14ac:dyDescent="0.25">
      <c r="A465" s="190" t="s">
        <v>549</v>
      </c>
    </row>
    <row r="466" spans="1:1" x14ac:dyDescent="0.25">
      <c r="A466" s="190" t="s">
        <v>550</v>
      </c>
    </row>
    <row r="467" spans="1:1" x14ac:dyDescent="0.25">
      <c r="A467" s="190" t="s">
        <v>551</v>
      </c>
    </row>
    <row r="468" spans="1:1" x14ac:dyDescent="0.25">
      <c r="A468" s="190" t="s">
        <v>552</v>
      </c>
    </row>
    <row r="469" spans="1:1" x14ac:dyDescent="0.25">
      <c r="A469" s="190" t="s">
        <v>553</v>
      </c>
    </row>
    <row r="470" spans="1:1" x14ac:dyDescent="0.25">
      <c r="A470" s="190"/>
    </row>
    <row r="471" spans="1:1" x14ac:dyDescent="0.25">
      <c r="A471" s="190" t="s">
        <v>554</v>
      </c>
    </row>
    <row r="472" spans="1:1" x14ac:dyDescent="0.25">
      <c r="A472" s="190"/>
    </row>
    <row r="473" spans="1:1" x14ac:dyDescent="0.25">
      <c r="A473" s="190" t="s">
        <v>555</v>
      </c>
    </row>
    <row r="474" spans="1:1" x14ac:dyDescent="0.25">
      <c r="A474" s="190" t="s">
        <v>556</v>
      </c>
    </row>
    <row r="475" spans="1:1" x14ac:dyDescent="0.25">
      <c r="A475" s="190" t="s">
        <v>557</v>
      </c>
    </row>
    <row r="476" spans="1:1" x14ac:dyDescent="0.25">
      <c r="A476" s="190"/>
    </row>
    <row r="477" spans="1:1" x14ac:dyDescent="0.25">
      <c r="A477" s="190" t="s">
        <v>558</v>
      </c>
    </row>
    <row r="478" spans="1:1" x14ac:dyDescent="0.25">
      <c r="A478" s="190" t="s">
        <v>559</v>
      </c>
    </row>
    <row r="479" spans="1:1" x14ac:dyDescent="0.25">
      <c r="A479" s="190" t="s">
        <v>560</v>
      </c>
    </row>
    <row r="480" spans="1:1" x14ac:dyDescent="0.25">
      <c r="A480" s="190" t="s">
        <v>561</v>
      </c>
    </row>
    <row r="481" spans="1:1" x14ac:dyDescent="0.25">
      <c r="A481" s="190" t="s">
        <v>562</v>
      </c>
    </row>
    <row r="482" spans="1:1" x14ac:dyDescent="0.25">
      <c r="A482" s="190" t="s">
        <v>563</v>
      </c>
    </row>
    <row r="483" spans="1:1" x14ac:dyDescent="0.25">
      <c r="A483" s="190" t="s">
        <v>564</v>
      </c>
    </row>
    <row r="484" spans="1:1" x14ac:dyDescent="0.25">
      <c r="A484" s="190" t="s">
        <v>565</v>
      </c>
    </row>
    <row r="485" spans="1:1" x14ac:dyDescent="0.25">
      <c r="A485" s="190" t="s">
        <v>566</v>
      </c>
    </row>
    <row r="486" spans="1:1" x14ac:dyDescent="0.25">
      <c r="A486" s="190"/>
    </row>
    <row r="487" spans="1:1" x14ac:dyDescent="0.25">
      <c r="A487" s="190" t="s">
        <v>567</v>
      </c>
    </row>
    <row r="488" spans="1:1" x14ac:dyDescent="0.25">
      <c r="A488" s="190" t="s">
        <v>568</v>
      </c>
    </row>
    <row r="489" spans="1:1" x14ac:dyDescent="0.25">
      <c r="A489" s="190" t="s">
        <v>569</v>
      </c>
    </row>
    <row r="490" spans="1:1" x14ac:dyDescent="0.25">
      <c r="A490" s="190" t="s">
        <v>570</v>
      </c>
    </row>
    <row r="491" spans="1:1" x14ac:dyDescent="0.25">
      <c r="A491" s="190"/>
    </row>
    <row r="492" spans="1:1" x14ac:dyDescent="0.25">
      <c r="A492" s="190" t="s">
        <v>571</v>
      </c>
    </row>
    <row r="493" spans="1:1" x14ac:dyDescent="0.25">
      <c r="A493" s="190" t="s">
        <v>572</v>
      </c>
    </row>
    <row r="494" spans="1:1" x14ac:dyDescent="0.25">
      <c r="A494" s="190" t="s">
        <v>573</v>
      </c>
    </row>
    <row r="495" spans="1:1" x14ac:dyDescent="0.25">
      <c r="A495" s="190" t="s">
        <v>574</v>
      </c>
    </row>
    <row r="496" spans="1:1" x14ac:dyDescent="0.25">
      <c r="A496" s="190" t="s">
        <v>575</v>
      </c>
    </row>
    <row r="497" spans="1:1" x14ac:dyDescent="0.25">
      <c r="A497" s="190" t="s">
        <v>576</v>
      </c>
    </row>
    <row r="498" spans="1:1" x14ac:dyDescent="0.25">
      <c r="A498" s="190"/>
    </row>
    <row r="499" spans="1:1" x14ac:dyDescent="0.25">
      <c r="A499" s="190" t="s">
        <v>577</v>
      </c>
    </row>
    <row r="500" spans="1:1" x14ac:dyDescent="0.25">
      <c r="A500" s="190" t="s">
        <v>578</v>
      </c>
    </row>
    <row r="501" spans="1:1" x14ac:dyDescent="0.25">
      <c r="A501" s="190" t="s">
        <v>579</v>
      </c>
    </row>
    <row r="502" spans="1:1" x14ac:dyDescent="0.25">
      <c r="A502" s="190" t="s">
        <v>580</v>
      </c>
    </row>
    <row r="503" spans="1:1" x14ac:dyDescent="0.25">
      <c r="A503" s="190" t="s">
        <v>581</v>
      </c>
    </row>
    <row r="504" spans="1:1" x14ac:dyDescent="0.25">
      <c r="A504" s="190" t="s">
        <v>582</v>
      </c>
    </row>
    <row r="505" spans="1:1" x14ac:dyDescent="0.25">
      <c r="A505" s="190" t="s">
        <v>583</v>
      </c>
    </row>
    <row r="506" spans="1:1" x14ac:dyDescent="0.25">
      <c r="A506" s="190" t="s">
        <v>584</v>
      </c>
    </row>
    <row r="507" spans="1:1" x14ac:dyDescent="0.25">
      <c r="A507" s="190" t="s">
        <v>585</v>
      </c>
    </row>
    <row r="508" spans="1:1" x14ac:dyDescent="0.25">
      <c r="A508" s="190" t="s">
        <v>586</v>
      </c>
    </row>
    <row r="509" spans="1:1" x14ac:dyDescent="0.25">
      <c r="A509" s="190" t="s">
        <v>587</v>
      </c>
    </row>
    <row r="510" spans="1:1" x14ac:dyDescent="0.25">
      <c r="A510" s="190" t="s">
        <v>588</v>
      </c>
    </row>
    <row r="511" spans="1:1" x14ac:dyDescent="0.25">
      <c r="A511" s="190" t="s">
        <v>589</v>
      </c>
    </row>
    <row r="512" spans="1:1" x14ac:dyDescent="0.25">
      <c r="A512" s="190"/>
    </row>
    <row r="513" spans="1:1" x14ac:dyDescent="0.25">
      <c r="A513" s="190" t="s">
        <v>590</v>
      </c>
    </row>
    <row r="514" spans="1:1" x14ac:dyDescent="0.25">
      <c r="A514" s="190" t="s">
        <v>591</v>
      </c>
    </row>
    <row r="515" spans="1:1" x14ac:dyDescent="0.25">
      <c r="A515" s="190" t="s">
        <v>592</v>
      </c>
    </row>
    <row r="516" spans="1:1" x14ac:dyDescent="0.25">
      <c r="A516" s="190" t="s">
        <v>593</v>
      </c>
    </row>
    <row r="517" spans="1:1" x14ac:dyDescent="0.25">
      <c r="A517" s="190" t="s">
        <v>594</v>
      </c>
    </row>
    <row r="518" spans="1:1" x14ac:dyDescent="0.25">
      <c r="A518" s="190" t="s">
        <v>595</v>
      </c>
    </row>
    <row r="519" spans="1:1" x14ac:dyDescent="0.25">
      <c r="A519" s="190" t="s">
        <v>596</v>
      </c>
    </row>
    <row r="520" spans="1:1" x14ac:dyDescent="0.25">
      <c r="A520" s="190"/>
    </row>
    <row r="521" spans="1:1" x14ac:dyDescent="0.25">
      <c r="A521" s="190" t="s">
        <v>597</v>
      </c>
    </row>
    <row r="522" spans="1:1" x14ac:dyDescent="0.25">
      <c r="A522" s="190" t="s">
        <v>598</v>
      </c>
    </row>
    <row r="523" spans="1:1" x14ac:dyDescent="0.25">
      <c r="A523" s="190" t="s">
        <v>599</v>
      </c>
    </row>
    <row r="524" spans="1:1" x14ac:dyDescent="0.25">
      <c r="A524" s="190" t="s">
        <v>600</v>
      </c>
    </row>
    <row r="525" spans="1:1" x14ac:dyDescent="0.25">
      <c r="A525" s="190" t="s">
        <v>601</v>
      </c>
    </row>
    <row r="526" spans="1:1" x14ac:dyDescent="0.25">
      <c r="A526" s="190" t="s">
        <v>602</v>
      </c>
    </row>
    <row r="527" spans="1:1" x14ac:dyDescent="0.25">
      <c r="A527" s="190" t="s">
        <v>603</v>
      </c>
    </row>
    <row r="528" spans="1:1" x14ac:dyDescent="0.25">
      <c r="A528" s="190" t="s">
        <v>604</v>
      </c>
    </row>
    <row r="529" spans="1:1" x14ac:dyDescent="0.25">
      <c r="A529" s="190" t="s">
        <v>605</v>
      </c>
    </row>
    <row r="530" spans="1:1" x14ac:dyDescent="0.25">
      <c r="A530" s="190" t="s">
        <v>606</v>
      </c>
    </row>
    <row r="531" spans="1:1" x14ac:dyDescent="0.25">
      <c r="A531" s="190" t="s">
        <v>607</v>
      </c>
    </row>
    <row r="532" spans="1:1" x14ac:dyDescent="0.25">
      <c r="A532" s="190" t="s">
        <v>608</v>
      </c>
    </row>
    <row r="533" spans="1:1" x14ac:dyDescent="0.25">
      <c r="A533" s="190" t="s">
        <v>609</v>
      </c>
    </row>
    <row r="534" spans="1:1" x14ac:dyDescent="0.25">
      <c r="A534" s="190" t="s">
        <v>610</v>
      </c>
    </row>
    <row r="535" spans="1:1" x14ac:dyDescent="0.25">
      <c r="A535" s="190"/>
    </row>
    <row r="536" spans="1:1" x14ac:dyDescent="0.25">
      <c r="A536" s="190" t="s">
        <v>611</v>
      </c>
    </row>
    <row r="537" spans="1:1" x14ac:dyDescent="0.25">
      <c r="A537" s="190" t="s">
        <v>612</v>
      </c>
    </row>
    <row r="538" spans="1:1" x14ac:dyDescent="0.25">
      <c r="A538" s="190" t="s">
        <v>613</v>
      </c>
    </row>
    <row r="539" spans="1:1" x14ac:dyDescent="0.25">
      <c r="A539" s="190"/>
    </row>
    <row r="540" spans="1:1" x14ac:dyDescent="0.25">
      <c r="A540" s="190" t="s">
        <v>614</v>
      </c>
    </row>
    <row r="541" spans="1:1" x14ac:dyDescent="0.25">
      <c r="A541" s="190"/>
    </row>
    <row r="542" spans="1:1" x14ac:dyDescent="0.25">
      <c r="A542" s="190" t="s">
        <v>615</v>
      </c>
    </row>
    <row r="543" spans="1:1" x14ac:dyDescent="0.25">
      <c r="A543" s="190" t="s">
        <v>616</v>
      </c>
    </row>
    <row r="544" spans="1:1" x14ac:dyDescent="0.25">
      <c r="A544" s="190" t="s">
        <v>617</v>
      </c>
    </row>
    <row r="545" spans="1:1" x14ac:dyDescent="0.25">
      <c r="A545" s="190" t="s">
        <v>618</v>
      </c>
    </row>
    <row r="546" spans="1:1" x14ac:dyDescent="0.25">
      <c r="A546" s="190" t="s">
        <v>619</v>
      </c>
    </row>
    <row r="547" spans="1:1" x14ac:dyDescent="0.25">
      <c r="A547" s="190" t="s">
        <v>620</v>
      </c>
    </row>
    <row r="548" spans="1:1" x14ac:dyDescent="0.25">
      <c r="A548" s="190" t="s">
        <v>621</v>
      </c>
    </row>
    <row r="549" spans="1:1" x14ac:dyDescent="0.25">
      <c r="A549" s="190" t="s">
        <v>622</v>
      </c>
    </row>
    <row r="550" spans="1:1" x14ac:dyDescent="0.25">
      <c r="A550" s="190" t="s">
        <v>623</v>
      </c>
    </row>
    <row r="551" spans="1:1" x14ac:dyDescent="0.25">
      <c r="A551" s="190"/>
    </row>
    <row r="552" spans="1:1" x14ac:dyDescent="0.25">
      <c r="A552" s="190" t="s">
        <v>624</v>
      </c>
    </row>
    <row r="553" spans="1:1" x14ac:dyDescent="0.25">
      <c r="A553" s="190"/>
    </row>
    <row r="554" spans="1:1" x14ac:dyDescent="0.25">
      <c r="A554" s="190" t="s">
        <v>625</v>
      </c>
    </row>
    <row r="555" spans="1:1" x14ac:dyDescent="0.25">
      <c r="A555" s="190" t="s">
        <v>626</v>
      </c>
    </row>
    <row r="556" spans="1:1" x14ac:dyDescent="0.25">
      <c r="A556" s="190" t="s">
        <v>627</v>
      </c>
    </row>
    <row r="557" spans="1:1" x14ac:dyDescent="0.25">
      <c r="A557" s="190" t="s">
        <v>628</v>
      </c>
    </row>
    <row r="558" spans="1:1" x14ac:dyDescent="0.25">
      <c r="A558" s="190" t="s">
        <v>629</v>
      </c>
    </row>
    <row r="559" spans="1:1" x14ac:dyDescent="0.25">
      <c r="A559" s="190" t="s">
        <v>630</v>
      </c>
    </row>
    <row r="560" spans="1:1" x14ac:dyDescent="0.25">
      <c r="A560" s="190" t="s">
        <v>631</v>
      </c>
    </row>
    <row r="561" spans="1:1" x14ac:dyDescent="0.25">
      <c r="A561" s="190" t="s">
        <v>632</v>
      </c>
    </row>
    <row r="562" spans="1:1" x14ac:dyDescent="0.25">
      <c r="A562" s="190"/>
    </row>
    <row r="563" spans="1:1" x14ac:dyDescent="0.25">
      <c r="A563" s="190" t="s">
        <v>633</v>
      </c>
    </row>
    <row r="564" spans="1:1" x14ac:dyDescent="0.25">
      <c r="A564" s="190"/>
    </row>
    <row r="565" spans="1:1" x14ac:dyDescent="0.25">
      <c r="A565" s="190" t="s">
        <v>634</v>
      </c>
    </row>
    <row r="566" spans="1:1" x14ac:dyDescent="0.25">
      <c r="A566" s="190" t="s">
        <v>635</v>
      </c>
    </row>
    <row r="567" spans="1:1" x14ac:dyDescent="0.25">
      <c r="A567" s="190" t="s">
        <v>636</v>
      </c>
    </row>
    <row r="568" spans="1:1" x14ac:dyDescent="0.25">
      <c r="A568" s="190" t="s">
        <v>637</v>
      </c>
    </row>
    <row r="569" spans="1:1" x14ac:dyDescent="0.25">
      <c r="A569" s="190"/>
    </row>
    <row r="570" spans="1:1" x14ac:dyDescent="0.25">
      <c r="A570" s="190" t="s">
        <v>638</v>
      </c>
    </row>
    <row r="571" spans="1:1" x14ac:dyDescent="0.25">
      <c r="A571" s="190" t="s">
        <v>639</v>
      </c>
    </row>
    <row r="572" spans="1:1" x14ac:dyDescent="0.25">
      <c r="A572" s="190" t="s">
        <v>640</v>
      </c>
    </row>
    <row r="573" spans="1:1" x14ac:dyDescent="0.25">
      <c r="A573" s="190" t="s">
        <v>641</v>
      </c>
    </row>
    <row r="574" spans="1:1" x14ac:dyDescent="0.25">
      <c r="A574" s="190" t="s">
        <v>642</v>
      </c>
    </row>
    <row r="575" spans="1:1" x14ac:dyDescent="0.25">
      <c r="A575" s="190" t="s">
        <v>643</v>
      </c>
    </row>
    <row r="576" spans="1:1" x14ac:dyDescent="0.25">
      <c r="A576" s="190" t="s">
        <v>644</v>
      </c>
    </row>
    <row r="577" spans="1:1" x14ac:dyDescent="0.25">
      <c r="A577" s="190" t="s">
        <v>645</v>
      </c>
    </row>
    <row r="578" spans="1:1" x14ac:dyDescent="0.25">
      <c r="A578" s="190"/>
    </row>
    <row r="579" spans="1:1" x14ac:dyDescent="0.25">
      <c r="A579" s="190" t="s">
        <v>646</v>
      </c>
    </row>
    <row r="580" spans="1:1" x14ac:dyDescent="0.25">
      <c r="A580" s="190" t="s">
        <v>647</v>
      </c>
    </row>
    <row r="581" spans="1:1" x14ac:dyDescent="0.25">
      <c r="A581" s="190" t="s">
        <v>648</v>
      </c>
    </row>
    <row r="582" spans="1:1" x14ac:dyDescent="0.25">
      <c r="A582" s="190" t="s">
        <v>649</v>
      </c>
    </row>
    <row r="583" spans="1:1" x14ac:dyDescent="0.25">
      <c r="A583" s="190"/>
    </row>
    <row r="584" spans="1:1" x14ac:dyDescent="0.25">
      <c r="A584" s="190" t="s">
        <v>650</v>
      </c>
    </row>
    <row r="585" spans="1:1" x14ac:dyDescent="0.25">
      <c r="A585" s="190" t="s">
        <v>651</v>
      </c>
    </row>
    <row r="586" spans="1:1" x14ac:dyDescent="0.25">
      <c r="A586" s="190" t="s">
        <v>652</v>
      </c>
    </row>
    <row r="587" spans="1:1" x14ac:dyDescent="0.25">
      <c r="A587" s="190" t="s">
        <v>653</v>
      </c>
    </row>
    <row r="588" spans="1:1" x14ac:dyDescent="0.25">
      <c r="A588" s="190"/>
    </row>
    <row r="589" spans="1:1" x14ac:dyDescent="0.25">
      <c r="A589" s="190" t="s">
        <v>654</v>
      </c>
    </row>
    <row r="590" spans="1:1" x14ac:dyDescent="0.25">
      <c r="A590" s="190"/>
    </row>
    <row r="591" spans="1:1" x14ac:dyDescent="0.25">
      <c r="A591" s="190" t="s">
        <v>655</v>
      </c>
    </row>
    <row r="592" spans="1:1" x14ac:dyDescent="0.25">
      <c r="A592" s="190" t="s">
        <v>656</v>
      </c>
    </row>
    <row r="593" spans="1:1" x14ac:dyDescent="0.25">
      <c r="A593" s="190" t="s">
        <v>657</v>
      </c>
    </row>
    <row r="594" spans="1:1" x14ac:dyDescent="0.25">
      <c r="A594" s="190" t="s">
        <v>658</v>
      </c>
    </row>
    <row r="595" spans="1:1" x14ac:dyDescent="0.25">
      <c r="A595" s="190" t="s">
        <v>659</v>
      </c>
    </row>
    <row r="596" spans="1:1" x14ac:dyDescent="0.25">
      <c r="A596" s="190" t="s">
        <v>660</v>
      </c>
    </row>
    <row r="597" spans="1:1" x14ac:dyDescent="0.25">
      <c r="A597" s="190" t="s">
        <v>661</v>
      </c>
    </row>
    <row r="598" spans="1:1" x14ac:dyDescent="0.25">
      <c r="A598" s="190" t="s">
        <v>662</v>
      </c>
    </row>
    <row r="599" spans="1:1" x14ac:dyDescent="0.25">
      <c r="A599" s="190"/>
    </row>
    <row r="600" spans="1:1" x14ac:dyDescent="0.25">
      <c r="A600" s="190" t="s">
        <v>663</v>
      </c>
    </row>
    <row r="601" spans="1:1" x14ac:dyDescent="0.25">
      <c r="A601" s="190"/>
    </row>
    <row r="602" spans="1:1" x14ac:dyDescent="0.25">
      <c r="A602" s="190" t="s">
        <v>664</v>
      </c>
    </row>
    <row r="603" spans="1:1" x14ac:dyDescent="0.25">
      <c r="A603" s="190" t="s">
        <v>665</v>
      </c>
    </row>
    <row r="604" spans="1:1" x14ac:dyDescent="0.25">
      <c r="A604" s="190" t="s">
        <v>666</v>
      </c>
    </row>
    <row r="605" spans="1:1" x14ac:dyDescent="0.25">
      <c r="A605" s="190" t="s">
        <v>667</v>
      </c>
    </row>
    <row r="606" spans="1:1" x14ac:dyDescent="0.25">
      <c r="A606" s="190" t="s">
        <v>668</v>
      </c>
    </row>
    <row r="607" spans="1:1" x14ac:dyDescent="0.25">
      <c r="A607" s="190" t="s">
        <v>669</v>
      </c>
    </row>
    <row r="608" spans="1:1" x14ac:dyDescent="0.25">
      <c r="A608" s="190" t="s">
        <v>670</v>
      </c>
    </row>
    <row r="609" spans="1:1" x14ac:dyDescent="0.25">
      <c r="A609" s="190" t="s">
        <v>671</v>
      </c>
    </row>
    <row r="610" spans="1:1" x14ac:dyDescent="0.25">
      <c r="A610" s="190" t="s">
        <v>672</v>
      </c>
    </row>
    <row r="611" spans="1:1" x14ac:dyDescent="0.25">
      <c r="A611" s="190"/>
    </row>
    <row r="612" spans="1:1" x14ac:dyDescent="0.25">
      <c r="A612" s="190" t="s">
        <v>673</v>
      </c>
    </row>
    <row r="613" spans="1:1" x14ac:dyDescent="0.25">
      <c r="A613" s="190"/>
    </row>
    <row r="614" spans="1:1" x14ac:dyDescent="0.25">
      <c r="A614" s="190" t="s">
        <v>674</v>
      </c>
    </row>
    <row r="615" spans="1:1" x14ac:dyDescent="0.25">
      <c r="A615" s="190" t="s">
        <v>675</v>
      </c>
    </row>
    <row r="616" spans="1:1" x14ac:dyDescent="0.25">
      <c r="A616" s="190" t="s">
        <v>676</v>
      </c>
    </row>
    <row r="617" spans="1:1" x14ac:dyDescent="0.25">
      <c r="A617" s="190" t="s">
        <v>677</v>
      </c>
    </row>
    <row r="618" spans="1:1" x14ac:dyDescent="0.25">
      <c r="A618" s="190" t="s">
        <v>678</v>
      </c>
    </row>
    <row r="619" spans="1:1" x14ac:dyDescent="0.25">
      <c r="A619" s="190" t="s">
        <v>679</v>
      </c>
    </row>
    <row r="620" spans="1:1" x14ac:dyDescent="0.25">
      <c r="A620" s="190"/>
    </row>
    <row r="621" spans="1:1" x14ac:dyDescent="0.25">
      <c r="A621" s="190" t="s">
        <v>680</v>
      </c>
    </row>
    <row r="622" spans="1:1" x14ac:dyDescent="0.25">
      <c r="A622" s="190"/>
    </row>
    <row r="623" spans="1:1" x14ac:dyDescent="0.25">
      <c r="A623" s="190"/>
    </row>
    <row r="624" spans="1:1" x14ac:dyDescent="0.25">
      <c r="A624" s="190"/>
    </row>
    <row r="625" spans="1:1" x14ac:dyDescent="0.25">
      <c r="A625" s="190"/>
    </row>
    <row r="626" spans="1:1" x14ac:dyDescent="0.25">
      <c r="A626" s="190"/>
    </row>
    <row r="627" spans="1:1" x14ac:dyDescent="0.25">
      <c r="A627" s="190"/>
    </row>
    <row r="628" spans="1:1" x14ac:dyDescent="0.25">
      <c r="A628" s="190"/>
    </row>
    <row r="629" spans="1:1" x14ac:dyDescent="0.25">
      <c r="A629" s="190"/>
    </row>
    <row r="630" spans="1:1" x14ac:dyDescent="0.25">
      <c r="A630" s="190"/>
    </row>
    <row r="631" spans="1:1" x14ac:dyDescent="0.25">
      <c r="A631" s="190"/>
    </row>
    <row r="632" spans="1:1" x14ac:dyDescent="0.25">
      <c r="A632" s="190"/>
    </row>
    <row r="633" spans="1:1" x14ac:dyDescent="0.25">
      <c r="A633" s="190"/>
    </row>
    <row r="634" spans="1:1" x14ac:dyDescent="0.25">
      <c r="A634" s="190"/>
    </row>
    <row r="635" spans="1:1" x14ac:dyDescent="0.25">
      <c r="A635" s="190"/>
    </row>
    <row r="636" spans="1:1" x14ac:dyDescent="0.25">
      <c r="A636" s="190"/>
    </row>
    <row r="637" spans="1:1" x14ac:dyDescent="0.25">
      <c r="A637" s="190"/>
    </row>
    <row r="638" spans="1:1" x14ac:dyDescent="0.25">
      <c r="A638" s="190"/>
    </row>
    <row r="639" spans="1:1" x14ac:dyDescent="0.25">
      <c r="A639" s="190"/>
    </row>
    <row r="640" spans="1:1" x14ac:dyDescent="0.25">
      <c r="A640" s="190"/>
    </row>
    <row r="641" spans="1:1" x14ac:dyDescent="0.25">
      <c r="A641" s="190"/>
    </row>
    <row r="642" spans="1:1" x14ac:dyDescent="0.25">
      <c r="A642" s="190"/>
    </row>
    <row r="643" spans="1:1" x14ac:dyDescent="0.25">
      <c r="A643" s="190"/>
    </row>
    <row r="644" spans="1:1" x14ac:dyDescent="0.25">
      <c r="A644" s="190"/>
    </row>
    <row r="645" spans="1:1" x14ac:dyDescent="0.25">
      <c r="A645" s="190"/>
    </row>
    <row r="646" spans="1:1" x14ac:dyDescent="0.25">
      <c r="A646" s="190"/>
    </row>
    <row r="647" spans="1:1" x14ac:dyDescent="0.25">
      <c r="A647" s="190"/>
    </row>
    <row r="648" spans="1:1" x14ac:dyDescent="0.25">
      <c r="A648" s="190"/>
    </row>
    <row r="649" spans="1:1" x14ac:dyDescent="0.25">
      <c r="A649" s="190"/>
    </row>
    <row r="650" spans="1:1" x14ac:dyDescent="0.25">
      <c r="A650" s="190"/>
    </row>
    <row r="651" spans="1:1" x14ac:dyDescent="0.25">
      <c r="A651" s="190"/>
    </row>
    <row r="652" spans="1:1" x14ac:dyDescent="0.25">
      <c r="A652" s="190"/>
    </row>
    <row r="653" spans="1:1" x14ac:dyDescent="0.25">
      <c r="A653" s="190"/>
    </row>
    <row r="654" spans="1:1" x14ac:dyDescent="0.25">
      <c r="A654" s="190"/>
    </row>
    <row r="655" spans="1:1" x14ac:dyDescent="0.25">
      <c r="A655" s="190"/>
    </row>
    <row r="656" spans="1:1" x14ac:dyDescent="0.25">
      <c r="A656" s="190"/>
    </row>
    <row r="657" spans="1:1" x14ac:dyDescent="0.25">
      <c r="A657" s="190"/>
    </row>
    <row r="658" spans="1:1" x14ac:dyDescent="0.25">
      <c r="A658" s="190"/>
    </row>
    <row r="659" spans="1:1" x14ac:dyDescent="0.25">
      <c r="A659" s="190"/>
    </row>
    <row r="660" spans="1:1" x14ac:dyDescent="0.25">
      <c r="A660" s="190"/>
    </row>
    <row r="661" spans="1:1" x14ac:dyDescent="0.25">
      <c r="A661" s="190"/>
    </row>
    <row r="662" spans="1:1" x14ac:dyDescent="0.25">
      <c r="A662" s="190"/>
    </row>
    <row r="663" spans="1:1" x14ac:dyDescent="0.25">
      <c r="A663" s="190"/>
    </row>
    <row r="664" spans="1:1" x14ac:dyDescent="0.25">
      <c r="A664" s="190"/>
    </row>
    <row r="665" spans="1:1" x14ac:dyDescent="0.25">
      <c r="A665" s="190"/>
    </row>
    <row r="666" spans="1:1" x14ac:dyDescent="0.25">
      <c r="A666" s="190"/>
    </row>
    <row r="667" spans="1:1" x14ac:dyDescent="0.25">
      <c r="A667" s="190"/>
    </row>
    <row r="668" spans="1:1" x14ac:dyDescent="0.25">
      <c r="A668" s="190"/>
    </row>
    <row r="669" spans="1:1" x14ac:dyDescent="0.25">
      <c r="A669" s="190"/>
    </row>
    <row r="670" spans="1:1" x14ac:dyDescent="0.25">
      <c r="A670" s="190"/>
    </row>
    <row r="671" spans="1:1" x14ac:dyDescent="0.25">
      <c r="A671" s="190"/>
    </row>
    <row r="672" spans="1:1" x14ac:dyDescent="0.25">
      <c r="A672" s="190"/>
    </row>
    <row r="673" spans="1:1" x14ac:dyDescent="0.25">
      <c r="A673" s="190"/>
    </row>
    <row r="674" spans="1:1" x14ac:dyDescent="0.25">
      <c r="A674" s="190"/>
    </row>
    <row r="675" spans="1:1" x14ac:dyDescent="0.25">
      <c r="A675" s="19"/>
    </row>
    <row r="676" spans="1:1" x14ac:dyDescent="0.25">
      <c r="A676" s="190"/>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3" width="8.5703125" style="19" hidden="1" customWidth="1"/>
    <col min="14" max="14" width="26.7109375" style="39" customWidth="1"/>
    <col min="15" max="15" width="7.7109375" style="39"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6"/>
      <c r="B1" s="180" t="s">
        <v>143</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95"/>
      <c r="C2" s="95"/>
      <c r="D2" s="95"/>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9" t="s">
        <v>132</v>
      </c>
      <c r="B3" s="158"/>
      <c r="C3" s="158"/>
      <c r="D3" s="158"/>
      <c r="E3" s="159"/>
      <c r="F3" s="159"/>
      <c r="G3" s="160"/>
      <c r="H3" s="159"/>
      <c r="I3" s="17"/>
      <c r="J3" s="17"/>
      <c r="K3" s="17"/>
      <c r="L3" s="17"/>
      <c r="M3" s="17"/>
      <c r="N3" s="160"/>
      <c r="O3" s="160"/>
      <c r="P3" s="159"/>
      <c r="Q3" s="159"/>
      <c r="R3" s="159"/>
      <c r="S3" s="159"/>
      <c r="T3" s="159"/>
      <c r="U3" s="159"/>
      <c r="V3" s="159"/>
      <c r="W3" s="159"/>
      <c r="X3" s="159"/>
      <c r="Y3" s="159"/>
      <c r="Z3" s="159"/>
      <c r="AA3" s="159"/>
      <c r="AB3" s="159"/>
      <c r="AC3" s="159"/>
      <c r="AD3" s="159"/>
      <c r="AE3" s="159"/>
      <c r="AF3" s="159"/>
      <c r="AG3" s="159"/>
      <c r="AH3" s="159"/>
      <c r="AI3" s="159"/>
      <c r="AJ3" s="159"/>
      <c r="AK3" s="159"/>
      <c r="AL3" s="159"/>
    </row>
    <row r="4" spans="1:38" ht="15" customHeight="1" x14ac:dyDescent="0.25">
      <c r="A4" s="156"/>
      <c r="B4" s="91" t="s">
        <v>30</v>
      </c>
      <c r="C4" s="91" t="s">
        <v>19</v>
      </c>
      <c r="D4" s="91" t="s">
        <v>31</v>
      </c>
      <c r="E4" s="159"/>
      <c r="F4" s="159"/>
      <c r="G4" s="160"/>
      <c r="H4" s="159"/>
      <c r="I4" s="17"/>
      <c r="J4" s="17"/>
      <c r="K4" s="17"/>
      <c r="L4" s="17"/>
      <c r="M4" s="17"/>
      <c r="N4" s="160"/>
      <c r="O4" s="160"/>
      <c r="P4" s="159"/>
      <c r="Q4" s="159"/>
      <c r="R4" s="159"/>
      <c r="S4" s="159"/>
      <c r="T4" s="159"/>
      <c r="U4" s="159"/>
      <c r="V4" s="159"/>
      <c r="W4" s="159"/>
      <c r="X4" s="159"/>
      <c r="Y4" s="159"/>
      <c r="Z4" s="159"/>
      <c r="AA4" s="159"/>
      <c r="AB4" s="159"/>
      <c r="AC4" s="159"/>
      <c r="AD4" s="159"/>
      <c r="AE4" s="159"/>
      <c r="AF4" s="159"/>
      <c r="AG4" s="159"/>
      <c r="AH4" s="159"/>
      <c r="AI4" s="159"/>
      <c r="AJ4" s="159"/>
      <c r="AK4" s="159"/>
      <c r="AL4" s="159"/>
    </row>
    <row r="5" spans="1:38" x14ac:dyDescent="0.25">
      <c r="A5" s="157"/>
      <c r="B5" s="177">
        <v>60</v>
      </c>
      <c r="C5" s="177">
        <v>120</v>
      </c>
      <c r="D5" s="177">
        <v>240</v>
      </c>
      <c r="E5" s="166" t="s">
        <v>107</v>
      </c>
      <c r="F5" s="159"/>
      <c r="G5" s="159"/>
      <c r="H5" s="159"/>
      <c r="I5" s="17"/>
      <c r="J5" s="17"/>
      <c r="K5" s="17"/>
      <c r="L5" s="17"/>
      <c r="M5" s="17"/>
      <c r="N5" s="159"/>
      <c r="O5" s="159"/>
      <c r="P5" s="159"/>
      <c r="Q5" s="159"/>
      <c r="R5" s="159"/>
      <c r="S5" s="159"/>
      <c r="T5" s="159"/>
      <c r="U5" s="161" t="s">
        <v>33</v>
      </c>
      <c r="V5" s="159"/>
      <c r="W5" s="159"/>
      <c r="X5" s="159"/>
      <c r="Y5" s="159"/>
      <c r="Z5" s="159"/>
      <c r="AA5" s="159"/>
      <c r="AB5" s="159"/>
      <c r="AC5" s="159"/>
      <c r="AD5" s="159"/>
      <c r="AE5" s="159"/>
      <c r="AF5" s="159"/>
      <c r="AG5" s="159"/>
      <c r="AH5" s="159"/>
      <c r="AI5" s="159"/>
      <c r="AJ5" s="159"/>
      <c r="AK5" s="159"/>
      <c r="AL5" s="159"/>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55">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62" t="s">
        <v>129</v>
      </c>
      <c r="E7" s="127">
        <f>IF(OR(ISBLANK(C5),ISBLANK(D5),ISBLANK(B5)),"",IF(OR(B5=0,C5=0,D5=0),-1,IF(AND(B5&gt;0,C5&gt;0,D5&gt;0),IF(OR(C5&gt;B5,C5=B5),IF(OR(D5&gt;C5,D5=C5),1,-1),-1))))</f>
        <v>1</v>
      </c>
      <c r="F7" s="17"/>
      <c r="G7" s="18"/>
      <c r="H7" s="164" t="s">
        <v>108</v>
      </c>
      <c r="I7" s="163"/>
      <c r="J7" s="163"/>
      <c r="K7" s="163"/>
      <c r="L7" s="163"/>
      <c r="M7" s="163"/>
      <c r="N7" s="163"/>
      <c r="O7" s="163"/>
      <c r="P7" s="163"/>
      <c r="Q7" s="163"/>
      <c r="R7" s="163"/>
      <c r="S7" s="163"/>
      <c r="T7" s="163"/>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15" t="s">
        <v>130</v>
      </c>
      <c r="B9" s="215"/>
      <c r="C9" s="215"/>
      <c r="D9" s="215"/>
      <c r="E9" s="215"/>
      <c r="F9" s="17"/>
      <c r="G9" s="18"/>
      <c r="H9" s="91" t="s">
        <v>10</v>
      </c>
      <c r="I9" s="17"/>
      <c r="J9" s="17"/>
      <c r="K9" s="17"/>
      <c r="L9" s="17"/>
      <c r="M9" s="17"/>
      <c r="N9" s="219" t="s">
        <v>109</v>
      </c>
      <c r="O9" s="219"/>
      <c r="P9" s="219"/>
      <c r="Q9" s="219"/>
      <c r="R9" s="219"/>
      <c r="S9" s="219"/>
      <c r="T9" s="219"/>
      <c r="U9" s="219"/>
      <c r="V9" s="219"/>
      <c r="W9" s="219"/>
      <c r="X9" s="219"/>
      <c r="Y9" s="159"/>
      <c r="Z9" s="159"/>
      <c r="AA9" s="159"/>
      <c r="AB9" s="159"/>
      <c r="AC9" s="159"/>
      <c r="AD9" s="159"/>
      <c r="AE9" s="159"/>
      <c r="AF9" s="159"/>
      <c r="AG9" s="159"/>
      <c r="AH9" s="159"/>
      <c r="AI9" s="159"/>
      <c r="AJ9" s="159"/>
      <c r="AK9" s="159"/>
      <c r="AL9" s="159"/>
    </row>
    <row r="10" spans="1:38" x14ac:dyDescent="0.25">
      <c r="A10" s="215"/>
      <c r="B10" s="215"/>
      <c r="C10" s="215"/>
      <c r="D10" s="215"/>
      <c r="E10" s="215"/>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19"/>
      <c r="O10" s="219"/>
      <c r="P10" s="219"/>
      <c r="Q10" s="219"/>
      <c r="R10" s="219"/>
      <c r="S10" s="219"/>
      <c r="T10" s="219"/>
      <c r="U10" s="219"/>
      <c r="V10" s="219"/>
      <c r="W10" s="219"/>
      <c r="X10" s="219"/>
      <c r="Y10" s="159"/>
      <c r="Z10" s="159"/>
      <c r="AA10" s="159"/>
      <c r="AB10" s="159"/>
      <c r="AC10" s="159"/>
      <c r="AD10" s="159"/>
      <c r="AE10" s="159"/>
      <c r="AF10" s="159"/>
      <c r="AG10" s="159"/>
      <c r="AH10" s="159"/>
      <c r="AI10" s="159"/>
      <c r="AJ10" s="159"/>
      <c r="AK10" s="159"/>
      <c r="AL10" s="159"/>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62" t="s">
        <v>131</v>
      </c>
      <c r="I12" s="17"/>
      <c r="J12" s="17"/>
      <c r="K12" s="17"/>
      <c r="L12" s="17"/>
      <c r="M12" s="17"/>
      <c r="N12" s="91"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62" t="s">
        <v>110</v>
      </c>
      <c r="I13" s="17"/>
      <c r="J13" s="17"/>
      <c r="K13" s="17"/>
      <c r="L13" s="17"/>
      <c r="M13" s="17"/>
      <c r="N13" s="26" t="s">
        <v>37</v>
      </c>
      <c r="O13" s="164" t="s">
        <v>111</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25" t="s">
        <v>686</v>
      </c>
      <c r="B15" s="225"/>
      <c r="C15" s="225"/>
      <c r="D15" s="225"/>
      <c r="E15" s="225"/>
      <c r="F15" s="225"/>
      <c r="G15" s="225"/>
      <c r="H15" s="225"/>
      <c r="I15" s="225"/>
      <c r="J15" s="225"/>
      <c r="K15" s="225"/>
      <c r="L15" s="225"/>
      <c r="M15" s="225"/>
      <c r="N15" s="226"/>
      <c r="O15" s="194" t="s">
        <v>683</v>
      </c>
      <c r="P15" s="213" t="s">
        <v>684</v>
      </c>
      <c r="Q15" s="159"/>
      <c r="R15" s="159"/>
      <c r="S15" s="213" t="s">
        <v>684</v>
      </c>
      <c r="T15" s="159"/>
      <c r="U15" s="159"/>
      <c r="V15" s="159"/>
      <c r="W15" s="159"/>
      <c r="X15" s="159"/>
      <c r="Y15" s="159"/>
      <c r="Z15" s="159"/>
      <c r="AA15" s="159"/>
      <c r="AB15" s="159"/>
      <c r="AC15" s="159"/>
      <c r="AD15" s="159"/>
      <c r="AE15" s="159"/>
      <c r="AF15" s="159"/>
      <c r="AG15" s="159"/>
      <c r="AH15" s="159"/>
      <c r="AI15" s="159"/>
      <c r="AJ15" s="159"/>
      <c r="AK15" s="159"/>
      <c r="AL15" s="159"/>
    </row>
    <row r="16" spans="1:38" ht="20.100000000000001" customHeight="1" x14ac:dyDescent="0.25">
      <c r="A16" s="225"/>
      <c r="B16" s="225"/>
      <c r="C16" s="225"/>
      <c r="D16" s="225"/>
      <c r="E16" s="225"/>
      <c r="F16" s="225"/>
      <c r="G16" s="225"/>
      <c r="H16" s="225"/>
      <c r="I16" s="225"/>
      <c r="J16" s="225"/>
      <c r="K16" s="225"/>
      <c r="L16" s="225"/>
      <c r="M16" s="225"/>
      <c r="N16" s="226"/>
      <c r="O16" s="194"/>
      <c r="P16" s="213" t="s">
        <v>685</v>
      </c>
      <c r="Q16" s="159"/>
      <c r="R16" s="159"/>
      <c r="S16" s="213" t="s">
        <v>685</v>
      </c>
      <c r="T16" s="159"/>
      <c r="U16" s="159"/>
      <c r="V16" s="159"/>
      <c r="W16" s="159"/>
      <c r="X16" s="159"/>
      <c r="Y16" s="159"/>
      <c r="Z16" s="159"/>
      <c r="AA16" s="159"/>
      <c r="AB16" s="159"/>
      <c r="AC16" s="159"/>
      <c r="AD16" s="159"/>
      <c r="AE16" s="159"/>
      <c r="AF16" s="159"/>
      <c r="AG16" s="159"/>
      <c r="AH16" s="159"/>
      <c r="AI16" s="159"/>
      <c r="AJ16" s="159"/>
      <c r="AK16" s="159"/>
      <c r="AL16" s="159"/>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201" t="s">
        <v>9</v>
      </c>
      <c r="G18" s="201" t="s">
        <v>24</v>
      </c>
      <c r="H18" s="17"/>
      <c r="I18" s="201" t="s">
        <v>13</v>
      </c>
      <c r="J18" s="201" t="s">
        <v>25</v>
      </c>
      <c r="K18" s="211"/>
      <c r="L18" s="211"/>
      <c r="M18" s="211"/>
      <c r="N18" s="17"/>
      <c r="O18" s="17"/>
      <c r="P18" s="91" t="s">
        <v>14</v>
      </c>
      <c r="Q18" s="91" t="s">
        <v>11</v>
      </c>
      <c r="R18" s="92" t="s">
        <v>12</v>
      </c>
      <c r="S18" s="91" t="s">
        <v>34</v>
      </c>
      <c r="T18" s="91" t="s">
        <v>70</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202">
        <f>IF(AND(B5&gt;0,C5&gt;0,D5&gt;0),MIN(((C5-B5)/(D5-B5))*100,((D5-C5)/(D5-B5))*100),"")</f>
        <v>33.333333333333329</v>
      </c>
      <c r="G19" s="22" t="str">
        <f>IF(AND(B5&gt;0,C5&gt;0,D5&gt;0),IF((C5-B5)&gt;(D5-C5),"L",IF((C5-B5)=(D5-C5),"EQ","R")),"")</f>
        <v>R</v>
      </c>
      <c r="H19" s="17"/>
      <c r="I19" s="22">
        <f>IF(F19="","",MATCH(H10,Skew!$A$1:$A$15,0))</f>
        <v>3</v>
      </c>
      <c r="J19" s="22">
        <f>IF(AND(B5&gt;0,C5&gt;0,D5&gt;0),B5+((D5-B5)/2),"")</f>
        <v>150</v>
      </c>
      <c r="K19" s="212"/>
      <c r="L19" s="212"/>
      <c r="M19" s="212"/>
      <c r="N19" s="162" t="s">
        <v>112</v>
      </c>
      <c r="O19" s="162"/>
      <c r="P19" s="24">
        <f>IF(OR(F19="",N13=""),"",MATCH(N13,Confidence!$A$1:$A$10,0))</f>
        <v>6</v>
      </c>
      <c r="Q19" s="27">
        <f>IF(OR(F19="",N13=""),"",INDEX(Alpha_Chart,I19,P19))</f>
        <v>2.5</v>
      </c>
      <c r="R19" s="27">
        <f>IF(OR(F19="",N13=""),"",INDEX(Beta_Chart,I19,P19))</f>
        <v>4</v>
      </c>
      <c r="S19" s="167">
        <f>IF(OR(F19="",N13=""),"",IF(G19="R",((D5-B5)*(INDEX(Mean_Ratios,I19,P19)))+B5,((D5-B5)*(1-INDEX(Mean_Ratios,I19,P19)))+B5))</f>
        <v>129.22800000000001</v>
      </c>
      <c r="T19" s="167">
        <f>IF(OR(F19="",N13=""),"",(D5-B5)*INDEX(Standard_Deviation_Ratios,I19,P19))</f>
        <v>31.968</v>
      </c>
      <c r="U19" s="17"/>
      <c r="V19" s="164" t="s">
        <v>125</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9"/>
      <c r="B21" s="159"/>
      <c r="C21" s="159"/>
      <c r="D21" s="159"/>
      <c r="E21" s="159"/>
      <c r="F21" s="159"/>
      <c r="G21" s="160"/>
      <c r="H21" s="159"/>
      <c r="I21" s="159"/>
      <c r="J21" s="159"/>
      <c r="K21" s="159"/>
      <c r="L21" s="159"/>
      <c r="M21" s="159"/>
      <c r="N21" s="159"/>
      <c r="O21" s="159"/>
      <c r="P21" s="159"/>
      <c r="Q21" s="159"/>
      <c r="R21" s="159"/>
      <c r="S21" s="159"/>
      <c r="T21" s="165" t="s">
        <v>126</v>
      </c>
      <c r="U21" s="17"/>
      <c r="V21" s="220" t="s">
        <v>79</v>
      </c>
      <c r="W21" s="221"/>
      <c r="X21" s="166" t="s">
        <v>113</v>
      </c>
      <c r="Y21" s="159"/>
      <c r="Z21" s="159"/>
      <c r="AA21" s="159"/>
      <c r="AB21" s="159"/>
      <c r="AC21" s="159"/>
      <c r="AD21" s="159"/>
      <c r="AE21" s="159"/>
      <c r="AF21" s="159"/>
      <c r="AG21" s="159"/>
      <c r="AH21" s="159"/>
      <c r="AI21" s="159"/>
      <c r="AJ21" s="159"/>
      <c r="AK21" s="159"/>
      <c r="AL21" s="159"/>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23" t="s">
        <v>15</v>
      </c>
      <c r="W23" s="223" t="s">
        <v>101</v>
      </c>
      <c r="X23" s="203" t="s">
        <v>122</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23"/>
      <c r="W24" s="223"/>
      <c r="X24" s="203" t="s">
        <v>123</v>
      </c>
      <c r="Y24" s="17"/>
      <c r="Z24" s="17"/>
      <c r="AA24" s="17"/>
      <c r="AB24" s="17"/>
      <c r="AC24" s="17"/>
      <c r="AD24" s="17"/>
      <c r="AE24" s="17"/>
      <c r="AF24" s="17"/>
      <c r="AG24" s="17"/>
      <c r="AH24" s="17"/>
      <c r="AI24" s="17"/>
      <c r="AJ24" s="17"/>
      <c r="AK24" s="17"/>
      <c r="AL24" s="17"/>
    </row>
    <row r="25" spans="1:38" ht="20.100000000000001" customHeight="1" x14ac:dyDescent="0.3">
      <c r="A25" s="93"/>
      <c r="B25" s="17"/>
      <c r="C25" s="17"/>
      <c r="D25" s="17"/>
      <c r="E25" s="62"/>
      <c r="F25" s="62"/>
      <c r="G25" s="57"/>
      <c r="H25" s="57"/>
      <c r="I25" s="57"/>
      <c r="J25" s="57"/>
      <c r="K25" s="57"/>
      <c r="L25" s="57"/>
      <c r="M25" s="57"/>
      <c r="N25" s="94"/>
      <c r="O25" s="94"/>
      <c r="P25" s="94"/>
      <c r="Q25" s="94"/>
      <c r="R25" s="94"/>
      <c r="S25" s="94"/>
      <c r="T25" s="204" t="s">
        <v>114</v>
      </c>
      <c r="U25" s="94"/>
      <c r="V25" s="178">
        <v>150</v>
      </c>
      <c r="W25" s="28">
        <f>IF(AND(B5&gt;0,C5&gt;0,D5&gt;0,Q19&gt;0,R19&gt;0,V25&gt;0,NOT(N13="")),ABS(VLOOKUP($V$21,VLookups!$A$28:$B$29,2,FALSE)-_xlfn.BETA.DIST(V25,IF(G19="L",R19,Q19),IF(G19="L",Q19,R19),TRUE,B5,D5)),"")</f>
        <v>0.73610920775865196</v>
      </c>
      <c r="X25" s="205" t="s">
        <v>127</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205" t="s">
        <v>115</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60"/>
      <c r="B28" s="159"/>
      <c r="C28" s="159"/>
      <c r="D28" s="159"/>
      <c r="E28" s="159"/>
      <c r="F28" s="159"/>
      <c r="G28" s="160"/>
      <c r="H28" s="159"/>
      <c r="I28" s="159"/>
      <c r="J28" s="159"/>
      <c r="K28" s="159"/>
      <c r="L28" s="159"/>
      <c r="M28" s="159"/>
      <c r="N28" s="159"/>
      <c r="O28" s="159"/>
      <c r="P28" s="160"/>
      <c r="Q28" s="159"/>
      <c r="R28" s="159"/>
      <c r="S28" s="159"/>
      <c r="T28" s="159"/>
      <c r="U28" s="159"/>
      <c r="V28" s="159"/>
      <c r="W28" s="159"/>
      <c r="X28" s="222" t="str">
        <f>VLOOKUP(V21,VLookups!A28:C29,3,FALSE)</f>
        <v>Show the likelihood that the SPERT estimates will be EQUAL TO or GREATER THAN an uncertainty</v>
      </c>
      <c r="Y28" s="222"/>
      <c r="Z28" s="222"/>
      <c r="AA28" s="222"/>
      <c r="AB28" s="222"/>
      <c r="AC28" s="222"/>
      <c r="AD28" s="222"/>
      <c r="AE28" s="222"/>
      <c r="AF28" s="222"/>
      <c r="AG28" s="222"/>
      <c r="AH28" s="222"/>
      <c r="AI28" s="222"/>
      <c r="AJ28" s="159"/>
      <c r="AK28" s="159"/>
      <c r="AL28" s="159"/>
    </row>
    <row r="29" spans="1:38" ht="15.75" x14ac:dyDescent="0.25">
      <c r="A29" s="160"/>
      <c r="B29" s="159"/>
      <c r="C29" s="159"/>
      <c r="D29" s="159"/>
      <c r="E29" s="159"/>
      <c r="F29" s="159"/>
      <c r="G29" s="160"/>
      <c r="H29" s="159"/>
      <c r="I29" s="159"/>
      <c r="J29" s="159"/>
      <c r="K29" s="159"/>
      <c r="L29" s="159"/>
      <c r="M29" s="159"/>
      <c r="N29" s="159"/>
      <c r="O29" s="159"/>
      <c r="P29" s="160"/>
      <c r="Q29" s="159"/>
      <c r="R29" s="159"/>
      <c r="S29" s="159"/>
      <c r="T29" s="159"/>
      <c r="U29" s="159"/>
      <c r="V29" s="159"/>
      <c r="W29" s="206" t="s">
        <v>116</v>
      </c>
      <c r="X29" s="224" t="s">
        <v>149</v>
      </c>
      <c r="Y29" s="224"/>
      <c r="Z29" s="224"/>
      <c r="AA29" s="224"/>
      <c r="AB29" s="224"/>
      <c r="AC29" s="224"/>
      <c r="AD29" s="224"/>
      <c r="AE29" s="224"/>
      <c r="AF29" s="224"/>
      <c r="AG29" s="224"/>
      <c r="AH29" s="224"/>
      <c r="AI29" s="224"/>
      <c r="AJ29" s="159"/>
      <c r="AK29" s="159"/>
      <c r="AL29" s="159"/>
    </row>
    <row r="30" spans="1:38" x14ac:dyDescent="0.25">
      <c r="A30" s="160"/>
      <c r="B30" s="159"/>
      <c r="C30" s="159"/>
      <c r="D30" s="159"/>
      <c r="E30" s="159"/>
      <c r="F30" s="159"/>
      <c r="G30" s="160"/>
      <c r="H30" s="159"/>
      <c r="I30" s="159"/>
      <c r="J30" s="159"/>
      <c r="K30" s="159"/>
      <c r="L30" s="159"/>
      <c r="M30" s="159"/>
      <c r="N30" s="159"/>
      <c r="O30" s="159"/>
      <c r="P30" s="160"/>
      <c r="Q30" s="159"/>
      <c r="R30" s="159"/>
      <c r="S30" s="159"/>
      <c r="T30" s="159"/>
      <c r="U30" s="159"/>
      <c r="V30" s="159"/>
      <c r="W30" s="206" t="s">
        <v>124</v>
      </c>
      <c r="X30" s="110">
        <v>0.05</v>
      </c>
      <c r="Y30" s="110">
        <v>0.95</v>
      </c>
      <c r="Z30" s="110">
        <v>0.1</v>
      </c>
      <c r="AA30" s="110">
        <v>0.2</v>
      </c>
      <c r="AB30" s="110">
        <v>0.3</v>
      </c>
      <c r="AC30" s="110">
        <v>0.4</v>
      </c>
      <c r="AD30" s="110">
        <v>0.5</v>
      </c>
      <c r="AE30" s="110">
        <v>0.6</v>
      </c>
      <c r="AF30" s="110">
        <v>0.7</v>
      </c>
      <c r="AG30" s="110">
        <v>0.8</v>
      </c>
      <c r="AH30" s="110">
        <v>0.9</v>
      </c>
      <c r="AI30" s="110">
        <v>0.99</v>
      </c>
      <c r="AJ30" s="159"/>
      <c r="AK30" s="159"/>
      <c r="AL30" s="159"/>
    </row>
    <row r="31" spans="1:38" ht="20.100000000000001" customHeight="1" x14ac:dyDescent="0.25">
      <c r="A31" s="160"/>
      <c r="B31" s="159"/>
      <c r="C31" s="159"/>
      <c r="D31" s="159"/>
      <c r="E31" s="159"/>
      <c r="F31" s="159"/>
      <c r="G31" s="160"/>
      <c r="H31" s="159"/>
      <c r="I31" s="159"/>
      <c r="J31" s="159"/>
      <c r="K31" s="159"/>
      <c r="L31" s="159"/>
      <c r="M31" s="159"/>
      <c r="N31" s="159"/>
      <c r="O31" s="159"/>
      <c r="P31" s="160"/>
      <c r="Q31" s="159"/>
      <c r="R31" s="159"/>
      <c r="S31" s="159"/>
      <c r="T31" s="159"/>
      <c r="U31" s="159"/>
      <c r="V31" s="159"/>
      <c r="W31" s="165" t="s">
        <v>117</v>
      </c>
      <c r="X31" s="174">
        <f>IF(OR($Q19="",$R19=""),"",_xlfn.BETA.INV(ABS(VLOOKUP($V$21,VLookups!$A$28:$B$29,2,FALSE)-X$30),IF($G19="L",$R19,$Q19),IF($G19="L",$Q19,$R19),$B5,$D5))</f>
        <v>80.667535547575412</v>
      </c>
      <c r="Y31" s="175">
        <f>IF(OR($Q19="",$R19=""),"",_xlfn.BETA.INV(ABS(VLOOKUP($V$21,VLookups!$A$28:$B$29,2,FALSE)-Y$30),IF($G19="L",$R19,$Q19),IF($G19="L",$Q19,$R19),$B5,$D5))</f>
        <v>185.53190115519183</v>
      </c>
      <c r="Z31" s="174">
        <f>IF(OR($Q19="",$R19=""),"",_xlfn.BETA.INV(ABS(VLOOKUP($V$21,VLookups!$A$28:$B$29,2,FALSE)-Z$30),IF($G19="L",$R19,$Q19),IF($G19="L",$Q19,$R19),$B5,$D5))</f>
        <v>88.37844998607369</v>
      </c>
      <c r="AA31" s="175">
        <f>IF(OR($Q19="",$R19=""),"",_xlfn.BETA.INV(ABS(VLOOKUP($V$21,VLookups!$A$28:$B$29,2,FALSE)-AA$30),IF($G19="L",$R19,$Q19),IF($G19="L",$Q19,$R19),$B5,$D5))</f>
        <v>99.793778379062246</v>
      </c>
      <c r="AB31" s="174">
        <f>IF(OR($Q19="",$R19=""),"",_xlfn.BETA.INV(ABS(VLOOKUP($V$21,VLookups!$A$28:$B$29,2,FALSE)-AB$30),IF($G19="L",$R19,$Q19),IF($G19="L",$Q19,$R19),$B5,$D5))</f>
        <v>109.32616444218004</v>
      </c>
      <c r="AC31" s="175">
        <f>IF(OR($Q19="",$R19=""),"",_xlfn.BETA.INV(ABS(VLOOKUP($V$21,VLookups!$A$28:$B$29,2,FALSE)-AC$30),IF($G19="L",$R19,$Q19),IF($G19="L",$Q19,$R19),$B5,$D5))</f>
        <v>118.20309786864193</v>
      </c>
      <c r="AD31" s="174">
        <f>IF(OR($Q19="",$R19=""),"",_xlfn.BETA.INV(ABS(VLOOKUP($V$21,VLookups!$A$28:$B$29,2,FALSE)-AD$30),IF($G19="L",$R19,$Q19),IF($G19="L",$Q19,$R19),$B5,$D5))</f>
        <v>126.98383761016913</v>
      </c>
      <c r="AE31" s="175">
        <f>IF(OR($Q19="",$R19=""),"",_xlfn.BETA.INV(ABS(VLOOKUP($V$21,VLookups!$A$28:$B$29,2,FALSE)-AE$30),IF($G19="L",$R19,$Q19),IF($G19="L",$Q19,$R19),$B5,$D5))</f>
        <v>136.09750901724996</v>
      </c>
      <c r="AF31" s="174">
        <f>IF(OR($Q19="",$R19=""),"",_xlfn.BETA.INV(ABS(VLOOKUP($V$21,VLookups!$A$28:$B$29,2,FALSE)-AF$30),IF($G19="L",$R19,$Q19),IF($G19="L",$Q19,$R19),$B5,$D5))</f>
        <v>146.05215784544049</v>
      </c>
      <c r="AG31" s="175">
        <f>IF(OR($Q19="",$R19=""),"",_xlfn.BETA.INV(ABS(VLOOKUP($V$21,VLookups!$A$28:$B$29,2,FALSE)-AG$30),IF($G19="L",$R19,$Q19),IF($G19="L",$Q19,$R19),$B5,$D5))</f>
        <v>157.72555006081433</v>
      </c>
      <c r="AH31" s="174">
        <f>IF(OR($Q19="",$R19=""),"",_xlfn.BETA.INV(ABS(VLOOKUP($V$21,VLookups!$A$28:$B$29,2,FALSE)-AH$30),IF($G19="L",$R19,$Q19),IF($G19="L",$Q19,$R19),$B5,$D5))</f>
        <v>173.43267451739814</v>
      </c>
      <c r="AI31" s="175">
        <f>IF(OR($Q19="",$R19=""),"",_xlfn.BETA.INV(ABS(VLOOKUP($V$21,VLookups!$A$28:$B$29,2,FALSE)-AI$30),IF($G19="L",$R19,$Q19),IF($G19="L",$Q19,$R19),$B5,$D5))</f>
        <v>205.01383420511974</v>
      </c>
      <c r="AJ31" s="159"/>
      <c r="AK31" s="159"/>
      <c r="AL31" s="159"/>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207" t="s">
        <v>118</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16" t="s">
        <v>85</v>
      </c>
      <c r="C34" s="217"/>
      <c r="D34" s="218"/>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8" customFormat="1" ht="20.100000000000001" customHeight="1" x14ac:dyDescent="0.25">
      <c r="A36" s="208" t="s">
        <v>133</v>
      </c>
      <c r="B36" s="209"/>
      <c r="C36" s="209"/>
      <c r="D36" s="209"/>
      <c r="E36" s="209"/>
      <c r="F36" s="209"/>
      <c r="G36" s="210"/>
      <c r="H36" s="209"/>
      <c r="I36" s="209"/>
      <c r="J36" s="209"/>
      <c r="K36" s="209"/>
      <c r="L36" s="209"/>
      <c r="M36" s="209"/>
      <c r="N36" s="209"/>
      <c r="O36" s="209"/>
      <c r="P36" s="210"/>
      <c r="Q36" s="209"/>
      <c r="R36" s="209"/>
      <c r="S36" s="209"/>
      <c r="T36" s="209"/>
      <c r="U36" s="209"/>
      <c r="V36" s="209"/>
      <c r="W36" s="209"/>
      <c r="X36" s="209"/>
      <c r="Y36" s="209"/>
      <c r="Z36" s="209"/>
      <c r="AA36" s="209"/>
      <c r="AB36" s="209"/>
      <c r="AC36" s="209"/>
      <c r="AD36" s="209"/>
      <c r="AE36" s="209"/>
      <c r="AF36" s="209"/>
      <c r="AG36" s="209"/>
      <c r="AH36" s="209"/>
      <c r="AI36" s="209"/>
      <c r="AJ36" s="209"/>
      <c r="AK36" s="209"/>
      <c r="AL36" s="209"/>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76" t="s">
        <v>134</v>
      </c>
      <c r="B38" s="172"/>
      <c r="C38" s="172"/>
      <c r="D38" s="172"/>
      <c r="E38" s="172"/>
      <c r="F38" s="172"/>
      <c r="G38" s="173"/>
      <c r="H38" s="172"/>
      <c r="I38" s="172"/>
      <c r="J38" s="172"/>
      <c r="K38" s="172"/>
      <c r="L38" s="172"/>
      <c r="M38" s="172"/>
      <c r="N38" s="172"/>
      <c r="O38" s="172"/>
      <c r="P38" s="173"/>
      <c r="Q38" s="172"/>
      <c r="R38" s="172"/>
      <c r="S38" s="172"/>
      <c r="T38" s="172"/>
      <c r="U38" s="172"/>
      <c r="V38" s="172"/>
      <c r="W38" s="172"/>
      <c r="X38" s="172"/>
      <c r="Y38" s="172"/>
      <c r="Z38" s="172"/>
      <c r="AA38" s="172"/>
      <c r="AB38" s="172"/>
      <c r="AC38" s="172"/>
      <c r="AD38" s="172"/>
      <c r="AE38" s="172"/>
      <c r="AF38" s="172"/>
      <c r="AG38" s="172"/>
      <c r="AH38" s="172"/>
      <c r="AI38" s="172"/>
      <c r="AJ38" s="172"/>
      <c r="AK38" s="172"/>
      <c r="AL38" s="172"/>
    </row>
    <row r="39" spans="1:38" ht="15" customHeight="1" x14ac:dyDescent="0.25">
      <c r="A39" s="176"/>
      <c r="B39" s="109">
        <v>-0.5</v>
      </c>
      <c r="C39" s="122" t="s">
        <v>87</v>
      </c>
      <c r="D39" s="126">
        <v>1</v>
      </c>
      <c r="E39" s="172"/>
      <c r="F39" s="172"/>
      <c r="G39" s="173"/>
      <c r="H39" s="172"/>
      <c r="I39" s="172"/>
      <c r="J39" s="172"/>
      <c r="K39" s="172"/>
      <c r="L39" s="172"/>
      <c r="M39" s="172"/>
      <c r="N39" s="172"/>
      <c r="O39" s="172"/>
      <c r="P39" s="173"/>
      <c r="Q39" s="172"/>
      <c r="R39" s="172"/>
      <c r="S39" s="172"/>
      <c r="T39" s="172"/>
      <c r="U39" s="172"/>
      <c r="V39" s="172"/>
      <c r="W39" s="172"/>
      <c r="X39" s="172"/>
      <c r="Y39" s="172"/>
      <c r="Z39" s="172"/>
      <c r="AA39" s="172"/>
      <c r="AB39" s="172"/>
      <c r="AC39" s="172"/>
      <c r="AD39" s="172"/>
      <c r="AE39" s="172"/>
      <c r="AF39" s="172"/>
      <c r="AG39" s="172"/>
      <c r="AH39" s="172"/>
      <c r="AI39" s="172"/>
      <c r="AJ39" s="172"/>
      <c r="AK39" s="172"/>
      <c r="AL39" s="172"/>
    </row>
    <row r="40" spans="1:38" ht="15" customHeight="1" x14ac:dyDescent="0.25">
      <c r="A40" s="176"/>
      <c r="B40" s="91" t="s">
        <v>30</v>
      </c>
      <c r="C40" s="91" t="s">
        <v>19</v>
      </c>
      <c r="D40" s="91" t="s">
        <v>31</v>
      </c>
      <c r="E40" s="172"/>
      <c r="F40" s="172"/>
      <c r="G40" s="173"/>
      <c r="H40" s="172"/>
      <c r="I40" s="172"/>
      <c r="J40" s="172"/>
      <c r="K40" s="172"/>
      <c r="L40" s="172"/>
      <c r="M40" s="172"/>
      <c r="N40" s="172"/>
      <c r="O40" s="172"/>
      <c r="P40" s="173"/>
      <c r="Q40" s="172"/>
      <c r="R40" s="172"/>
      <c r="S40" s="172"/>
      <c r="T40" s="172"/>
      <c r="U40" s="172"/>
      <c r="V40" s="172"/>
      <c r="W40" s="172"/>
      <c r="X40" s="172"/>
      <c r="Y40" s="172"/>
      <c r="Z40" s="172"/>
      <c r="AA40" s="172"/>
      <c r="AB40" s="172"/>
      <c r="AC40" s="172"/>
      <c r="AD40" s="172"/>
      <c r="AE40" s="172"/>
      <c r="AF40" s="172"/>
      <c r="AG40" s="172"/>
      <c r="AH40" s="172"/>
      <c r="AI40" s="172"/>
      <c r="AJ40" s="172"/>
      <c r="AK40" s="172"/>
      <c r="AL40" s="172"/>
    </row>
    <row r="41" spans="1:38" ht="15" customHeight="1" x14ac:dyDescent="0.25">
      <c r="A41" s="176"/>
      <c r="B41" s="117">
        <f>IF(C41&gt;0,C41*(1+$B$39),"")</f>
        <v>60</v>
      </c>
      <c r="C41" s="177">
        <v>120</v>
      </c>
      <c r="D41" s="117">
        <f>IF(C41&gt;0,C41*(1+$D$39),"")</f>
        <v>240</v>
      </c>
      <c r="E41" s="172"/>
      <c r="F41" s="172"/>
      <c r="G41" s="173"/>
      <c r="H41" s="172"/>
      <c r="I41" s="172"/>
      <c r="J41" s="172"/>
      <c r="K41" s="172"/>
      <c r="L41" s="172"/>
      <c r="M41" s="172"/>
      <c r="N41" s="172"/>
      <c r="O41" s="172"/>
      <c r="P41" s="173"/>
      <c r="Q41" s="172"/>
      <c r="R41" s="172"/>
      <c r="S41" s="172"/>
      <c r="T41" s="172"/>
      <c r="U41" s="172"/>
      <c r="V41" s="172"/>
      <c r="W41" s="172"/>
      <c r="X41" s="172"/>
      <c r="Y41" s="172"/>
      <c r="Z41" s="172"/>
      <c r="AA41" s="172"/>
      <c r="AB41" s="172"/>
      <c r="AC41" s="172"/>
      <c r="AD41" s="172"/>
      <c r="AE41" s="172"/>
      <c r="AF41" s="172"/>
      <c r="AG41" s="172"/>
      <c r="AH41" s="172"/>
      <c r="AI41" s="172"/>
      <c r="AJ41" s="172"/>
      <c r="AK41" s="172"/>
      <c r="AL41" s="172"/>
    </row>
    <row r="42" spans="1:38" x14ac:dyDescent="0.25">
      <c r="A42" s="171" t="s">
        <v>119</v>
      </c>
      <c r="B42" s="169"/>
      <c r="C42" s="169"/>
      <c r="D42" s="169"/>
      <c r="E42" s="170"/>
      <c r="F42" s="170"/>
      <c r="G42" s="169"/>
      <c r="H42" s="170"/>
      <c r="I42" s="17"/>
      <c r="J42" s="17"/>
      <c r="K42" s="17"/>
      <c r="L42" s="17"/>
      <c r="M42" s="17"/>
      <c r="N42" s="172"/>
      <c r="O42" s="172"/>
      <c r="P42" s="173"/>
      <c r="Q42" s="172"/>
      <c r="R42" s="172"/>
      <c r="S42" s="172"/>
      <c r="T42" s="172"/>
      <c r="U42" s="172"/>
      <c r="V42" s="172"/>
      <c r="W42" s="172"/>
      <c r="X42" s="172"/>
      <c r="Y42" s="172"/>
      <c r="Z42" s="172"/>
      <c r="AA42" s="172"/>
      <c r="AB42" s="172"/>
      <c r="AC42" s="172"/>
      <c r="AD42" s="172"/>
      <c r="AE42" s="172"/>
      <c r="AF42" s="172"/>
      <c r="AG42" s="172"/>
      <c r="AH42" s="172"/>
      <c r="AI42" s="172"/>
      <c r="AJ42" s="172"/>
      <c r="AK42" s="172"/>
      <c r="AL42" s="172"/>
    </row>
    <row r="43" spans="1:38" x14ac:dyDescent="0.25">
      <c r="A43" s="171" t="s">
        <v>120</v>
      </c>
      <c r="B43" s="169"/>
      <c r="C43" s="169"/>
      <c r="D43" s="169"/>
      <c r="E43" s="170"/>
      <c r="F43" s="170"/>
      <c r="G43" s="169"/>
      <c r="H43" s="170"/>
      <c r="I43" s="17"/>
      <c r="J43" s="17"/>
      <c r="K43" s="17"/>
      <c r="L43" s="17"/>
      <c r="M43" s="17"/>
      <c r="N43" s="172"/>
      <c r="O43" s="172"/>
      <c r="P43" s="173"/>
      <c r="Q43" s="172"/>
      <c r="R43" s="172"/>
      <c r="S43" s="172"/>
      <c r="T43" s="172"/>
      <c r="U43" s="172"/>
      <c r="V43" s="172"/>
      <c r="W43" s="172"/>
      <c r="X43" s="172"/>
      <c r="Y43" s="172"/>
      <c r="Z43" s="172"/>
      <c r="AA43" s="172"/>
      <c r="AB43" s="172"/>
      <c r="AC43" s="172"/>
      <c r="AD43" s="172"/>
      <c r="AE43" s="172"/>
      <c r="AF43" s="172"/>
      <c r="AG43" s="172"/>
      <c r="AH43" s="172"/>
      <c r="AI43" s="172"/>
      <c r="AJ43" s="172"/>
      <c r="AK43" s="172"/>
      <c r="AL43" s="172"/>
    </row>
    <row r="44" spans="1:38" x14ac:dyDescent="0.25">
      <c r="A44" s="171" t="s">
        <v>121</v>
      </c>
      <c r="B44" s="169"/>
      <c r="C44" s="169"/>
      <c r="D44" s="169"/>
      <c r="E44" s="170"/>
      <c r="F44" s="170"/>
      <c r="G44" s="169"/>
      <c r="H44" s="170"/>
      <c r="I44" s="17"/>
      <c r="J44" s="17"/>
      <c r="K44" s="17"/>
      <c r="L44" s="17"/>
      <c r="M44" s="17"/>
      <c r="N44" s="172"/>
      <c r="O44" s="172"/>
      <c r="P44" s="173"/>
      <c r="Q44" s="172"/>
      <c r="R44" s="172"/>
      <c r="S44" s="172"/>
      <c r="T44" s="172"/>
      <c r="U44" s="172"/>
      <c r="V44" s="172"/>
      <c r="W44" s="172"/>
      <c r="X44" s="172"/>
      <c r="Y44" s="172"/>
      <c r="Z44" s="172"/>
      <c r="AA44" s="172"/>
      <c r="AB44" s="172"/>
      <c r="AC44" s="172"/>
      <c r="AD44" s="172"/>
      <c r="AE44" s="172"/>
      <c r="AF44" s="172"/>
      <c r="AG44" s="172"/>
      <c r="AH44" s="172"/>
      <c r="AI44" s="172"/>
      <c r="AJ44" s="172"/>
      <c r="AK44" s="172"/>
      <c r="AL44" s="172"/>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8" t="str">
        <f>CONCATENATE("Version ",'Change Log'!$B$2," – © 2015-",YEAR('Change Log'!$A$2),", William W. Davis, MSPM, PMP")</f>
        <v>Version 2.0b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27" t="s">
        <v>142</v>
      </c>
      <c r="C47" s="227"/>
      <c r="D47" s="227"/>
      <c r="E47" s="227"/>
      <c r="F47" s="227"/>
      <c r="G47" s="227"/>
      <c r="H47" s="227"/>
      <c r="I47" s="227"/>
      <c r="J47" s="227"/>
      <c r="K47" s="227"/>
      <c r="L47" s="227"/>
      <c r="M47" s="227"/>
      <c r="N47" s="227"/>
      <c r="O47" s="184"/>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27" t="s">
        <v>141</v>
      </c>
      <c r="C48" s="227"/>
      <c r="D48" s="227"/>
      <c r="E48" s="227"/>
      <c r="F48" s="227"/>
      <c r="G48" s="227"/>
      <c r="H48" s="227"/>
      <c r="I48" s="227"/>
      <c r="J48" s="227"/>
      <c r="K48" s="227"/>
      <c r="L48" s="227"/>
      <c r="M48" s="227"/>
      <c r="N48" s="227"/>
      <c r="O48" s="184"/>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27" t="s">
        <v>96</v>
      </c>
      <c r="C49" s="227"/>
      <c r="D49" s="227"/>
      <c r="E49" s="227"/>
      <c r="F49" s="227"/>
      <c r="G49" s="227"/>
      <c r="H49" s="227"/>
      <c r="I49" s="227"/>
      <c r="J49" s="227"/>
      <c r="K49" s="227"/>
      <c r="L49" s="227"/>
      <c r="M49" s="227"/>
      <c r="N49" s="227"/>
      <c r="O49" s="184"/>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27" t="s">
        <v>154</v>
      </c>
      <c r="C50" s="227"/>
      <c r="D50" s="227"/>
      <c r="E50" s="227"/>
      <c r="F50" s="227"/>
      <c r="G50" s="227"/>
      <c r="H50" s="227"/>
      <c r="I50" s="227"/>
      <c r="J50" s="227"/>
      <c r="K50" s="227"/>
      <c r="L50" s="227"/>
      <c r="M50" s="227"/>
      <c r="N50" s="227"/>
      <c r="O50" s="184"/>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27" t="s">
        <v>97</v>
      </c>
      <c r="C51" s="227"/>
      <c r="D51" s="227"/>
      <c r="E51" s="227"/>
      <c r="F51" s="227"/>
      <c r="G51" s="227"/>
      <c r="H51" s="227"/>
      <c r="I51" s="227"/>
      <c r="J51" s="227"/>
      <c r="K51" s="227"/>
      <c r="L51" s="227"/>
      <c r="M51" s="227"/>
      <c r="N51" s="227"/>
      <c r="O51" s="184"/>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54" t="s">
        <v>155</v>
      </c>
      <c r="C52" s="139"/>
      <c r="D52" s="139"/>
      <c r="E52" s="139"/>
      <c r="F52" s="139"/>
      <c r="G52" s="139"/>
      <c r="H52" s="139"/>
      <c r="I52" s="139"/>
      <c r="J52" s="139"/>
      <c r="K52" s="184"/>
      <c r="L52" s="184"/>
      <c r="M52" s="184"/>
      <c r="N52" s="139"/>
      <c r="O52" s="184"/>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54" t="s">
        <v>93</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54" t="s">
        <v>156</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54" t="s">
        <v>157</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54"/>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54" t="s">
        <v>158</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54" t="s">
        <v>91</v>
      </c>
      <c r="C58" s="17"/>
      <c r="D58" s="17"/>
      <c r="E58" s="17"/>
      <c r="F58" s="17"/>
      <c r="G58" s="18"/>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54" t="s">
        <v>92</v>
      </c>
      <c r="C59" s="17"/>
      <c r="D59" s="17"/>
      <c r="E59" s="17"/>
      <c r="F59" s="17"/>
      <c r="G59" s="18"/>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5">
      <c r="A60" s="17"/>
      <c r="B60" s="17"/>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hidden="1" x14ac:dyDescent="0.25">
      <c r="A61" s="195"/>
      <c r="B61" s="196" t="s">
        <v>681</v>
      </c>
      <c r="C61" s="197">
        <f>IF(AND(B5&gt;0,C5&gt;0,D5&gt;0),ABS(B5-D5)/100,"")</f>
        <v>1.8</v>
      </c>
      <c r="D61" s="198" t="s">
        <v>682</v>
      </c>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hidden="1" x14ac:dyDescent="0.25">
      <c r="A62" s="195"/>
      <c r="B62" s="57"/>
      <c r="C62" s="5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95"/>
      <c r="B63" s="199">
        <f>IF(ISNONTEXT($C$61),B5,"")</f>
        <v>60</v>
      </c>
      <c r="C63" s="214">
        <f>IF($G$19="R",_xlfn.BETA.DIST(B63+0.001,$Q$19,$R$19,FALSE,$B$5,$D$5),_xlfn.BETA.DIST(B63+0.001,$R$19,$Q$19,FALSE,$B$5,$D$5))</f>
        <v>2.625690330946797E-9</v>
      </c>
      <c r="D63" s="17"/>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95"/>
      <c r="B64" s="199">
        <f>IF(ISNONTEXT($C$61),B63+$C$61,"")</f>
        <v>61.8</v>
      </c>
      <c r="C64" s="72">
        <f>IF($G$19="R",_xlfn.BETA.DIST(B64,$Q$19,$R$19,FALSE,$B$5,$D$5),_xlfn.BETA.DIST(B64,$R$19,$Q$19,FALSE,$B$5,$D$5))</f>
        <v>1.9456516406249967E-4</v>
      </c>
      <c r="D64" s="17"/>
      <c r="E64" s="17"/>
      <c r="F64" s="17"/>
      <c r="G64" s="18"/>
      <c r="H64" s="17"/>
      <c r="I64" s="17"/>
      <c r="J64" s="17"/>
      <c r="K64" s="17"/>
      <c r="L64" s="17"/>
      <c r="M64" s="17"/>
      <c r="N64" s="18"/>
      <c r="O64" s="18"/>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 hidden="1" x14ac:dyDescent="0.25">
      <c r="A65" s="195"/>
      <c r="B65" s="199">
        <f t="shared" ref="B65:B128" si="0">IF(ISNONTEXT($C$61),B64+$C$61,"")</f>
        <v>63.599999999999994</v>
      </c>
      <c r="C65" s="72">
        <f t="shared" ref="C65:C128" si="1">IF($G$19="R",_xlfn.BETA.DIST(B65,$Q$19,$R$19,FALSE,$B$5,$D$5),_xlfn.BETA.DIST(B65,$R$19,$Q$19,FALSE,$B$5,$D$5))</f>
        <v>5.3380510324048587E-4</v>
      </c>
    </row>
    <row r="66" spans="1:3" hidden="1" x14ac:dyDescent="0.25">
      <c r="A66" s="195"/>
      <c r="B66" s="199">
        <f t="shared" si="0"/>
        <v>65.399999999999991</v>
      </c>
      <c r="C66" s="72">
        <f t="shared" si="1"/>
        <v>9.509475977782472E-4</v>
      </c>
    </row>
    <row r="67" spans="1:3" hidden="1" x14ac:dyDescent="0.25">
      <c r="A67" s="195"/>
      <c r="B67" s="199">
        <f t="shared" si="0"/>
        <v>67.199999999999989</v>
      </c>
      <c r="C67" s="72">
        <f t="shared" si="1"/>
        <v>1.4192639999999967E-3</v>
      </c>
    </row>
    <row r="68" spans="1:3" hidden="1" x14ac:dyDescent="0.25">
      <c r="A68" s="195"/>
      <c r="B68" s="199">
        <f t="shared" si="0"/>
        <v>68.999999999999986</v>
      </c>
      <c r="C68" s="72">
        <f t="shared" si="1"/>
        <v>1.9221413571625481E-3</v>
      </c>
    </row>
    <row r="69" spans="1:3" hidden="1" x14ac:dyDescent="0.25">
      <c r="A69" s="195"/>
      <c r="B69" s="199">
        <f t="shared" si="0"/>
        <v>70.799999999999983</v>
      </c>
      <c r="C69" s="72">
        <f t="shared" si="1"/>
        <v>2.4477662205629079E-3</v>
      </c>
    </row>
    <row r="70" spans="1:3" hidden="1" x14ac:dyDescent="0.25">
      <c r="A70" s="195"/>
      <c r="B70" s="199">
        <f t="shared" si="0"/>
        <v>72.59999999999998</v>
      </c>
      <c r="C70" s="72">
        <f t="shared" si="1"/>
        <v>2.9871388243808165E-3</v>
      </c>
    </row>
    <row r="71" spans="1:3" hidden="1" x14ac:dyDescent="0.25">
      <c r="A71"/>
      <c r="B71" s="199">
        <f t="shared" si="0"/>
        <v>74.399999999999977</v>
      </c>
      <c r="C71" s="72">
        <f t="shared" si="1"/>
        <v>3.5331165435501153E-3</v>
      </c>
    </row>
    <row r="72" spans="1:3" hidden="1" x14ac:dyDescent="0.25">
      <c r="A72"/>
      <c r="B72" s="199">
        <f t="shared" si="0"/>
        <v>76.199999999999974</v>
      </c>
      <c r="C72" s="72">
        <f t="shared" si="1"/>
        <v>4.0798804921874932E-3</v>
      </c>
    </row>
    <row r="73" spans="1:3" hidden="1" x14ac:dyDescent="0.25">
      <c r="A73"/>
      <c r="B73" s="199">
        <f t="shared" si="0"/>
        <v>77.999999999999972</v>
      </c>
      <c r="C73" s="72">
        <f t="shared" si="1"/>
        <v>4.6226076015164408E-3</v>
      </c>
    </row>
    <row r="74" spans="1:3" hidden="1" x14ac:dyDescent="0.25">
      <c r="A74"/>
      <c r="B74" s="199">
        <f t="shared" si="0"/>
        <v>79.799999999999969</v>
      </c>
      <c r="C74" s="72">
        <f t="shared" si="1"/>
        <v>5.1572543218014293E-3</v>
      </c>
    </row>
    <row r="75" spans="1:3" hidden="1" x14ac:dyDescent="0.25">
      <c r="A75"/>
      <c r="B75" s="199">
        <f t="shared" si="0"/>
        <v>81.599999999999966</v>
      </c>
      <c r="C75" s="72">
        <f t="shared" si="1"/>
        <v>5.6804061156899609E-3</v>
      </c>
    </row>
    <row r="76" spans="1:3" hidden="1" x14ac:dyDescent="0.25">
      <c r="A76"/>
      <c r="B76" s="199">
        <f t="shared" si="0"/>
        <v>83.399999999999963</v>
      </c>
      <c r="C76" s="72">
        <f t="shared" si="1"/>
        <v>6.1891682236416825E-3</v>
      </c>
    </row>
    <row r="77" spans="1:3" hidden="1" x14ac:dyDescent="0.25">
      <c r="A77"/>
      <c r="B77" s="199">
        <f t="shared" si="0"/>
        <v>85.19999999999996</v>
      </c>
      <c r="C77" s="72">
        <f t="shared" si="1"/>
        <v>6.6810836302198702E-3</v>
      </c>
    </row>
    <row r="78" spans="1:3" hidden="1" x14ac:dyDescent="0.25">
      <c r="A78"/>
      <c r="B78" s="199">
        <f t="shared" si="0"/>
        <v>86.999999999999957</v>
      </c>
      <c r="C78" s="72">
        <f t="shared" si="1"/>
        <v>7.1540696916680179E-3</v>
      </c>
    </row>
    <row r="79" spans="1:3" hidden="1" x14ac:dyDescent="0.25">
      <c r="A79"/>
      <c r="B79" s="199">
        <f t="shared" si="0"/>
        <v>88.799999999999955</v>
      </c>
      <c r="C79" s="72">
        <f t="shared" si="1"/>
        <v>7.6063679999999944E-3</v>
      </c>
    </row>
    <row r="80" spans="1:3" hidden="1" x14ac:dyDescent="0.25">
      <c r="A80"/>
      <c r="B80" s="199">
        <f t="shared" si="0"/>
        <v>90.599999999999952</v>
      </c>
      <c r="C80" s="72">
        <f t="shared" si="1"/>
        <v>8.036503903720708E-3</v>
      </c>
    </row>
    <row r="81" spans="1:3" hidden="1" x14ac:dyDescent="0.25">
      <c r="A81"/>
      <c r="B81" s="199">
        <f t="shared" si="0"/>
        <v>92.399999999999949</v>
      </c>
      <c r="C81" s="72">
        <f t="shared" si="1"/>
        <v>8.4432532452618746E-3</v>
      </c>
    </row>
    <row r="82" spans="1:3" hidden="1" x14ac:dyDescent="0.25">
      <c r="A82"/>
      <c r="B82" s="199">
        <f t="shared" si="0"/>
        <v>94.199999999999946</v>
      </c>
      <c r="C82" s="72">
        <f t="shared" si="1"/>
        <v>8.8256146054257571E-3</v>
      </c>
    </row>
    <row r="83" spans="1:3" hidden="1" x14ac:dyDescent="0.25">
      <c r="A83"/>
      <c r="B83" s="199">
        <f t="shared" si="0"/>
        <v>95.999999999999943</v>
      </c>
      <c r="C83" s="72">
        <f t="shared" si="1"/>
        <v>9.1827858275991305E-3</v>
      </c>
    </row>
    <row r="84" spans="1:3" hidden="1" x14ac:dyDescent="0.25">
      <c r="A84"/>
      <c r="B84" s="199">
        <f t="shared" si="0"/>
        <v>97.79999999999994</v>
      </c>
      <c r="C84" s="72">
        <f t="shared" si="1"/>
        <v>9.5141439220094801E-3</v>
      </c>
    </row>
    <row r="85" spans="1:3" hidden="1" x14ac:dyDescent="0.25">
      <c r="A85"/>
      <c r="B85" s="199">
        <f t="shared" si="0"/>
        <v>99.599999999999937</v>
      </c>
      <c r="C85" s="72">
        <f t="shared" si="1"/>
        <v>9.8192276779604203E-3</v>
      </c>
    </row>
    <row r="86" spans="1:3" hidden="1" x14ac:dyDescent="0.25">
      <c r="A86"/>
      <c r="B86" s="199">
        <f t="shared" si="0"/>
        <v>101.39999999999993</v>
      </c>
      <c r="C86" s="72">
        <f t="shared" si="1"/>
        <v>1.009772247361042E-2</v>
      </c>
    </row>
    <row r="87" spans="1:3" hidden="1" x14ac:dyDescent="0.25">
      <c r="A87"/>
      <c r="B87" s="199">
        <f t="shared" si="0"/>
        <v>103.19999999999993</v>
      </c>
      <c r="C87" s="72">
        <f t="shared" si="1"/>
        <v>1.0349446889781884E-2</v>
      </c>
    </row>
    <row r="88" spans="1:3" hidden="1" x14ac:dyDescent="0.25">
      <c r="A88"/>
      <c r="B88" s="199">
        <f t="shared" si="0"/>
        <v>104.99999999999993</v>
      </c>
      <c r="C88" s="72">
        <f t="shared" si="1"/>
        <v>1.0574340820312495E-2</v>
      </c>
    </row>
    <row r="89" spans="1:3" hidden="1" x14ac:dyDescent="0.25">
      <c r="A89"/>
      <c r="B89" s="199">
        <f t="shared" si="0"/>
        <v>106.79999999999993</v>
      </c>
      <c r="C89" s="72">
        <f t="shared" si="1"/>
        <v>1.0772454835726555E-2</v>
      </c>
    </row>
    <row r="90" spans="1:3" hidden="1" x14ac:dyDescent="0.25">
      <c r="A90"/>
      <c r="B90" s="199">
        <f t="shared" si="0"/>
        <v>108.59999999999992</v>
      </c>
      <c r="C90" s="72">
        <f t="shared" si="1"/>
        <v>1.0943940605684981E-2</v>
      </c>
    </row>
    <row r="91" spans="1:3" hidden="1" x14ac:dyDescent="0.25">
      <c r="A91"/>
      <c r="B91" s="199">
        <f t="shared" si="0"/>
        <v>110.39999999999992</v>
      </c>
      <c r="C91" s="72">
        <f t="shared" si="1"/>
        <v>1.108904222301782E-2</v>
      </c>
    </row>
    <row r="92" spans="1:3" hidden="1" x14ac:dyDescent="0.25">
      <c r="A92"/>
      <c r="B92" s="199">
        <f t="shared" si="0"/>
        <v>112.19999999999992</v>
      </c>
      <c r="C92" s="72">
        <f t="shared" si="1"/>
        <v>1.1208088301125903E-2</v>
      </c>
    </row>
    <row r="93" spans="1:3" hidden="1" x14ac:dyDescent="0.25">
      <c r="A93"/>
      <c r="B93" s="199">
        <f t="shared" si="0"/>
        <v>113.99999999999991</v>
      </c>
      <c r="C93" s="72">
        <f t="shared" si="1"/>
        <v>1.1301484739272614E-2</v>
      </c>
    </row>
    <row r="94" spans="1:3" hidden="1" x14ac:dyDescent="0.25">
      <c r="A94"/>
      <c r="B94" s="199">
        <f t="shared" si="0"/>
        <v>115.79999999999991</v>
      </c>
      <c r="C94" s="72">
        <f t="shared" si="1"/>
        <v>1.1369708068295655E-2</v>
      </c>
    </row>
    <row r="95" spans="1:3" hidden="1" x14ac:dyDescent="0.25">
      <c r="A95"/>
      <c r="B95" s="199">
        <f t="shared" si="0"/>
        <v>117.59999999999991</v>
      </c>
      <c r="C95" s="72">
        <f t="shared" si="1"/>
        <v>1.1413299303665161E-2</v>
      </c>
    </row>
    <row r="96" spans="1:3" hidden="1" x14ac:dyDescent="0.25">
      <c r="A96"/>
      <c r="B96" s="199">
        <f t="shared" si="0"/>
        <v>119.39999999999991</v>
      </c>
      <c r="C96" s="72">
        <f t="shared" si="1"/>
        <v>1.1432858244420531E-2</v>
      </c>
    </row>
    <row r="97" spans="1:3" hidden="1" x14ac:dyDescent="0.25">
      <c r="A97"/>
      <c r="B97" s="199">
        <f t="shared" si="0"/>
        <v>121.1999999999999</v>
      </c>
      <c r="C97" s="72">
        <f t="shared" si="1"/>
        <v>1.1429038165949078E-2</v>
      </c>
    </row>
    <row r="98" spans="1:3" hidden="1" x14ac:dyDescent="0.25">
      <c r="A98"/>
      <c r="B98" s="199">
        <f t="shared" si="0"/>
        <v>122.9999999999999</v>
      </c>
      <c r="C98" s="72">
        <f t="shared" si="1"/>
        <v>1.1402540862288828E-2</v>
      </c>
    </row>
    <row r="99" spans="1:3" hidden="1" x14ac:dyDescent="0.25">
      <c r="A99"/>
      <c r="B99" s="199">
        <f t="shared" si="0"/>
        <v>124.7999999999999</v>
      </c>
      <c r="C99" s="72">
        <f t="shared" si="1"/>
        <v>1.1354112000000008E-2</v>
      </c>
    </row>
    <row r="100" spans="1:3" hidden="1" x14ac:dyDescent="0.25">
      <c r="A100"/>
      <c r="B100" s="199">
        <f t="shared" si="0"/>
        <v>126.59999999999989</v>
      </c>
      <c r="C100" s="72">
        <f t="shared" si="1"/>
        <v>1.1284536750927098E-2</v>
      </c>
    </row>
    <row r="101" spans="1:3" hidden="1" x14ac:dyDescent="0.25">
      <c r="A101"/>
      <c r="B101" s="199">
        <f t="shared" si="0"/>
        <v>128.39999999999989</v>
      </c>
      <c r="C101" s="72">
        <f t="shared" si="1"/>
        <v>1.1194635675577618E-2</v>
      </c>
    </row>
    <row r="102" spans="1:3" hidden="1" x14ac:dyDescent="0.25">
      <c r="A102"/>
      <c r="B102" s="199">
        <f t="shared" si="0"/>
        <v>130.1999999999999</v>
      </c>
      <c r="C102" s="72">
        <f t="shared" si="1"/>
        <v>1.1085260832540177E-2</v>
      </c>
    </row>
    <row r="103" spans="1:3" hidden="1" x14ac:dyDescent="0.25">
      <c r="A103"/>
      <c r="B103" s="199">
        <f t="shared" si="0"/>
        <v>131.99999999999991</v>
      </c>
      <c r="C103" s="72">
        <f t="shared" si="1"/>
        <v>1.0957292092483445E-2</v>
      </c>
    </row>
    <row r="104" spans="1:3" hidden="1" x14ac:dyDescent="0.25">
      <c r="A104"/>
      <c r="B104" s="199">
        <f t="shared" si="0"/>
        <v>133.79999999999993</v>
      </c>
      <c r="C104" s="72">
        <f t="shared" si="1"/>
        <v>1.0811633637923031E-2</v>
      </c>
    </row>
    <row r="105" spans="1:3" hidden="1" x14ac:dyDescent="0.25">
      <c r="A105"/>
      <c r="B105" s="199">
        <f t="shared" si="0"/>
        <v>135.59999999999994</v>
      </c>
      <c r="C105" s="72">
        <f t="shared" si="1"/>
        <v>1.0649210632197505E-2</v>
      </c>
    </row>
    <row r="106" spans="1:3" hidden="1" x14ac:dyDescent="0.25">
      <c r="A106"/>
      <c r="B106" s="199">
        <f t="shared" si="0"/>
        <v>137.39999999999995</v>
      </c>
      <c r="C106" s="72">
        <f t="shared" si="1"/>
        <v>1.0470966043024594E-2</v>
      </c>
    </row>
    <row r="107" spans="1:3" hidden="1" x14ac:dyDescent="0.25">
      <c r="A107"/>
      <c r="B107" s="199">
        <f t="shared" si="0"/>
        <v>139.19999999999996</v>
      </c>
      <c r="C107" s="72">
        <f t="shared" si="1"/>
        <v>1.0277857607667648E-2</v>
      </c>
    </row>
    <row r="108" spans="1:3" hidden="1" x14ac:dyDescent="0.25">
      <c r="A108"/>
      <c r="B108" s="199">
        <f t="shared" si="0"/>
        <v>140.99999999999997</v>
      </c>
      <c r="C108" s="72">
        <f t="shared" si="1"/>
        <v>1.0070854928174755E-2</v>
      </c>
    </row>
    <row r="109" spans="1:3" hidden="1" x14ac:dyDescent="0.25">
      <c r="A109"/>
      <c r="B109" s="199">
        <f t="shared" si="0"/>
        <v>142.79999999999998</v>
      </c>
      <c r="C109" s="72">
        <f t="shared" si="1"/>
        <v>9.8509366863941978E-3</v>
      </c>
    </row>
    <row r="110" spans="1:3" hidden="1" x14ac:dyDescent="0.25">
      <c r="A110"/>
      <c r="B110" s="199">
        <f t="shared" si="0"/>
        <v>144.6</v>
      </c>
      <c r="C110" s="72">
        <f t="shared" si="1"/>
        <v>9.6190879695494756E-3</v>
      </c>
    </row>
    <row r="111" spans="1:3" hidden="1" x14ac:dyDescent="0.25">
      <c r="A111"/>
      <c r="B111" s="199">
        <f t="shared" si="0"/>
        <v>146.4</v>
      </c>
      <c r="C111" s="72">
        <f t="shared" si="1"/>
        <v>9.3762976980998232E-3</v>
      </c>
    </row>
    <row r="112" spans="1:3" hidden="1" x14ac:dyDescent="0.25">
      <c r="A112"/>
      <c r="B112" s="199">
        <f t="shared" si="0"/>
        <v>148.20000000000002</v>
      </c>
      <c r="C112" s="72">
        <f t="shared" si="1"/>
        <v>9.1235561484375016E-3</v>
      </c>
    </row>
    <row r="113" spans="1:3" hidden="1" x14ac:dyDescent="0.25">
      <c r="A113"/>
      <c r="B113" s="199">
        <f t="shared" si="0"/>
        <v>150.00000000000003</v>
      </c>
      <c r="C113" s="72">
        <f t="shared" si="1"/>
        <v>8.8618525636985947E-3</v>
      </c>
    </row>
    <row r="114" spans="1:3" hidden="1" x14ac:dyDescent="0.25">
      <c r="A114"/>
      <c r="B114" s="199">
        <f t="shared" si="0"/>
        <v>151.80000000000004</v>
      </c>
      <c r="C114" s="72">
        <f t="shared" si="1"/>
        <v>8.5921728466034041E-3</v>
      </c>
    </row>
    <row r="115" spans="1:3" hidden="1" x14ac:dyDescent="0.25">
      <c r="A115"/>
      <c r="B115" s="199">
        <f t="shared" si="0"/>
        <v>153.60000000000005</v>
      </c>
      <c r="C115" s="72">
        <f t="shared" si="1"/>
        <v>8.3154973288076962E-3</v>
      </c>
    </row>
    <row r="116" spans="1:3" hidden="1" x14ac:dyDescent="0.25">
      <c r="A116"/>
      <c r="B116" s="199">
        <f t="shared" si="0"/>
        <v>155.40000000000006</v>
      </c>
      <c r="C116" s="72">
        <f t="shared" si="1"/>
        <v>8.0327986117471346E-3</v>
      </c>
    </row>
    <row r="117" spans="1:3" hidden="1" x14ac:dyDescent="0.25">
      <c r="A117"/>
      <c r="B117" s="199">
        <f t="shared" si="0"/>
        <v>157.20000000000007</v>
      </c>
      <c r="C117" s="72">
        <f t="shared" si="1"/>
        <v>7.7450394744025992E-3</v>
      </c>
    </row>
    <row r="118" spans="1:3" hidden="1" x14ac:dyDescent="0.25">
      <c r="A118"/>
      <c r="B118" s="199">
        <f t="shared" si="0"/>
        <v>159.00000000000009</v>
      </c>
      <c r="C118" s="72">
        <f t="shared" si="1"/>
        <v>7.4531708438111029E-3</v>
      </c>
    </row>
    <row r="119" spans="1:3" hidden="1" x14ac:dyDescent="0.25">
      <c r="A119"/>
      <c r="B119" s="199">
        <f t="shared" si="0"/>
        <v>160.8000000000001</v>
      </c>
      <c r="C119" s="72">
        <f t="shared" si="1"/>
        <v>7.1581298245016059E-3</v>
      </c>
    </row>
    <row r="120" spans="1:3" hidden="1" x14ac:dyDescent="0.25">
      <c r="A120"/>
      <c r="B120" s="199">
        <f t="shared" si="0"/>
        <v>162.60000000000011</v>
      </c>
      <c r="C120" s="72">
        <f t="shared" si="1"/>
        <v>6.8608377833526395E-3</v>
      </c>
    </row>
    <row r="121" spans="1:3" hidden="1" x14ac:dyDescent="0.25">
      <c r="A121"/>
      <c r="B121" s="199">
        <f t="shared" si="0"/>
        <v>164.40000000000012</v>
      </c>
      <c r="C121" s="72">
        <f t="shared" si="1"/>
        <v>6.5621984866539342E-3</v>
      </c>
    </row>
    <row r="122" spans="1:3" hidden="1" x14ac:dyDescent="0.25">
      <c r="A122"/>
      <c r="B122" s="199">
        <f t="shared" si="0"/>
        <v>166.20000000000013</v>
      </c>
      <c r="C122" s="72">
        <f t="shared" si="1"/>
        <v>6.2630962864105456E-3</v>
      </c>
    </row>
    <row r="123" spans="1:3" hidden="1" x14ac:dyDescent="0.25">
      <c r="A123"/>
      <c r="B123" s="199">
        <f t="shared" si="0"/>
        <v>168.00000000000014</v>
      </c>
      <c r="C123" s="72">
        <f t="shared" si="1"/>
        <v>5.9643943531594015E-3</v>
      </c>
    </row>
    <row r="124" spans="1:3" hidden="1" x14ac:dyDescent="0.25">
      <c r="A124"/>
      <c r="B124" s="199">
        <f t="shared" si="0"/>
        <v>169.80000000000015</v>
      </c>
      <c r="C124" s="72">
        <f t="shared" si="1"/>
        <v>5.666932952777131E-3</v>
      </c>
    </row>
    <row r="125" spans="1:3" hidden="1" x14ac:dyDescent="0.25">
      <c r="A125"/>
      <c r="B125" s="199">
        <f t="shared" si="0"/>
        <v>171.60000000000016</v>
      </c>
      <c r="C125" s="72">
        <f t="shared" si="1"/>
        <v>5.3715277649470953E-3</v>
      </c>
    </row>
    <row r="126" spans="1:3" hidden="1" x14ac:dyDescent="0.25">
      <c r="A126"/>
      <c r="B126" s="199">
        <f t="shared" si="0"/>
        <v>173.40000000000018</v>
      </c>
      <c r="C126" s="72">
        <f t="shared" si="1"/>
        <v>5.0789682411252054E-3</v>
      </c>
    </row>
    <row r="127" spans="1:3" hidden="1" x14ac:dyDescent="0.25">
      <c r="A127"/>
      <c r="B127" s="199">
        <f t="shared" si="0"/>
        <v>175.20000000000019</v>
      </c>
      <c r="C127" s="72">
        <f t="shared" si="1"/>
        <v>4.7900159999999742E-3</v>
      </c>
    </row>
    <row r="128" spans="1:3" hidden="1" x14ac:dyDescent="0.25">
      <c r="A128"/>
      <c r="B128" s="199">
        <f t="shared" si="0"/>
        <v>177.0000000000002</v>
      </c>
      <c r="C128" s="72">
        <f t="shared" si="1"/>
        <v>4.5054032585840655E-3</v>
      </c>
    </row>
    <row r="129" spans="1:3" hidden="1" x14ac:dyDescent="0.25">
      <c r="A129"/>
      <c r="B129" s="199">
        <f t="shared" ref="B129:B163" si="2">IF(ISNONTEXT($C$61),B128+$C$61,"")</f>
        <v>178.80000000000021</v>
      </c>
      <c r="C129" s="72">
        <f t="shared" ref="C129:C162" si="3">IF($G$19="R",_xlfn.BETA.DIST(B129,$Q$19,$R$19,FALSE,$B$5,$D$5),_xlfn.BETA.DIST(B129,$R$19,$Q$19,FALSE,$B$5,$D$5))</f>
        <v>4.225831297204231E-3</v>
      </c>
    </row>
    <row r="130" spans="1:3" hidden="1" x14ac:dyDescent="0.25">
      <c r="A130"/>
      <c r="B130" s="199">
        <f t="shared" si="2"/>
        <v>180.60000000000022</v>
      </c>
      <c r="C130" s="72">
        <f t="shared" si="3"/>
        <v>3.9519689567744038E-3</v>
      </c>
    </row>
    <row r="131" spans="1:3" hidden="1" x14ac:dyDescent="0.25">
      <c r="A131"/>
      <c r="B131" s="199">
        <f t="shared" si="2"/>
        <v>182.40000000000023</v>
      </c>
      <c r="C131" s="72">
        <f t="shared" si="3"/>
        <v>3.6844511668452486E-3</v>
      </c>
    </row>
    <row r="132" spans="1:3" hidden="1" x14ac:dyDescent="0.25">
      <c r="A132"/>
      <c r="B132" s="199">
        <f t="shared" si="2"/>
        <v>184.20000000000024</v>
      </c>
      <c r="C132" s="72">
        <f t="shared" si="3"/>
        <v>3.4238775030221579E-3</v>
      </c>
    </row>
    <row r="133" spans="1:3" hidden="1" x14ac:dyDescent="0.25">
      <c r="A133"/>
      <c r="B133" s="199">
        <f t="shared" si="2"/>
        <v>186.00000000000026</v>
      </c>
      <c r="C133" s="72">
        <f t="shared" si="3"/>
        <v>3.1708107724349659E-3</v>
      </c>
    </row>
    <row r="134" spans="1:3" hidden="1" x14ac:dyDescent="0.25">
      <c r="A134"/>
      <c r="B134" s="199">
        <f t="shared" si="2"/>
        <v>187.80000000000027</v>
      </c>
      <c r="C134" s="72">
        <f t="shared" si="3"/>
        <v>2.925775626025996E-3</v>
      </c>
    </row>
    <row r="135" spans="1:3" hidden="1" x14ac:dyDescent="0.25">
      <c r="A135"/>
      <c r="B135" s="199">
        <f t="shared" si="2"/>
        <v>189.60000000000028</v>
      </c>
      <c r="C135" s="72">
        <f t="shared" si="3"/>
        <v>2.6892571965001439E-3</v>
      </c>
    </row>
    <row r="136" spans="1:3" hidden="1" x14ac:dyDescent="0.25">
      <c r="A136"/>
      <c r="B136" s="199">
        <f t="shared" si="2"/>
        <v>191.40000000000029</v>
      </c>
      <c r="C136" s="72">
        <f t="shared" si="3"/>
        <v>2.4616997608514664E-3</v>
      </c>
    </row>
    <row r="137" spans="1:3" hidden="1" x14ac:dyDescent="0.25">
      <c r="A137"/>
      <c r="B137" s="199">
        <f t="shared" si="2"/>
        <v>193.2000000000003</v>
      </c>
      <c r="C137" s="72">
        <f t="shared" si="3"/>
        <v>2.2435054264463147E-3</v>
      </c>
    </row>
    <row r="138" spans="1:3" hidden="1" x14ac:dyDescent="0.25">
      <c r="A138"/>
      <c r="B138" s="199">
        <f t="shared" si="2"/>
        <v>195.00000000000031</v>
      </c>
      <c r="C138" s="72">
        <f t="shared" si="3"/>
        <v>2.0350328397033884E-3</v>
      </c>
    </row>
    <row r="139" spans="1:3" hidden="1" x14ac:dyDescent="0.25">
      <c r="A139"/>
      <c r="B139" s="199">
        <f t="shared" si="2"/>
        <v>196.80000000000032</v>
      </c>
      <c r="C139" s="72">
        <f t="shared" si="3"/>
        <v>1.8365959164671677E-3</v>
      </c>
    </row>
    <row r="140" spans="1:3" hidden="1" x14ac:dyDescent="0.25">
      <c r="A140"/>
      <c r="B140" s="199">
        <f t="shared" si="2"/>
        <v>198.60000000000034</v>
      </c>
      <c r="C140" s="72">
        <f t="shared" si="3"/>
        <v>1.6484625932228834E-3</v>
      </c>
    </row>
    <row r="141" spans="1:3" hidden="1" x14ac:dyDescent="0.25">
      <c r="A141"/>
      <c r="B141" s="199">
        <f t="shared" si="2"/>
        <v>200.40000000000035</v>
      </c>
      <c r="C141" s="72">
        <f t="shared" si="3"/>
        <v>1.4708535983493976E-3</v>
      </c>
    </row>
    <row r="142" spans="1:3" hidden="1" x14ac:dyDescent="0.25">
      <c r="A142"/>
      <c r="B142" s="199">
        <f t="shared" si="2"/>
        <v>202.20000000000036</v>
      </c>
      <c r="C142" s="72">
        <f t="shared" si="3"/>
        <v>1.3039412426508923E-3</v>
      </c>
    </row>
    <row r="143" spans="1:3" hidden="1" x14ac:dyDescent="0.25">
      <c r="A143"/>
      <c r="B143" s="199">
        <f t="shared" si="2"/>
        <v>204.00000000000037</v>
      </c>
      <c r="C143" s="72">
        <f t="shared" si="3"/>
        <v>1.1478482284498622E-3</v>
      </c>
    </row>
    <row r="144" spans="1:3" hidden="1" x14ac:dyDescent="0.25">
      <c r="A144"/>
      <c r="B144" s="199">
        <f t="shared" si="2"/>
        <v>205.80000000000038</v>
      </c>
      <c r="C144" s="72">
        <f t="shared" si="3"/>
        <v>1.0026464765624697E-3</v>
      </c>
    </row>
    <row r="145" spans="1:3" hidden="1" x14ac:dyDescent="0.25">
      <c r="A145"/>
      <c r="B145" s="199">
        <f t="shared" si="2"/>
        <v>207.60000000000039</v>
      </c>
      <c r="C145" s="72">
        <f t="shared" si="3"/>
        <v>8.6835597051337996E-4</v>
      </c>
    </row>
    <row r="146" spans="1:3" hidden="1" x14ac:dyDescent="0.25">
      <c r="A146"/>
      <c r="B146" s="199">
        <f t="shared" si="2"/>
        <v>209.4000000000004</v>
      </c>
      <c r="C146" s="72">
        <f t="shared" si="3"/>
        <v>7.4494361738065319E-4</v>
      </c>
    </row>
    <row r="147" spans="1:3" hidden="1" x14ac:dyDescent="0.25">
      <c r="A147"/>
      <c r="B147" s="199">
        <f t="shared" si="2"/>
        <v>211.20000000000041</v>
      </c>
      <c r="C147" s="72">
        <f t="shared" si="3"/>
        <v>6.3232212469276246E-4</v>
      </c>
    </row>
    <row r="148" spans="1:3" hidden="1" x14ac:dyDescent="0.25">
      <c r="A148"/>
      <c r="B148" s="199">
        <f t="shared" si="2"/>
        <v>213.00000000000043</v>
      </c>
      <c r="C148" s="72">
        <f t="shared" si="3"/>
        <v>5.303488928289201E-4</v>
      </c>
    </row>
    <row r="149" spans="1:3" hidden="1" x14ac:dyDescent="0.25">
      <c r="A149"/>
      <c r="B149" s="199">
        <f t="shared" si="2"/>
        <v>214.80000000000044</v>
      </c>
      <c r="C149" s="72">
        <f t="shared" si="3"/>
        <v>4.3882492240144118E-4</v>
      </c>
    </row>
    <row r="150" spans="1:3" hidden="1" x14ac:dyDescent="0.25">
      <c r="A150"/>
      <c r="B150" s="199">
        <f t="shared" si="2"/>
        <v>216.60000000000045</v>
      </c>
      <c r="C150" s="72">
        <f t="shared" si="3"/>
        <v>3.5749373612441366E-4</v>
      </c>
    </row>
    <row r="151" spans="1:3" hidden="1" x14ac:dyDescent="0.25">
      <c r="A151"/>
      <c r="B151" s="199">
        <f t="shared" si="2"/>
        <v>218.40000000000046</v>
      </c>
      <c r="C151" s="72">
        <f t="shared" si="3"/>
        <v>2.8604031469705487E-4</v>
      </c>
    </row>
    <row r="152" spans="1:3" hidden="1" x14ac:dyDescent="0.25">
      <c r="A152"/>
      <c r="B152" s="199">
        <f t="shared" si="2"/>
        <v>220.20000000000047</v>
      </c>
      <c r="C152" s="72">
        <f t="shared" si="3"/>
        <v>2.2409004625263264E-4</v>
      </c>
    </row>
    <row r="153" spans="1:3" hidden="1" x14ac:dyDescent="0.25">
      <c r="A153"/>
      <c r="B153" s="199">
        <f t="shared" si="2"/>
        <v>222.00000000000048</v>
      </c>
      <c r="C153" s="72">
        <f t="shared" si="3"/>
        <v>1.7120768894504063E-4</v>
      </c>
    </row>
    <row r="154" spans="1:3" hidden="1" x14ac:dyDescent="0.25">
      <c r="A154"/>
      <c r="B154" s="199">
        <f t="shared" si="2"/>
        <v>223.80000000000049</v>
      </c>
      <c r="C154" s="72">
        <f t="shared" si="3"/>
        <v>1.2689634626497639E-4</v>
      </c>
    </row>
    <row r="155" spans="1:3" hidden="1" x14ac:dyDescent="0.25">
      <c r="A155"/>
      <c r="B155" s="199">
        <f t="shared" si="2"/>
        <v>225.60000000000051</v>
      </c>
      <c r="C155" s="72">
        <f t="shared" si="3"/>
        <v>9.0596454696383692E-5</v>
      </c>
    </row>
    <row r="156" spans="1:3" hidden="1" x14ac:dyDescent="0.25">
      <c r="A156"/>
      <c r="B156" s="199">
        <f t="shared" si="2"/>
        <v>227.40000000000052</v>
      </c>
      <c r="C156" s="72">
        <f t="shared" si="3"/>
        <v>6.1684783341446966E-5</v>
      </c>
    </row>
    <row r="157" spans="1:3" hidden="1" x14ac:dyDescent="0.25">
      <c r="A157"/>
      <c r="B157" s="199">
        <f t="shared" si="2"/>
        <v>229.20000000000053</v>
      </c>
      <c r="C157" s="72">
        <f t="shared" si="3"/>
        <v>3.9473445158971208E-5</v>
      </c>
    </row>
    <row r="158" spans="1:3" hidden="1" x14ac:dyDescent="0.25">
      <c r="A158"/>
      <c r="B158" s="199">
        <f t="shared" si="2"/>
        <v>231.00000000000054</v>
      </c>
      <c r="C158" s="72">
        <f t="shared" si="3"/>
        <v>2.3208919476648817E-5</v>
      </c>
    </row>
    <row r="159" spans="1:3" hidden="1" x14ac:dyDescent="0.25">
      <c r="A159"/>
      <c r="B159" s="199">
        <f t="shared" si="2"/>
        <v>232.80000000000055</v>
      </c>
      <c r="C159" s="72">
        <f t="shared" si="3"/>
        <v>1.2071085452432787E-5</v>
      </c>
    </row>
    <row r="160" spans="1:3" hidden="1" x14ac:dyDescent="0.25">
      <c r="A160"/>
      <c r="B160" s="199">
        <f t="shared" si="2"/>
        <v>234.60000000000056</v>
      </c>
      <c r="C160" s="72">
        <f t="shared" si="3"/>
        <v>5.1722661741744938E-6</v>
      </c>
    </row>
    <row r="161" spans="1:4" hidden="1" x14ac:dyDescent="0.25">
      <c r="A161"/>
      <c r="B161" s="199">
        <f t="shared" si="2"/>
        <v>236.40000000000057</v>
      </c>
      <c r="C161" s="72">
        <f t="shared" si="3"/>
        <v>1.5562830998257547E-6</v>
      </c>
    </row>
    <row r="162" spans="1:4" hidden="1" x14ac:dyDescent="0.25">
      <c r="A162"/>
      <c r="B162" s="199">
        <f t="shared" si="2"/>
        <v>238.20000000000059</v>
      </c>
      <c r="C162" s="72">
        <f t="shared" si="3"/>
        <v>1.9752055294417969E-7</v>
      </c>
    </row>
    <row r="163" spans="1:4" hidden="1" x14ac:dyDescent="0.25">
      <c r="A163"/>
      <c r="B163" s="199">
        <f t="shared" si="2"/>
        <v>240.0000000000006</v>
      </c>
      <c r="C163" s="214">
        <f>IF($G$19="R",_xlfn.BETA.DIST(B163-0.001,$Q$19,$R$19,FALSE,$B$5,$D$5),_xlfn.BETA.DIST(B163-0.001,$R$19,$Q$19,FALSE,$B$5,$D$5))</f>
        <v>3.4382572354596279E-17</v>
      </c>
      <c r="D163" s="17"/>
    </row>
    <row r="164" spans="1:4" x14ac:dyDescent="0.25">
      <c r="A164"/>
      <c r="B164" s="200" t="s">
        <v>687</v>
      </c>
      <c r="C164"/>
    </row>
  </sheetData>
  <mergeCells count="14">
    <mergeCell ref="B51:N51"/>
    <mergeCell ref="B47:N47"/>
    <mergeCell ref="B48:N48"/>
    <mergeCell ref="B49:N49"/>
    <mergeCell ref="B50:N50"/>
    <mergeCell ref="A9:E10"/>
    <mergeCell ref="B34:D34"/>
    <mergeCell ref="N9:X10"/>
    <mergeCell ref="V21:W21"/>
    <mergeCell ref="X28:AI28"/>
    <mergeCell ref="V23:V24"/>
    <mergeCell ref="W23:W24"/>
    <mergeCell ref="X29:AI29"/>
    <mergeCell ref="A15:N16"/>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6" formatCode="&quot;$&quot;#,##0"/>
            </x14:dxf>
          </x14:cfRule>
          <xm:sqref>V25 B5:D5 S19:T19 U6 X31:AI31</xm:sqref>
        </x14:conditionalFormatting>
        <x14:conditionalFormatting xmlns:xm="http://schemas.microsoft.com/office/excel/2006/main">
          <x14:cfRule type="expression" priority="1" id="{F055332C-E7DD-4FB8-A9F3-A905F5334110}">
            <xm:f>IF($B$111=VLookups!$A$33,TRUE,FALSE)</xm:f>
            <x14:dxf>
              <numFmt numFmtId="166"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Beginners'!C63:C163</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0" style="19" hidden="1" customWidth="1"/>
    <col min="237" max="16384" width="8.7109375" style="19"/>
  </cols>
  <sheetData>
    <row r="1" spans="1:237" ht="24" customHeight="1" x14ac:dyDescent="0.25">
      <c r="A1" s="56"/>
      <c r="B1" s="121" t="s">
        <v>128</v>
      </c>
      <c r="C1" s="17"/>
      <c r="D1" s="17"/>
      <c r="E1" s="17"/>
      <c r="F1" s="17"/>
      <c r="G1" s="18"/>
      <c r="H1" s="17"/>
      <c r="I1" s="17"/>
      <c r="J1" s="17"/>
      <c r="K1" s="18"/>
      <c r="L1" s="17"/>
      <c r="M1" s="17"/>
      <c r="N1" s="17"/>
      <c r="O1" s="17"/>
      <c r="P1" s="17"/>
      <c r="Q1" s="17"/>
      <c r="R1" s="17"/>
      <c r="S1" s="220" t="s">
        <v>79</v>
      </c>
      <c r="T1" s="221"/>
      <c r="U1" s="228" t="str">
        <f>VLOOKUP(S1,VLookups!A28:C29,3,FALSE)</f>
        <v>Show the likelihood that the SPERT estimates will be EQUAL TO or GREATER THAN an uncertainty</v>
      </c>
      <c r="V1" s="228"/>
      <c r="W1" s="228"/>
      <c r="X1" s="228"/>
      <c r="Y1" s="228"/>
      <c r="Z1" s="228"/>
      <c r="AA1" s="228"/>
      <c r="AB1" s="228"/>
      <c r="AC1" s="228"/>
      <c r="AD1" s="228"/>
      <c r="AE1" s="228"/>
      <c r="AF1" s="228"/>
      <c r="AG1" s="17"/>
      <c r="AH1" s="17"/>
      <c r="AI1" s="17"/>
    </row>
    <row r="2" spans="1:237" ht="15" customHeight="1" x14ac:dyDescent="0.25">
      <c r="A2" s="20"/>
      <c r="B2" s="109">
        <v>-0.5</v>
      </c>
      <c r="C2" s="122" t="s">
        <v>87</v>
      </c>
      <c r="D2" s="126">
        <v>1</v>
      </c>
      <c r="E2" s="17"/>
      <c r="F2" s="17"/>
      <c r="G2" s="18"/>
      <c r="H2" s="17"/>
      <c r="I2" s="17"/>
      <c r="J2" s="17"/>
      <c r="K2" s="18"/>
      <c r="L2" s="17"/>
      <c r="M2" s="17"/>
      <c r="N2" s="17"/>
      <c r="O2" s="17"/>
      <c r="P2" s="17"/>
      <c r="Q2" s="17"/>
      <c r="R2" s="17"/>
      <c r="S2" s="223" t="s">
        <v>15</v>
      </c>
      <c r="T2" s="223" t="s">
        <v>101</v>
      </c>
      <c r="U2" s="224" t="s">
        <v>149</v>
      </c>
      <c r="V2" s="224"/>
      <c r="W2" s="224"/>
      <c r="X2" s="224"/>
      <c r="Y2" s="224"/>
      <c r="Z2" s="224"/>
      <c r="AA2" s="224"/>
      <c r="AB2" s="224"/>
      <c r="AC2" s="224"/>
      <c r="AD2" s="224"/>
      <c r="AE2" s="224"/>
      <c r="AF2" s="224"/>
      <c r="AG2" s="17"/>
      <c r="AH2" s="239" t="s">
        <v>689</v>
      </c>
      <c r="AI2" s="17"/>
    </row>
    <row r="3" spans="1:237"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683</v>
      </c>
      <c r="P3" s="92" t="s">
        <v>34</v>
      </c>
      <c r="Q3" s="92" t="s">
        <v>70</v>
      </c>
      <c r="R3" s="21" t="s">
        <v>33</v>
      </c>
      <c r="S3" s="223"/>
      <c r="T3" s="223"/>
      <c r="U3" s="110">
        <v>0.05</v>
      </c>
      <c r="V3" s="110">
        <v>0.95</v>
      </c>
      <c r="W3" s="110">
        <v>0.1</v>
      </c>
      <c r="X3" s="110">
        <v>0.2</v>
      </c>
      <c r="Y3" s="110">
        <v>0.3</v>
      </c>
      <c r="Z3" s="110">
        <v>0.4</v>
      </c>
      <c r="AA3" s="110">
        <v>0.5</v>
      </c>
      <c r="AB3" s="110">
        <v>0.6</v>
      </c>
      <c r="AC3" s="110">
        <v>0.7</v>
      </c>
      <c r="AD3" s="110">
        <v>0.8</v>
      </c>
      <c r="AE3" s="110">
        <v>0.9</v>
      </c>
      <c r="AF3" s="110">
        <v>0.99</v>
      </c>
      <c r="AG3" s="17"/>
      <c r="AH3" s="239" t="s">
        <v>690</v>
      </c>
      <c r="AI3" s="17"/>
      <c r="EF3" s="239" t="s">
        <v>691</v>
      </c>
      <c r="IC3" s="200" t="s">
        <v>692</v>
      </c>
    </row>
    <row r="4" spans="1:237" x14ac:dyDescent="0.25">
      <c r="A4" s="22">
        <v>1</v>
      </c>
      <c r="B4" s="117">
        <f>IF(C4&gt;0,C4*(1+$B$2),"")</f>
        <v>60</v>
      </c>
      <c r="C4" s="132">
        <v>120</v>
      </c>
      <c r="D4" s="117">
        <f>IF(C4&gt;0,C4*(1+$D$2),"")</f>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50</v>
      </c>
      <c r="L4" s="24">
        <f>IF(OR(F4="",K4=""),"",MATCH(K4,Confidence!$A$1:$A$10,0))</f>
        <v>1</v>
      </c>
      <c r="M4" s="27">
        <f t="shared" ref="M4" si="1">IF(OR(F4="",K4=""),"",INDEX(Alpha_Chart,I4,L4))</f>
        <v>13</v>
      </c>
      <c r="N4" s="27">
        <f t="shared" ref="N4" si="2">IF(OR(F4="",K4=""),"",INDEX(Beta_Chart,I4,L4))</f>
        <v>25</v>
      </c>
      <c r="O4" s="24"/>
      <c r="P4" s="119">
        <f t="shared" ref="P4" si="3">IF(OR(F4="",K4=""),"",IF(G4="R",((D4-B4)*(INDEX(Mean_Ratios,I4,L4)))+B4,((D4-B4)*(1-INDEX(Mean_Ratios,I4,L4)))+B4))</f>
        <v>121.578</v>
      </c>
      <c r="Q4" s="119">
        <f t="shared" ref="Q4" si="4">IF(OR(F4="",K4=""),"",(D4-B4)*INDEX(Standard_Deviation_Ratios,I4,L4))</f>
        <v>13.68</v>
      </c>
      <c r="R4" s="40">
        <f t="shared" ref="R4" si="5">IF(OR(F4="",K4=""),"",Q4^2)</f>
        <v>187.14239999999998</v>
      </c>
      <c r="S4" s="132">
        <v>150</v>
      </c>
      <c r="T4" s="28">
        <f>IF(AND(B4&gt;0,C4&gt;0,D4&gt;0,M4&gt;0,N4&gt;0,S4&gt;0,NOT(K4="")),ABS(VLOOKUP($S$1,VLookups!$A$28:$B$29,2,FALSE)-_xlfn.BETA.DIST(S4,IF(G4="L",N4,M4),IF(G4="L",M4,N4),TRUE,B4,D4)),"")</f>
        <v>0.97648448628024198</v>
      </c>
      <c r="U4" s="129">
        <f>IF(OR($M4="",$N4=""),"",_xlfn.BETA.INV(ABS(VLOOKUP($S$1,VLookups!$A$28:$B$29,2,FALSE)-U$3),IF($G4="L",$N4,$M4),IF($G4="L",$M4,$N4),$B4,$D4))</f>
        <v>99.943646204746429</v>
      </c>
      <c r="V4" s="130">
        <f>IF(OR($M4="",$N4=""),"",_xlfn.BETA.INV(ABS(VLOOKUP($S$1,VLookups!$A$28:$B$29,2,FALSE)-V$3),IF($G4="L",$N4,$M4),IF($G4="L",$M4,$N4),$B4,$D4))</f>
        <v>144.93746205571773</v>
      </c>
      <c r="W4" s="129">
        <f>IF(OR($M4="",$N4=""),"",_xlfn.BETA.INV(ABS(VLOOKUP($S$1,VLookups!$A$28:$B$29,2,FALSE)-W$3),IF($G4="L",$N4,$M4),IF($G4="L",$M4,$N4),$B4,$D4))</f>
        <v>104.26635312689848</v>
      </c>
      <c r="X4" s="130">
        <f>IF(OR($M4="",$N4=""),"",_xlfn.BETA.INV(ABS(VLOOKUP($S$1,VLookups!$A$28:$B$29,2,FALSE)-X$3),IF($G4="L",$N4,$M4),IF($G4="L",$M4,$N4),$B4,$D4))</f>
        <v>109.78261561041265</v>
      </c>
      <c r="Y4" s="129">
        <f>IF(OR($M4="",$N4=""),"",_xlfn.BETA.INV(ABS(VLOOKUP($S$1,VLookups!$A$28:$B$29,2,FALSE)-Y$3),IF($G4="L",$N4,$M4),IF($G4="L",$M4,$N4),$B4,$D4))</f>
        <v>113.93438050146428</v>
      </c>
      <c r="Z4" s="130">
        <f>IF(OR($M4="",$N4=""),"",_xlfn.BETA.INV(ABS(VLOOKUP($S$1,VLookups!$A$28:$B$29,2,FALSE)-Z$3),IF($G4="L",$N4,$M4),IF($G4="L",$M4,$N4),$B4,$D4))</f>
        <v>117.58552267583816</v>
      </c>
      <c r="AA4" s="129">
        <f>IF(OR($M4="",$N4=""),"",_xlfn.BETA.INV(ABS(VLOOKUP($S$1,VLookups!$A$28:$B$29,2,FALSE)-AA$3),IF($G4="L",$N4,$M4),IF($G4="L",$M4,$N4),$B4,$D4))</f>
        <v>121.07550464406154</v>
      </c>
      <c r="AB4" s="130">
        <f>IF(OR($M4="",$N4=""),"",_xlfn.BETA.INV(ABS(VLOOKUP($S$1,VLookups!$A$28:$B$29,2,FALSE)-AB$3),IF($G4="L",$N4,$M4),IF($G4="L",$M4,$N4),$B4,$D4))</f>
        <v>124.63166923999299</v>
      </c>
      <c r="AC4" s="129">
        <f>IF(OR($M4="",$N4=""),"",_xlfn.BETA.INV(ABS(VLOOKUP($S$1,VLookups!$A$28:$B$29,2,FALSE)-AC$3),IF($G4="L",$N4,$M4),IF($G4="L",$M4,$N4),$B4,$D4))</f>
        <v>128.49969484413137</v>
      </c>
      <c r="AD4" s="130">
        <f>IF(OR($M4="",$N4=""),"",_xlfn.BETA.INV(ABS(VLOOKUP($S$1,VLookups!$A$28:$B$29,2,FALSE)-AD$3),IF($G4="L",$N4,$M4),IF($G4="L",$M4,$N4),$B4,$D4))</f>
        <v>133.09492252036921</v>
      </c>
      <c r="AE4" s="129">
        <f>IF(OR($M4="",$N4=""),"",_xlfn.BETA.INV(ABS(VLOOKUP($S$1,VLookups!$A$28:$B$29,2,FALSE)-AE$3),IF($G4="L",$N4,$M4),IF($G4="L",$M4,$N4),$B4,$D4))</f>
        <v>139.55640405151203</v>
      </c>
      <c r="AF4" s="130">
        <f>IF(OR($M4="",$N4=""),"",_xlfn.BETA.INV(ABS(VLOOKUP($S$1,VLookups!$A$28:$B$29,2,FALSE)-AF$3),IF($G4="L",$N4,$M4),IF($G4="L",$M4,$N4),$B4,$D4))</f>
        <v>155.03470565199729</v>
      </c>
      <c r="AG4" s="17"/>
      <c r="AH4" s="238">
        <f>IF(AND(B4&gt;0,C4&gt;0,D4&gt;0),ABS(D4-B4)/100,"")</f>
        <v>1.8</v>
      </c>
      <c r="AI4" s="236">
        <f>IF(ISNONTEXT($AH4),B4,"")</f>
        <v>60</v>
      </c>
      <c r="AJ4" s="199">
        <f>IF(ISNONTEXT($AH4),AI4+$AH4,"")</f>
        <v>61.8</v>
      </c>
      <c r="AK4" s="199">
        <f t="shared" ref="AK4:CV4" si="6">IF(ISNONTEXT($AH4),AJ4+$AH4,"")</f>
        <v>63.599999999999994</v>
      </c>
      <c r="AL4" s="199">
        <f t="shared" si="6"/>
        <v>65.399999999999991</v>
      </c>
      <c r="AM4" s="199">
        <f t="shared" si="6"/>
        <v>67.199999999999989</v>
      </c>
      <c r="AN4" s="199">
        <f t="shared" si="6"/>
        <v>68.999999999999986</v>
      </c>
      <c r="AO4" s="199">
        <f t="shared" si="6"/>
        <v>70.799999999999983</v>
      </c>
      <c r="AP4" s="199">
        <f t="shared" si="6"/>
        <v>72.59999999999998</v>
      </c>
      <c r="AQ4" s="199">
        <f t="shared" si="6"/>
        <v>74.399999999999977</v>
      </c>
      <c r="AR4" s="199">
        <f t="shared" si="6"/>
        <v>76.199999999999974</v>
      </c>
      <c r="AS4" s="199">
        <f t="shared" si="6"/>
        <v>77.999999999999972</v>
      </c>
      <c r="AT4" s="199">
        <f t="shared" si="6"/>
        <v>79.799999999999969</v>
      </c>
      <c r="AU4" s="199">
        <f t="shared" si="6"/>
        <v>81.599999999999966</v>
      </c>
      <c r="AV4" s="199">
        <f t="shared" si="6"/>
        <v>83.399999999999963</v>
      </c>
      <c r="AW4" s="199">
        <f t="shared" si="6"/>
        <v>85.19999999999996</v>
      </c>
      <c r="AX4" s="199">
        <f t="shared" si="6"/>
        <v>86.999999999999957</v>
      </c>
      <c r="AY4" s="199">
        <f t="shared" si="6"/>
        <v>88.799999999999955</v>
      </c>
      <c r="AZ4" s="199">
        <f t="shared" si="6"/>
        <v>90.599999999999952</v>
      </c>
      <c r="BA4" s="199">
        <f t="shared" si="6"/>
        <v>92.399999999999949</v>
      </c>
      <c r="BB4" s="199">
        <f t="shared" si="6"/>
        <v>94.199999999999946</v>
      </c>
      <c r="BC4" s="199">
        <f t="shared" si="6"/>
        <v>95.999999999999943</v>
      </c>
      <c r="BD4" s="199">
        <f t="shared" si="6"/>
        <v>97.79999999999994</v>
      </c>
      <c r="BE4" s="199">
        <f t="shared" si="6"/>
        <v>99.599999999999937</v>
      </c>
      <c r="BF4" s="199">
        <f t="shared" si="6"/>
        <v>101.39999999999993</v>
      </c>
      <c r="BG4" s="199">
        <f t="shared" si="6"/>
        <v>103.19999999999993</v>
      </c>
      <c r="BH4" s="199">
        <f t="shared" si="6"/>
        <v>104.99999999999993</v>
      </c>
      <c r="BI4" s="199">
        <f t="shared" si="6"/>
        <v>106.79999999999993</v>
      </c>
      <c r="BJ4" s="199">
        <f t="shared" si="6"/>
        <v>108.59999999999992</v>
      </c>
      <c r="BK4" s="199">
        <f t="shared" si="6"/>
        <v>110.39999999999992</v>
      </c>
      <c r="BL4" s="199">
        <f t="shared" si="6"/>
        <v>112.19999999999992</v>
      </c>
      <c r="BM4" s="199">
        <f t="shared" si="6"/>
        <v>113.99999999999991</v>
      </c>
      <c r="BN4" s="199">
        <f t="shared" si="6"/>
        <v>115.79999999999991</v>
      </c>
      <c r="BO4" s="199">
        <f t="shared" si="6"/>
        <v>117.59999999999991</v>
      </c>
      <c r="BP4" s="199">
        <f t="shared" si="6"/>
        <v>119.39999999999991</v>
      </c>
      <c r="BQ4" s="199">
        <f t="shared" si="6"/>
        <v>121.1999999999999</v>
      </c>
      <c r="BR4" s="199">
        <f t="shared" si="6"/>
        <v>122.9999999999999</v>
      </c>
      <c r="BS4" s="199">
        <f t="shared" si="6"/>
        <v>124.7999999999999</v>
      </c>
      <c r="BT4" s="199">
        <f t="shared" si="6"/>
        <v>126.59999999999989</v>
      </c>
      <c r="BU4" s="199">
        <f t="shared" si="6"/>
        <v>128.39999999999989</v>
      </c>
      <c r="BV4" s="199">
        <f t="shared" si="6"/>
        <v>130.1999999999999</v>
      </c>
      <c r="BW4" s="199">
        <f t="shared" si="6"/>
        <v>131.99999999999991</v>
      </c>
      <c r="BX4" s="199">
        <f t="shared" si="6"/>
        <v>133.79999999999993</v>
      </c>
      <c r="BY4" s="199">
        <f t="shared" si="6"/>
        <v>135.59999999999994</v>
      </c>
      <c r="BZ4" s="199">
        <f t="shared" si="6"/>
        <v>137.39999999999995</v>
      </c>
      <c r="CA4" s="199">
        <f t="shared" si="6"/>
        <v>139.19999999999996</v>
      </c>
      <c r="CB4" s="199">
        <f t="shared" si="6"/>
        <v>140.99999999999997</v>
      </c>
      <c r="CC4" s="199">
        <f t="shared" si="6"/>
        <v>142.79999999999998</v>
      </c>
      <c r="CD4" s="199">
        <f t="shared" si="6"/>
        <v>144.6</v>
      </c>
      <c r="CE4" s="199">
        <f t="shared" si="6"/>
        <v>146.4</v>
      </c>
      <c r="CF4" s="199">
        <f t="shared" si="6"/>
        <v>148.20000000000002</v>
      </c>
      <c r="CG4" s="199">
        <f t="shared" si="6"/>
        <v>150.00000000000003</v>
      </c>
      <c r="CH4" s="199">
        <f t="shared" si="6"/>
        <v>151.80000000000004</v>
      </c>
      <c r="CI4" s="199">
        <f t="shared" si="6"/>
        <v>153.60000000000005</v>
      </c>
      <c r="CJ4" s="199">
        <f t="shared" si="6"/>
        <v>155.40000000000006</v>
      </c>
      <c r="CK4" s="199">
        <f t="shared" si="6"/>
        <v>157.20000000000007</v>
      </c>
      <c r="CL4" s="199">
        <f t="shared" si="6"/>
        <v>159.00000000000009</v>
      </c>
      <c r="CM4" s="199">
        <f t="shared" si="6"/>
        <v>160.8000000000001</v>
      </c>
      <c r="CN4" s="199">
        <f t="shared" si="6"/>
        <v>162.60000000000011</v>
      </c>
      <c r="CO4" s="199">
        <f t="shared" si="6"/>
        <v>164.40000000000012</v>
      </c>
      <c r="CP4" s="199">
        <f t="shared" si="6"/>
        <v>166.20000000000013</v>
      </c>
      <c r="CQ4" s="199">
        <f t="shared" si="6"/>
        <v>168.00000000000014</v>
      </c>
      <c r="CR4" s="199">
        <f t="shared" si="6"/>
        <v>169.80000000000015</v>
      </c>
      <c r="CS4" s="199">
        <f t="shared" si="6"/>
        <v>171.60000000000016</v>
      </c>
      <c r="CT4" s="199">
        <f t="shared" si="6"/>
        <v>173.40000000000018</v>
      </c>
      <c r="CU4" s="199">
        <f t="shared" si="6"/>
        <v>175.20000000000019</v>
      </c>
      <c r="CV4" s="199">
        <f t="shared" si="6"/>
        <v>177.0000000000002</v>
      </c>
      <c r="CW4" s="199">
        <f t="shared" ref="CW4:EE4" si="7">IF(ISNONTEXT($AH4),CV4+$AH4,"")</f>
        <v>178.80000000000021</v>
      </c>
      <c r="CX4" s="199">
        <f t="shared" si="7"/>
        <v>180.60000000000022</v>
      </c>
      <c r="CY4" s="199">
        <f t="shared" si="7"/>
        <v>182.40000000000023</v>
      </c>
      <c r="CZ4" s="199">
        <f t="shared" si="7"/>
        <v>184.20000000000024</v>
      </c>
      <c r="DA4" s="199">
        <f t="shared" si="7"/>
        <v>186.00000000000026</v>
      </c>
      <c r="DB4" s="199">
        <f t="shared" si="7"/>
        <v>187.80000000000027</v>
      </c>
      <c r="DC4" s="199">
        <f t="shared" si="7"/>
        <v>189.60000000000028</v>
      </c>
      <c r="DD4" s="199">
        <f t="shared" si="7"/>
        <v>191.40000000000029</v>
      </c>
      <c r="DE4" s="199">
        <f t="shared" si="7"/>
        <v>193.2000000000003</v>
      </c>
      <c r="DF4" s="199">
        <f t="shared" si="7"/>
        <v>195.00000000000031</v>
      </c>
      <c r="DG4" s="199">
        <f t="shared" si="7"/>
        <v>196.80000000000032</v>
      </c>
      <c r="DH4" s="199">
        <f t="shared" si="7"/>
        <v>198.60000000000034</v>
      </c>
      <c r="DI4" s="199">
        <f t="shared" si="7"/>
        <v>200.40000000000035</v>
      </c>
      <c r="DJ4" s="199">
        <f t="shared" si="7"/>
        <v>202.20000000000036</v>
      </c>
      <c r="DK4" s="199">
        <f t="shared" si="7"/>
        <v>204.00000000000037</v>
      </c>
      <c r="DL4" s="199">
        <f t="shared" si="7"/>
        <v>205.80000000000038</v>
      </c>
      <c r="DM4" s="199">
        <f t="shared" si="7"/>
        <v>207.60000000000039</v>
      </c>
      <c r="DN4" s="199">
        <f t="shared" si="7"/>
        <v>209.4000000000004</v>
      </c>
      <c r="DO4" s="199">
        <f t="shared" si="7"/>
        <v>211.20000000000041</v>
      </c>
      <c r="DP4" s="199">
        <f t="shared" si="7"/>
        <v>213.00000000000043</v>
      </c>
      <c r="DQ4" s="199">
        <f t="shared" si="7"/>
        <v>214.80000000000044</v>
      </c>
      <c r="DR4" s="199">
        <f t="shared" si="7"/>
        <v>216.60000000000045</v>
      </c>
      <c r="DS4" s="199">
        <f t="shared" si="7"/>
        <v>218.40000000000046</v>
      </c>
      <c r="DT4" s="199">
        <f t="shared" si="7"/>
        <v>220.20000000000047</v>
      </c>
      <c r="DU4" s="199">
        <f t="shared" si="7"/>
        <v>222.00000000000048</v>
      </c>
      <c r="DV4" s="199">
        <f t="shared" si="7"/>
        <v>223.80000000000049</v>
      </c>
      <c r="DW4" s="199">
        <f t="shared" si="7"/>
        <v>225.60000000000051</v>
      </c>
      <c r="DX4" s="199">
        <f t="shared" si="7"/>
        <v>227.40000000000052</v>
      </c>
      <c r="DY4" s="199">
        <f t="shared" si="7"/>
        <v>229.20000000000053</v>
      </c>
      <c r="DZ4" s="199">
        <f t="shared" si="7"/>
        <v>231.00000000000054</v>
      </c>
      <c r="EA4" s="199">
        <f t="shared" si="7"/>
        <v>232.80000000000055</v>
      </c>
      <c r="EB4" s="199">
        <f t="shared" si="7"/>
        <v>234.60000000000056</v>
      </c>
      <c r="EC4" s="199">
        <f t="shared" si="7"/>
        <v>236.40000000000057</v>
      </c>
      <c r="ED4" s="199">
        <f t="shared" si="7"/>
        <v>238.20000000000059</v>
      </c>
      <c r="EE4" s="236">
        <f>IF(ISNONTEXT($AH4),D4-0.001,"")</f>
        <v>239.999</v>
      </c>
      <c r="EF4" s="237">
        <f>IF(ISNONTEXT($Q4),IF($G4="R",_xlfn.BETA.DIST(AI4,$M4,$N4,FALSE,$B4,$D4),_xlfn.BETA.DIST(AI4,$N4,$M4,FALSE,$B4,$D4)),NA())</f>
        <v>0</v>
      </c>
      <c r="EG4" s="237">
        <f t="shared" ref="EG4:GR4" si="8">IF(ISNONTEXT($Q4),IF($G4="R",_xlfn.BETA.DIST(AJ4,$M4,$N4,FALSE,$B4,$D4),_xlfn.BETA.DIST(AJ4,$N4,$M4,FALSE,$B4,$D4)),NA())</f>
        <v>2.0214658280197804E-16</v>
      </c>
      <c r="EH4" s="237">
        <f t="shared" si="8"/>
        <v>6.4894441395439252E-13</v>
      </c>
      <c r="EI4" s="237">
        <f t="shared" si="8"/>
        <v>6.5826143600585945E-11</v>
      </c>
      <c r="EJ4" s="237">
        <f t="shared" si="8"/>
        <v>1.6205081617747891E-9</v>
      </c>
      <c r="EK4" s="237">
        <f t="shared" si="8"/>
        <v>1.8341223911071712E-8</v>
      </c>
      <c r="EL4" s="237">
        <f t="shared" si="8"/>
        <v>1.2685430925262989E-7</v>
      </c>
      <c r="EM4" s="237">
        <f t="shared" si="8"/>
        <v>6.2400630709352216E-7</v>
      </c>
      <c r="EN4" s="237">
        <f t="shared" si="8"/>
        <v>2.390063469461808E-6</v>
      </c>
      <c r="EO4" s="237">
        <f t="shared" si="8"/>
        <v>7.5565796227081854E-6</v>
      </c>
      <c r="EP4" s="237">
        <f t="shared" si="8"/>
        <v>2.0523052701570264E-5</v>
      </c>
      <c r="EQ4" s="237">
        <f t="shared" si="8"/>
        <v>4.9259966846819061E-5</v>
      </c>
      <c r="ER4" s="237">
        <f t="shared" si="8"/>
        <v>1.0670402897643448E-4</v>
      </c>
      <c r="ES4" s="237">
        <f t="shared" si="8"/>
        <v>2.1193565400667923E-4</v>
      </c>
      <c r="ET4" s="237">
        <f t="shared" si="8"/>
        <v>3.9076979928896635E-4</v>
      </c>
      <c r="EU4" s="237">
        <f t="shared" si="8"/>
        <v>6.7541555704466502E-4</v>
      </c>
      <c r="EV4" s="237">
        <f t="shared" si="8"/>
        <v>1.1029717551561042E-3</v>
      </c>
      <c r="EW4" s="237">
        <f t="shared" si="8"/>
        <v>1.7127067423490171E-3</v>
      </c>
      <c r="EX4" s="237">
        <f t="shared" si="8"/>
        <v>2.5422851009375431E-3</v>
      </c>
      <c r="EY4" s="237">
        <f t="shared" si="8"/>
        <v>3.6233092136251552E-3</v>
      </c>
      <c r="EZ4" s="237">
        <f t="shared" si="8"/>
        <v>4.9766989428032061E-3</v>
      </c>
      <c r="FA4" s="237">
        <f t="shared" si="8"/>
        <v>6.6085086320793367E-3</v>
      </c>
      <c r="FB4" s="237">
        <f t="shared" si="8"/>
        <v>8.506763682140964E-3</v>
      </c>
      <c r="FC4" s="237">
        <f t="shared" si="8"/>
        <v>1.0639792790768777E-2</v>
      </c>
      <c r="FD4" s="237">
        <f t="shared" si="8"/>
        <v>1.2956355300784574E-2</v>
      </c>
      <c r="FE4" s="237">
        <f t="shared" si="8"/>
        <v>1.5387645032689431E-2</v>
      </c>
      <c r="FF4" s="237">
        <f t="shared" si="8"/>
        <v>1.7851026020105978E-2</v>
      </c>
      <c r="FG4" s="237">
        <f t="shared" si="8"/>
        <v>2.0255153867540735E-2</v>
      </c>
      <c r="FH4" s="237">
        <f t="shared" si="8"/>
        <v>2.2505984959106218E-2</v>
      </c>
      <c r="FI4" s="237">
        <f t="shared" si="8"/>
        <v>2.4513091024106426E-2</v>
      </c>
      <c r="FJ4" s="237">
        <f t="shared" si="8"/>
        <v>2.6195684479162418E-2</v>
      </c>
      <c r="FK4" s="237">
        <f t="shared" si="8"/>
        <v>2.7487816157791903E-2</v>
      </c>
      <c r="FL4" s="237">
        <f t="shared" si="8"/>
        <v>2.8342318791318131E-2</v>
      </c>
      <c r="FM4" s="237">
        <f t="shared" si="8"/>
        <v>2.8733218616110261E-2</v>
      </c>
      <c r="FN4" s="237">
        <f t="shared" si="8"/>
        <v>2.8656502981508333E-2</v>
      </c>
      <c r="FO4" s="237">
        <f t="shared" si="8"/>
        <v>2.8129293563312452E-2</v>
      </c>
      <c r="FP4" s="237">
        <f t="shared" si="8"/>
        <v>2.7187615459859246E-2</v>
      </c>
      <c r="FQ4" s="237">
        <f t="shared" si="8"/>
        <v>2.5883059430483794E-2</v>
      </c>
      <c r="FR4" s="237">
        <f t="shared" si="8"/>
        <v>2.4278700693999396E-2</v>
      </c>
      <c r="FS4" s="237">
        <f t="shared" si="8"/>
        <v>2.2444661420069793E-2</v>
      </c>
      <c r="FT4" s="237">
        <f t="shared" si="8"/>
        <v>2.0453688566651716E-2</v>
      </c>
      <c r="FU4" s="237">
        <f t="shared" si="8"/>
        <v>1.8377071027417518E-2</v>
      </c>
      <c r="FV4" s="237">
        <f t="shared" si="8"/>
        <v>1.6281149497695883E-2</v>
      </c>
      <c r="FW4" s="237">
        <f t="shared" si="8"/>
        <v>1.4224589328377503E-2</v>
      </c>
      <c r="FX4" s="237">
        <f t="shared" si="8"/>
        <v>1.2256500854104579E-2</v>
      </c>
      <c r="FY4" s="237">
        <f t="shared" si="8"/>
        <v>1.0415411834365179E-2</v>
      </c>
      <c r="FZ4" s="237">
        <f t="shared" si="8"/>
        <v>8.7290292700652992E-3</v>
      </c>
      <c r="GA4" s="237">
        <f t="shared" si="8"/>
        <v>7.2146771149047689E-3</v>
      </c>
      <c r="GB4" s="237">
        <f t="shared" si="8"/>
        <v>5.8802640677463359E-3</v>
      </c>
      <c r="GC4" s="237">
        <f t="shared" si="8"/>
        <v>4.7256213561418939E-3</v>
      </c>
      <c r="GD4" s="237">
        <f t="shared" si="8"/>
        <v>3.7440521555254162E-3</v>
      </c>
      <c r="GE4" s="237">
        <f t="shared" si="8"/>
        <v>2.9239488275041086E-3</v>
      </c>
      <c r="GF4" s="237">
        <f t="shared" si="8"/>
        <v>2.250357693118142E-3</v>
      </c>
      <c r="GG4" s="237">
        <f t="shared" si="8"/>
        <v>1.7063996741215105E-3</v>
      </c>
      <c r="GH4" s="237">
        <f t="shared" si="8"/>
        <v>1.2744852454657704E-3</v>
      </c>
      <c r="GI4" s="237">
        <f t="shared" si="8"/>
        <v>9.3729076580418929E-4</v>
      </c>
      <c r="GJ4" s="237">
        <f t="shared" si="8"/>
        <v>6.7848819155736273E-4</v>
      </c>
      <c r="GK4" s="237">
        <f t="shared" si="8"/>
        <v>4.8324006694068668E-4</v>
      </c>
      <c r="GL4" s="237">
        <f t="shared" si="8"/>
        <v>3.3848593410128501E-4</v>
      </c>
      <c r="GM4" s="237">
        <f t="shared" si="8"/>
        <v>2.3305500537795803E-4</v>
      </c>
      <c r="GN4" s="237">
        <f t="shared" si="8"/>
        <v>1.5764366763008978E-4</v>
      </c>
      <c r="GO4" s="237">
        <f t="shared" si="8"/>
        <v>1.0469605621695437E-4</v>
      </c>
      <c r="GP4" s="237">
        <f t="shared" si="8"/>
        <v>6.8222609430781852E-5</v>
      </c>
      <c r="GQ4" s="237">
        <f t="shared" si="8"/>
        <v>4.3586270007481074E-5</v>
      </c>
      <c r="GR4" s="237">
        <f t="shared" si="8"/>
        <v>2.7279816209895601E-5</v>
      </c>
      <c r="GS4" s="237">
        <f t="shared" ref="GS4:IB4" si="9">IF(ISNONTEXT($Q4),IF($G4="R",_xlfn.BETA.DIST(CV4,$M4,$N4,FALSE,$B4,$D4),_xlfn.BETA.DIST(CV4,$N4,$M4,FALSE,$B4,$D4)),NA())</f>
        <v>1.6711486327060159E-5</v>
      </c>
      <c r="GT4" s="237">
        <f t="shared" si="9"/>
        <v>1.0010204949778913E-5</v>
      </c>
      <c r="GU4" s="237">
        <f t="shared" si="9"/>
        <v>5.8567127404957788E-6</v>
      </c>
      <c r="GV4" s="237">
        <f t="shared" si="9"/>
        <v>3.3429367991253977E-6</v>
      </c>
      <c r="GW4" s="237">
        <f t="shared" si="9"/>
        <v>1.8590517303453916E-6</v>
      </c>
      <c r="GX4" s="237">
        <f t="shared" si="9"/>
        <v>1.0057923481483398E-6</v>
      </c>
      <c r="GY4" s="237">
        <f t="shared" si="9"/>
        <v>5.2853514132294687E-7</v>
      </c>
      <c r="GZ4" s="237">
        <f t="shared" si="9"/>
        <v>2.6928021366113269E-7</v>
      </c>
      <c r="HA4" s="237">
        <f t="shared" si="9"/>
        <v>1.3274751351762602E-7</v>
      </c>
      <c r="HB4" s="237">
        <f t="shared" si="9"/>
        <v>6.3177541530159167E-8</v>
      </c>
      <c r="HC4" s="237">
        <f t="shared" si="9"/>
        <v>2.8954568865946337E-8</v>
      </c>
      <c r="HD4" s="237">
        <f t="shared" si="9"/>
        <v>1.2742500000670148E-8</v>
      </c>
      <c r="HE4" s="237">
        <f t="shared" si="9"/>
        <v>5.3675796825833603E-9</v>
      </c>
      <c r="HF4" s="237">
        <f t="shared" si="9"/>
        <v>2.1562608903300568E-9</v>
      </c>
      <c r="HG4" s="237">
        <f t="shared" si="9"/>
        <v>8.2264015179810693E-10</v>
      </c>
      <c r="HH4" s="237">
        <f t="shared" si="9"/>
        <v>2.9663437263978755E-10</v>
      </c>
      <c r="HI4" s="237">
        <f t="shared" si="9"/>
        <v>1.0053756980458521E-10</v>
      </c>
      <c r="HJ4" s="237">
        <f t="shared" si="9"/>
        <v>3.1822044954122842E-11</v>
      </c>
      <c r="HK4" s="237">
        <f t="shared" si="9"/>
        <v>9.3354005211161191E-12</v>
      </c>
      <c r="HL4" s="237">
        <f t="shared" si="9"/>
        <v>2.5156646685233657E-12</v>
      </c>
      <c r="HM4" s="237">
        <f t="shared" si="9"/>
        <v>6.1608276532311969E-13</v>
      </c>
      <c r="HN4" s="237">
        <f t="shared" si="9"/>
        <v>1.3535553040705821E-13</v>
      </c>
      <c r="HO4" s="237">
        <f t="shared" si="9"/>
        <v>2.6259909232971143E-14</v>
      </c>
      <c r="HP4" s="237">
        <f t="shared" si="9"/>
        <v>4.4112706539843221E-15</v>
      </c>
      <c r="HQ4" s="237">
        <f t="shared" si="9"/>
        <v>6.259307064432702E-16</v>
      </c>
      <c r="HR4" s="237">
        <f t="shared" si="9"/>
        <v>7.2666099152624073E-17</v>
      </c>
      <c r="HS4" s="237">
        <f t="shared" si="9"/>
        <v>6.6181814231495918E-18</v>
      </c>
      <c r="HT4" s="237">
        <f t="shared" si="9"/>
        <v>4.4671995184200778E-19</v>
      </c>
      <c r="HU4" s="237">
        <f t="shared" si="9"/>
        <v>2.0633365760084299E-20</v>
      </c>
      <c r="HV4" s="237">
        <f t="shared" si="9"/>
        <v>5.8021103750124298E-22</v>
      </c>
      <c r="HW4" s="237">
        <f t="shared" si="9"/>
        <v>8.2867664935746906E-24</v>
      </c>
      <c r="HX4" s="237">
        <f t="shared" si="9"/>
        <v>4.4372747674683286E-26</v>
      </c>
      <c r="HY4" s="237">
        <f t="shared" si="9"/>
        <v>5.041881780029372E-29</v>
      </c>
      <c r="HZ4" s="237">
        <f t="shared" si="9"/>
        <v>3.3873068320708643E-33</v>
      </c>
      <c r="IA4" s="237">
        <f t="shared" si="9"/>
        <v>2.2805734760460909E-40</v>
      </c>
      <c r="IB4" s="237">
        <f t="shared" si="9"/>
        <v>1.9224393987407463E-118</v>
      </c>
    </row>
    <row r="5" spans="1:237" x14ac:dyDescent="0.25">
      <c r="A5" s="22">
        <v>2</v>
      </c>
      <c r="B5" s="117">
        <f t="shared" ref="B5:B68" si="10">IF(C5&gt;0,C5*(1+$B$2),"")</f>
        <v>60</v>
      </c>
      <c r="C5" s="132">
        <v>120</v>
      </c>
      <c r="D5" s="117">
        <f t="shared" ref="D5:D68" si="11">IF(C5&gt;0,C5*(1+$D$2),"")</f>
        <v>240</v>
      </c>
      <c r="E5" s="127">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55</v>
      </c>
      <c r="L5" s="24">
        <f>IF(OR(F5="",K5=""),"",MATCH(K5,Confidence!$A$1:$A$10,0))</f>
        <v>2</v>
      </c>
      <c r="M5" s="27">
        <f t="shared" ref="M5:M68" si="16">IF(OR(F5="",K5=""),"",INDEX(Alpha_Chart,I5,L5))</f>
        <v>8</v>
      </c>
      <c r="N5" s="27">
        <f t="shared" ref="N5:N68" si="17">IF(OR(F5="",K5=""),"",INDEX(Beta_Chart,I5,L5))</f>
        <v>15</v>
      </c>
      <c r="O5" s="24"/>
      <c r="P5" s="119">
        <f t="shared" ref="P5:P68" si="18">IF(OR(F5="",K5=""),"",IF(G5="R",((D5-B5)*(INDEX(Mean_Ratios,I5,L5)))+B5,((D5-B5)*(1-INDEX(Mean_Ratios,I5,L5)))+B5))</f>
        <v>122.604</v>
      </c>
      <c r="Q5" s="119">
        <f t="shared" ref="Q5:Q68" si="19">IF(OR(F5="",K5=""),"",(D5-B5)*INDEX(Standard_Deviation_Ratios,I5,L5))</f>
        <v>17.495999999999999</v>
      </c>
      <c r="R5" s="40">
        <f t="shared" ref="R5:R68" si="20">IF(OR(F5="",K5=""),"",Q5^2)</f>
        <v>306.11001599999997</v>
      </c>
      <c r="S5" s="132">
        <v>150</v>
      </c>
      <c r="T5" s="28">
        <f>IF(AND(B5&gt;0,C5&gt;0,D5&gt;0,M5&gt;0,N5&gt;0,S5&gt;0,NOT(K5="")),ABS(VLOOKUP($S$1,VLookups!$A$28:$B$29,2,FALSE)-_xlfn.BETA.DIST(S5,IF(G5="L",N5,M5),IF(G5="L",M5,N5),TRUE,B5,D5)),"")</f>
        <v>0.93309974670410156</v>
      </c>
      <c r="U5" s="129">
        <f>IF(OR($M5="",$N5=""),"",_xlfn.BETA.INV(ABS(VLOOKUP($S$1,VLookups!$A$28:$B$29,2,FALSE)-U$3),IF($G5="L",$N5,$M5),IF($G5="L",$M5,$N5),$B5,$D5))</f>
        <v>95.201270978667964</v>
      </c>
      <c r="V5" s="130">
        <f>IF(OR($M5="",$N5=""),"",_xlfn.BETA.INV(ABS(VLOOKUP($S$1,VLookups!$A$28:$B$29,2,FALSE)-V$3),IF($G5="L",$N5,$M5),IF($G5="L",$M5,$N5),$B5,$D5))</f>
        <v>152.78221366951715</v>
      </c>
      <c r="W5" s="129">
        <f>IF(OR($M5="",$N5=""),"",_xlfn.BETA.INV(ABS(VLOOKUP($S$1,VLookups!$A$28:$B$29,2,FALSE)-W$3),IF($G5="L",$N5,$M5),IF($G5="L",$M5,$N5),$B5,$D5))</f>
        <v>100.4700391827996</v>
      </c>
      <c r="X5" s="130">
        <f>IF(OR($M5="",$N5=""),"",_xlfn.BETA.INV(ABS(VLOOKUP($S$1,VLookups!$A$28:$B$29,2,FALSE)-X$3),IF($G5="L",$N5,$M5),IF($G5="L",$M5,$N5),$B5,$D5))</f>
        <v>107.34981510054132</v>
      </c>
      <c r="Y5" s="129">
        <f>IF(OR($M5="",$N5=""),"",_xlfn.BETA.INV(ABS(VLOOKUP($S$1,VLookups!$A$28:$B$29,2,FALSE)-Y$3),IF($G5="L",$N5,$M5),IF($G5="L",$M5,$N5),$B5,$D5))</f>
        <v>112.61721533634409</v>
      </c>
      <c r="Z5" s="130">
        <f>IF(OR($M5="",$N5=""),"",_xlfn.BETA.INV(ABS(VLOOKUP($S$1,VLookups!$A$28:$B$29,2,FALSE)-Z$3),IF($G5="L",$N5,$M5),IF($G5="L",$M5,$N5),$B5,$D5))</f>
        <v>117.29727531339105</v>
      </c>
      <c r="AA5" s="129">
        <f>IF(OR($M5="",$N5=""),"",_xlfn.BETA.INV(ABS(VLOOKUP($S$1,VLookups!$A$28:$B$29,2,FALSE)-AA$3),IF($G5="L",$N5,$M5),IF($G5="L",$M5,$N5),$B5,$D5))</f>
        <v>121.80209921791996</v>
      </c>
      <c r="AB5" s="130">
        <f>IF(OR($M5="",$N5=""),"",_xlfn.BETA.INV(ABS(VLOOKUP($S$1,VLookups!$A$28:$B$29,2,FALSE)-AB$3),IF($G5="L",$N5,$M5),IF($G5="L",$M5,$N5),$B5,$D5))</f>
        <v>126.41463678294049</v>
      </c>
      <c r="AC5" s="129">
        <f>IF(OR($M5="",$N5=""),"",_xlfn.BETA.INV(ABS(VLOOKUP($S$1,VLookups!$A$28:$B$29,2,FALSE)-AC$3),IF($G5="L",$N5,$M5),IF($G5="L",$M5,$N5),$B5,$D5))</f>
        <v>131.44714348435019</v>
      </c>
      <c r="AD5" s="130">
        <f>IF(OR($M5="",$N5=""),"",_xlfn.BETA.INV(ABS(VLOOKUP($S$1,VLookups!$A$28:$B$29,2,FALSE)-AD$3),IF($G5="L",$N5,$M5),IF($G5="L",$M5,$N5),$B5,$D5))</f>
        <v>137.4326316097264</v>
      </c>
      <c r="AE5" s="129">
        <f>IF(OR($M5="",$N5=""),"",_xlfn.BETA.INV(ABS(VLOOKUP($S$1,VLookups!$A$28:$B$29,2,FALSE)-AE$3),IF($G5="L",$N5,$M5),IF($G5="L",$M5,$N5),$B5,$D5))</f>
        <v>145.83142893346945</v>
      </c>
      <c r="AF5" s="130">
        <f>IF(OR($M5="",$N5=""),"",_xlfn.BETA.INV(ABS(VLOOKUP($S$1,VLookups!$A$28:$B$29,2,FALSE)-AF$3),IF($G5="L",$N5,$M5),IF($G5="L",$M5,$N5),$B5,$D5))</f>
        <v>165.63111284481965</v>
      </c>
      <c r="AG5" s="17"/>
      <c r="AH5" s="238">
        <f t="shared" ref="AH5:AH68" si="21">IF(AND(B5&gt;0,C5&gt;0,D5&gt;0),ABS(D5-B5)/100,"")</f>
        <v>1.8</v>
      </c>
      <c r="AI5" s="236">
        <f t="shared" ref="AI5:AI68" si="22">IF(ISNONTEXT($AH5),B5,"")</f>
        <v>60</v>
      </c>
      <c r="AJ5" s="199">
        <f t="shared" ref="AJ5:CU5" si="23">IF(ISNONTEXT($AH5),AI5+$AH5,"")</f>
        <v>61.8</v>
      </c>
      <c r="AK5" s="199">
        <f t="shared" si="23"/>
        <v>63.599999999999994</v>
      </c>
      <c r="AL5" s="199">
        <f t="shared" si="23"/>
        <v>65.399999999999991</v>
      </c>
      <c r="AM5" s="199">
        <f t="shared" si="23"/>
        <v>67.199999999999989</v>
      </c>
      <c r="AN5" s="199">
        <f t="shared" si="23"/>
        <v>68.999999999999986</v>
      </c>
      <c r="AO5" s="199">
        <f t="shared" si="23"/>
        <v>70.799999999999983</v>
      </c>
      <c r="AP5" s="199">
        <f t="shared" si="23"/>
        <v>72.59999999999998</v>
      </c>
      <c r="AQ5" s="199">
        <f t="shared" si="23"/>
        <v>74.399999999999977</v>
      </c>
      <c r="AR5" s="199">
        <f t="shared" si="23"/>
        <v>76.199999999999974</v>
      </c>
      <c r="AS5" s="199">
        <f t="shared" si="23"/>
        <v>77.999999999999972</v>
      </c>
      <c r="AT5" s="199">
        <f t="shared" si="23"/>
        <v>79.799999999999969</v>
      </c>
      <c r="AU5" s="199">
        <f t="shared" si="23"/>
        <v>81.599999999999966</v>
      </c>
      <c r="AV5" s="199">
        <f t="shared" si="23"/>
        <v>83.399999999999963</v>
      </c>
      <c r="AW5" s="199">
        <f t="shared" si="23"/>
        <v>85.19999999999996</v>
      </c>
      <c r="AX5" s="199">
        <f t="shared" si="23"/>
        <v>86.999999999999957</v>
      </c>
      <c r="AY5" s="199">
        <f t="shared" si="23"/>
        <v>88.799999999999955</v>
      </c>
      <c r="AZ5" s="199">
        <f t="shared" si="23"/>
        <v>90.599999999999952</v>
      </c>
      <c r="BA5" s="199">
        <f t="shared" si="23"/>
        <v>92.399999999999949</v>
      </c>
      <c r="BB5" s="199">
        <f t="shared" si="23"/>
        <v>94.199999999999946</v>
      </c>
      <c r="BC5" s="199">
        <f t="shared" si="23"/>
        <v>95.999999999999943</v>
      </c>
      <c r="BD5" s="199">
        <f t="shared" si="23"/>
        <v>97.79999999999994</v>
      </c>
      <c r="BE5" s="199">
        <f t="shared" si="23"/>
        <v>99.599999999999937</v>
      </c>
      <c r="BF5" s="199">
        <f t="shared" si="23"/>
        <v>101.39999999999993</v>
      </c>
      <c r="BG5" s="199">
        <f t="shared" si="23"/>
        <v>103.19999999999993</v>
      </c>
      <c r="BH5" s="199">
        <f t="shared" si="23"/>
        <v>104.99999999999993</v>
      </c>
      <c r="BI5" s="199">
        <f t="shared" si="23"/>
        <v>106.79999999999993</v>
      </c>
      <c r="BJ5" s="199">
        <f t="shared" si="23"/>
        <v>108.59999999999992</v>
      </c>
      <c r="BK5" s="199">
        <f t="shared" si="23"/>
        <v>110.39999999999992</v>
      </c>
      <c r="BL5" s="199">
        <f t="shared" si="23"/>
        <v>112.19999999999992</v>
      </c>
      <c r="BM5" s="199">
        <f t="shared" si="23"/>
        <v>113.99999999999991</v>
      </c>
      <c r="BN5" s="199">
        <f t="shared" si="23"/>
        <v>115.79999999999991</v>
      </c>
      <c r="BO5" s="199">
        <f t="shared" si="23"/>
        <v>117.59999999999991</v>
      </c>
      <c r="BP5" s="199">
        <f t="shared" si="23"/>
        <v>119.39999999999991</v>
      </c>
      <c r="BQ5" s="199">
        <f t="shared" si="23"/>
        <v>121.1999999999999</v>
      </c>
      <c r="BR5" s="199">
        <f t="shared" si="23"/>
        <v>122.9999999999999</v>
      </c>
      <c r="BS5" s="199">
        <f t="shared" si="23"/>
        <v>124.7999999999999</v>
      </c>
      <c r="BT5" s="199">
        <f t="shared" si="23"/>
        <v>126.59999999999989</v>
      </c>
      <c r="BU5" s="199">
        <f t="shared" si="23"/>
        <v>128.39999999999989</v>
      </c>
      <c r="BV5" s="199">
        <f t="shared" si="23"/>
        <v>130.1999999999999</v>
      </c>
      <c r="BW5" s="199">
        <f t="shared" si="23"/>
        <v>131.99999999999991</v>
      </c>
      <c r="BX5" s="199">
        <f t="shared" si="23"/>
        <v>133.79999999999993</v>
      </c>
      <c r="BY5" s="199">
        <f t="shared" si="23"/>
        <v>135.59999999999994</v>
      </c>
      <c r="BZ5" s="199">
        <f t="shared" si="23"/>
        <v>137.39999999999995</v>
      </c>
      <c r="CA5" s="199">
        <f t="shared" si="23"/>
        <v>139.19999999999996</v>
      </c>
      <c r="CB5" s="199">
        <f t="shared" si="23"/>
        <v>140.99999999999997</v>
      </c>
      <c r="CC5" s="199">
        <f t="shared" si="23"/>
        <v>142.79999999999998</v>
      </c>
      <c r="CD5" s="199">
        <f t="shared" si="23"/>
        <v>144.6</v>
      </c>
      <c r="CE5" s="199">
        <f t="shared" si="23"/>
        <v>146.4</v>
      </c>
      <c r="CF5" s="199">
        <f t="shared" si="23"/>
        <v>148.20000000000002</v>
      </c>
      <c r="CG5" s="199">
        <f t="shared" si="23"/>
        <v>150.00000000000003</v>
      </c>
      <c r="CH5" s="199">
        <f t="shared" si="23"/>
        <v>151.80000000000004</v>
      </c>
      <c r="CI5" s="199">
        <f t="shared" si="23"/>
        <v>153.60000000000005</v>
      </c>
      <c r="CJ5" s="199">
        <f t="shared" si="23"/>
        <v>155.40000000000006</v>
      </c>
      <c r="CK5" s="199">
        <f t="shared" si="23"/>
        <v>157.20000000000007</v>
      </c>
      <c r="CL5" s="199">
        <f t="shared" si="23"/>
        <v>159.00000000000009</v>
      </c>
      <c r="CM5" s="199">
        <f t="shared" si="23"/>
        <v>160.8000000000001</v>
      </c>
      <c r="CN5" s="199">
        <f t="shared" si="23"/>
        <v>162.60000000000011</v>
      </c>
      <c r="CO5" s="199">
        <f t="shared" si="23"/>
        <v>164.40000000000012</v>
      </c>
      <c r="CP5" s="199">
        <f t="shared" si="23"/>
        <v>166.20000000000013</v>
      </c>
      <c r="CQ5" s="199">
        <f t="shared" si="23"/>
        <v>168.00000000000014</v>
      </c>
      <c r="CR5" s="199">
        <f t="shared" si="23"/>
        <v>169.80000000000015</v>
      </c>
      <c r="CS5" s="199">
        <f t="shared" si="23"/>
        <v>171.60000000000016</v>
      </c>
      <c r="CT5" s="199">
        <f t="shared" si="23"/>
        <v>173.40000000000018</v>
      </c>
      <c r="CU5" s="199">
        <f t="shared" si="23"/>
        <v>175.20000000000019</v>
      </c>
      <c r="CV5" s="199">
        <f t="shared" ref="CV5:FG5" si="24">IF(ISNONTEXT($AH5),CU5+$AH5,"")</f>
        <v>177.0000000000002</v>
      </c>
      <c r="CW5" s="199">
        <f t="shared" si="24"/>
        <v>178.80000000000021</v>
      </c>
      <c r="CX5" s="199">
        <f t="shared" si="24"/>
        <v>180.60000000000022</v>
      </c>
      <c r="CY5" s="199">
        <f t="shared" si="24"/>
        <v>182.40000000000023</v>
      </c>
      <c r="CZ5" s="199">
        <f t="shared" si="24"/>
        <v>184.20000000000024</v>
      </c>
      <c r="DA5" s="199">
        <f t="shared" si="24"/>
        <v>186.00000000000026</v>
      </c>
      <c r="DB5" s="199">
        <f t="shared" si="24"/>
        <v>187.80000000000027</v>
      </c>
      <c r="DC5" s="199">
        <f t="shared" si="24"/>
        <v>189.60000000000028</v>
      </c>
      <c r="DD5" s="199">
        <f t="shared" si="24"/>
        <v>191.40000000000029</v>
      </c>
      <c r="DE5" s="199">
        <f t="shared" si="24"/>
        <v>193.2000000000003</v>
      </c>
      <c r="DF5" s="199">
        <f t="shared" si="24"/>
        <v>195.00000000000031</v>
      </c>
      <c r="DG5" s="199">
        <f t="shared" si="24"/>
        <v>196.80000000000032</v>
      </c>
      <c r="DH5" s="199">
        <f t="shared" si="24"/>
        <v>198.60000000000034</v>
      </c>
      <c r="DI5" s="199">
        <f t="shared" si="24"/>
        <v>200.40000000000035</v>
      </c>
      <c r="DJ5" s="199">
        <f t="shared" si="24"/>
        <v>202.20000000000036</v>
      </c>
      <c r="DK5" s="199">
        <f t="shared" si="24"/>
        <v>204.00000000000037</v>
      </c>
      <c r="DL5" s="199">
        <f t="shared" si="24"/>
        <v>205.80000000000038</v>
      </c>
      <c r="DM5" s="199">
        <f t="shared" si="24"/>
        <v>207.60000000000039</v>
      </c>
      <c r="DN5" s="199">
        <f t="shared" si="24"/>
        <v>209.4000000000004</v>
      </c>
      <c r="DO5" s="199">
        <f t="shared" si="24"/>
        <v>211.20000000000041</v>
      </c>
      <c r="DP5" s="199">
        <f t="shared" si="24"/>
        <v>213.00000000000043</v>
      </c>
      <c r="DQ5" s="199">
        <f t="shared" si="24"/>
        <v>214.80000000000044</v>
      </c>
      <c r="DR5" s="199">
        <f t="shared" si="24"/>
        <v>216.60000000000045</v>
      </c>
      <c r="DS5" s="199">
        <f t="shared" si="24"/>
        <v>218.40000000000046</v>
      </c>
      <c r="DT5" s="199">
        <f t="shared" si="24"/>
        <v>220.20000000000047</v>
      </c>
      <c r="DU5" s="199">
        <f t="shared" si="24"/>
        <v>222.00000000000048</v>
      </c>
      <c r="DV5" s="199">
        <f t="shared" si="24"/>
        <v>223.80000000000049</v>
      </c>
      <c r="DW5" s="199">
        <f t="shared" si="24"/>
        <v>225.60000000000051</v>
      </c>
      <c r="DX5" s="199">
        <f t="shared" si="24"/>
        <v>227.40000000000052</v>
      </c>
      <c r="DY5" s="199">
        <f t="shared" si="24"/>
        <v>229.20000000000053</v>
      </c>
      <c r="DZ5" s="199">
        <f t="shared" si="24"/>
        <v>231.00000000000054</v>
      </c>
      <c r="EA5" s="199">
        <f t="shared" si="24"/>
        <v>232.80000000000055</v>
      </c>
      <c r="EB5" s="199">
        <f t="shared" si="24"/>
        <v>234.60000000000056</v>
      </c>
      <c r="EC5" s="199">
        <f t="shared" si="24"/>
        <v>236.40000000000057</v>
      </c>
      <c r="ED5" s="199">
        <f t="shared" si="24"/>
        <v>238.20000000000059</v>
      </c>
      <c r="EE5" s="236">
        <f t="shared" ref="EE5:EE68" si="25">IF(ISNONTEXT($AH5),D5-0.001,"")</f>
        <v>239.999</v>
      </c>
      <c r="EF5" s="237">
        <f t="shared" ref="EF5:EF68" si="26">IF(ISNONTEXT($Q5),IF($G5="R",_xlfn.BETA.DIST(AI5,$M5,$N5,FALSE,$B5,$D5),_xlfn.BETA.DIST(AI5,$N5,$M5,FALSE,$B5,$D5)),NA())</f>
        <v>0</v>
      </c>
      <c r="EG5" s="237">
        <f t="shared" ref="EG5:EG68" si="27">IF(ISNONTEXT($Q5),IF($G5="R",_xlfn.BETA.DIST(AJ5,$M5,$N5,FALSE,$B5,$D5),_xlfn.BETA.DIST(AJ5,$N5,$M5,FALSE,$B5,$D5)),NA())</f>
        <v>1.2346615491072609E-10</v>
      </c>
      <c r="EH5" s="237">
        <f t="shared" ref="EH5:EH68" si="28">IF(ISNONTEXT($Q5),IF($G5="R",_xlfn.BETA.DIST(AK5,$M5,$N5,FALSE,$B5,$D5),_xlfn.BETA.DIST(AK5,$N5,$M5,FALSE,$B5,$D5)),NA())</f>
        <v>1.3709771868468783E-8</v>
      </c>
      <c r="EI5" s="237">
        <f t="shared" ref="EI5:EI68" si="29">IF(ISNONTEXT($Q5),IF($G5="R",_xlfn.BETA.DIST(AL5,$M5,$N5,FALSE,$B5,$D5),_xlfn.BETA.DIST(AL5,$N5,$M5,FALSE,$B5,$D5)),NA())</f>
        <v>2.0291224766315565E-7</v>
      </c>
      <c r="EJ5" s="237">
        <f t="shared" ref="EJ5:EJ68" si="30">IF(ISNONTEXT($Q5),IF($G5="R",_xlfn.BETA.DIST(AM5,$M5,$N5,FALSE,$B5,$D5),_xlfn.BETA.DIST(AM5,$N5,$M5,FALSE,$B5,$D5)),NA())</f>
        <v>1.3148384649528533E-6</v>
      </c>
      <c r="EK5" s="237">
        <f t="shared" ref="EK5:EK68" si="31">IF(ISNONTEXT($Q5),IF($G5="R",_xlfn.BETA.DIST(AN5,$M5,$N5,FALSE,$B5,$D5),_xlfn.BETA.DIST(AN5,$N5,$M5,FALSE,$B5,$D5)),NA())</f>
        <v>5.4147162524920644E-6</v>
      </c>
      <c r="EL5" s="237">
        <f t="shared" ref="EL5:EL68" si="32">IF(ISNONTEXT($Q5),IF($G5="R",_xlfn.BETA.DIST(AO5,$M5,$N5,FALSE,$B5,$D5),_xlfn.BETA.DIST(AO5,$N5,$M5,FALSE,$B5,$D5)),NA())</f>
        <v>1.6730306675973381E-5</v>
      </c>
      <c r="EM5" s="237">
        <f t="shared" ref="EM5:EM68" si="33">IF(ISNONTEXT($Q5),IF($G5="R",_xlfn.BETA.DIST(AP5,$M5,$N5,FALSE,$B5,$D5),_xlfn.BETA.DIST(AP5,$N5,$M5,FALSE,$B5,$D5)),NA())</f>
        <v>4.2374321631997041E-5</v>
      </c>
      <c r="EN5" s="237">
        <f t="shared" ref="EN5:EN68" si="34">IF(ISNONTEXT($Q5),IF($G5="R",_xlfn.BETA.DIST(AQ5,$M5,$N5,FALSE,$B5,$D5),_xlfn.BETA.DIST(AQ5,$N5,$M5,FALSE,$B5,$D5)),NA())</f>
        <v>9.2750164938690017E-5</v>
      </c>
      <c r="EO5" s="237">
        <f t="shared" ref="EO5:EO68" si="35">IF(ISNONTEXT($Q5),IF($G5="R",_xlfn.BETA.DIST(AR5,$M5,$N5,FALSE,$B5,$D5),_xlfn.BETA.DIST(AR5,$N5,$M5,FALSE,$B5,$D5)),NA())</f>
        <v>1.8152324950448527E-4</v>
      </c>
      <c r="EP5" s="237">
        <f t="shared" ref="EP5:EP68" si="36">IF(ISNONTEXT($Q5),IF($G5="R",_xlfn.BETA.DIST(AS5,$M5,$N5,FALSE,$B5,$D5),_xlfn.BETA.DIST(AS5,$N5,$M5,FALSE,$B5,$D5)),NA())</f>
        <v>3.2512497436990311E-4</v>
      </c>
      <c r="EQ5" s="237">
        <f t="shared" ref="EQ5:EQ68" si="37">IF(ISNONTEXT($Q5),IF($G5="R",_xlfn.BETA.DIST(AT5,$M5,$N5,FALSE,$B5,$D5),_xlfn.BETA.DIST(AT5,$N5,$M5,FALSE,$B5,$D5)),NA())</f>
        <v>5.4183129827507261E-4</v>
      </c>
      <c r="ER5" s="237">
        <f t="shared" ref="ER5:ER68" si="38">IF(ISNONTEXT($Q5),IF($G5="R",_xlfn.BETA.DIST(AU5,$M5,$N5,FALSE,$B5,$D5),_xlfn.BETA.DIST(AU5,$N5,$M5,FALSE,$B5,$D5)),NA())</f>
        <v>8.5051373460596829E-4</v>
      </c>
      <c r="ES5" s="237">
        <f t="shared" ref="ES5:ES68" si="39">IF(ISNONTEXT($Q5),IF($G5="R",_xlfn.BETA.DIST(AV5,$M5,$N5,FALSE,$B5,$D5),_xlfn.BETA.DIST(AV5,$N5,$M5,FALSE,$B5,$D5)),NA())</f>
        <v>1.2691945590034954E-3</v>
      </c>
      <c r="ET5" s="237">
        <f t="shared" ref="ET5:ET68" si="40">IF(ISNONTEXT($Q5),IF($G5="R",_xlfn.BETA.DIST(AW5,$M5,$N5,FALSE,$B5,$D5),_xlfn.BETA.DIST(AW5,$N5,$M5,FALSE,$B5,$D5)),NA())</f>
        <v>1.8135509700191676E-3</v>
      </c>
      <c r="EU5" s="237">
        <f t="shared" ref="EU5:EU68" si="41">IF(ISNONTEXT($Q5),IF($G5="R",_xlfn.BETA.DIST(AX5,$M5,$N5,FALSE,$B5,$D5),_xlfn.BETA.DIST(AX5,$N5,$M5,FALSE,$B5,$D5)),NA())</f>
        <v>2.4955080330910703E-3</v>
      </c>
      <c r="EV5" s="237">
        <f t="shared" ref="EV5:EV68" si="42">IF(ISNONTEXT($Q5),IF($G5="R",_xlfn.BETA.DIST(AY5,$M5,$N5,FALSE,$B5,$D5),_xlfn.BETA.DIST(AY5,$N5,$M5,FALSE,$B5,$D5)),NA())</f>
        <v>3.3220417201533662E-3</v>
      </c>
      <c r="EW5" s="237">
        <f t="shared" ref="EW5:EW68" si="43">IF(ISNONTEXT($Q5),IF($G5="R",_xlfn.BETA.DIST(AZ5,$M5,$N5,FALSE,$B5,$D5),_xlfn.BETA.DIST(AZ5,$N5,$M5,FALSE,$B5,$D5)),NA())</f>
        <v>4.2942857686062734E-3</v>
      </c>
      <c r="EX5" s="237">
        <f t="shared" ref="EX5:EX68" si="44">IF(ISNONTEXT($Q5),IF($G5="R",_xlfn.BETA.DIST(BA5,$M5,$N5,FALSE,$B5,$D5),_xlfn.BETA.DIST(BA5,$N5,$M5,FALSE,$B5,$D5)),NA())</f>
        <v>5.4070037143180748E-3</v>
      </c>
      <c r="EY5" s="237">
        <f t="shared" ref="EY5:EY68" si="45">IF(ISNONTEXT($Q5),IF($G5="R",_xlfn.BETA.DIST(BB5,$M5,$N5,FALSE,$B5,$D5),_xlfn.BETA.DIST(BB5,$N5,$M5,FALSE,$B5,$D5)),NA())</f>
        <v>6.648454023372944E-3</v>
      </c>
      <c r="EZ5" s="237">
        <f t="shared" ref="EZ5:EZ68" si="46">IF(ISNONTEXT($Q5),IF($G5="R",_xlfn.BETA.DIST(BC5,$M5,$N5,FALSE,$B5,$D5),_xlfn.BETA.DIST(BC5,$N5,$M5,FALSE,$B5,$D5)),NA())</f>
        <v>8.0006447380236469E-3</v>
      </c>
      <c r="FA5" s="237">
        <f t="shared" ref="FA5:FA68" si="47">IF(ISNONTEXT($Q5),IF($G5="R",_xlfn.BETA.DIST(BD5,$M5,$N5,FALSE,$B5,$D5),_xlfn.BETA.DIST(BD5,$N5,$M5,FALSE,$B5,$D5)),NA())</f>
        <v>9.439946652992498E-3</v>
      </c>
      <c r="FB5" s="237">
        <f t="shared" ref="FB5:FB68" si="48">IF(ISNONTEXT($Q5),IF($G5="R",_xlfn.BETA.DIST(BE5,$M5,$N5,FALSE,$B5,$D5),_xlfn.BETA.DIST(BE5,$N5,$M5,FALSE,$B5,$D5)),NA())</f>
        <v>1.0938012169746386E-2</v>
      </c>
      <c r="FC5" s="237">
        <f t="shared" ref="FC5:FC68" si="49">IF(ISNONTEXT($Q5),IF($G5="R",_xlfn.BETA.DIST(BF5,$M5,$N5,FALSE,$B5,$D5),_xlfn.BETA.DIST(BF5,$N5,$M5,FALSE,$B5,$D5)),NA())</f>
        <v>1.2462931366254983E-2</v>
      </c>
      <c r="FD5" s="237">
        <f t="shared" ref="FD5:FD68" si="50">IF(ISNONTEXT($Q5),IF($G5="R",_xlfn.BETA.DIST(BG5,$M5,$N5,FALSE,$B5,$D5),_xlfn.BETA.DIST(BG5,$N5,$M5,FALSE,$B5,$D5)),NA())</f>
        <v>1.3980547607488708E-2</v>
      </c>
      <c r="FE5" s="237">
        <f t="shared" ref="FE5:FE68" si="51">IF(ISNONTEXT($Q5),IF($G5="R",_xlfn.BETA.DIST(BH5,$M5,$N5,FALSE,$B5,$D5),_xlfn.BETA.DIST(BH5,$N5,$M5,FALSE,$B5,$D5)),NA())</f>
        <v>1.545585187795945E-2</v>
      </c>
      <c r="FF5" s="237">
        <f t="shared" ref="FF5:FF68" si="52">IF(ISNONTEXT($Q5),IF($G5="R",_xlfn.BETA.DIST(BI5,$M5,$N5,FALSE,$B5,$D5),_xlfn.BETA.DIST(BI5,$N5,$M5,FALSE,$B5,$D5)),NA())</f>
        <v>1.6854377264692976E-2</v>
      </c>
      <c r="FG5" s="237">
        <f t="shared" ref="FG5:FG68" si="53">IF(ISNONTEXT($Q5),IF($G5="R",_xlfn.BETA.DIST(BJ5,$M5,$N5,FALSE,$B5,$D5),_xlfn.BETA.DIST(BJ5,$N5,$M5,FALSE,$B5,$D5)),NA())</f>
        <v>1.8143521747438177E-2</v>
      </c>
      <c r="FH5" s="237">
        <f t="shared" ref="FH5:FH68" si="54">IF(ISNONTEXT($Q5),IF($G5="R",_xlfn.BETA.DIST(BK5,$M5,$N5,FALSE,$B5,$D5),_xlfn.BETA.DIST(BK5,$N5,$M5,FALSE,$B5,$D5)),NA())</f>
        <v>1.929373762414386E-2</v>
      </c>
      <c r="FI5" s="237">
        <f t="shared" ref="FI5:FI68" si="55">IF(ISNONTEXT($Q5),IF($G5="R",_xlfn.BETA.DIST(BL5,$M5,$N5,FALSE,$B5,$D5),_xlfn.BETA.DIST(BL5,$N5,$M5,FALSE,$B5,$D5)),NA())</f>
        <v>2.0279538435167804E-2</v>
      </c>
      <c r="FJ5" s="237">
        <f t="shared" ref="FJ5:FJ68" si="56">IF(ISNONTEXT($Q5),IF($G5="R",_xlfn.BETA.DIST(BM5,$M5,$N5,FALSE,$B5,$D5),_xlfn.BETA.DIST(BM5,$N5,$M5,FALSE,$B5,$D5)),NA())</f>
        <v>2.108028810287866E-2</v>
      </c>
      <c r="FK5" s="237">
        <f t="shared" ref="FK5:FK68" si="57">IF(ISNONTEXT($Q5),IF($G5="R",_xlfn.BETA.DIST(BN5,$M5,$N5,FALSE,$B5,$D5),_xlfn.BETA.DIST(BN5,$N5,$M5,FALSE,$B5,$D5)),NA())</f>
        <v>2.1680751215461157E-2</v>
      </c>
      <c r="FL5" s="237">
        <f t="shared" ref="FL5:FL68" si="58">IF(ISNONTEXT($Q5),IF($G5="R",_xlfn.BETA.DIST(BO5,$M5,$N5,FALSE,$B5,$D5),_xlfn.BETA.DIST(BO5,$N5,$M5,FALSE,$B5,$D5)),NA())</f>
        <v>2.2071397123069308E-2</v>
      </c>
      <c r="FM5" s="237">
        <f t="shared" ref="FM5:FM68" si="59">IF(ISNONTEXT($Q5),IF($G5="R",_xlfn.BETA.DIST(BP5,$M5,$N5,FALSE,$B5,$D5),_xlfn.BETA.DIST(BP5,$N5,$M5,FALSE,$B5,$D5)),NA())</f>
        <v>2.2248463100952371E-2</v>
      </c>
      <c r="FN5" s="237">
        <f t="shared" ref="FN5:FN68" si="60">IF(ISNONTEXT($Q5),IF($G5="R",_xlfn.BETA.DIST(BQ5,$M5,$N5,FALSE,$B5,$D5),_xlfn.BETA.DIST(BQ5,$N5,$M5,FALSE,$B5,$D5)),NA())</f>
        <v>2.2213792751261906E-2</v>
      </c>
      <c r="FO5" s="237">
        <f t="shared" ref="FO5:FO68" si="61">IF(ISNONTEXT($Q5),IF($G5="R",_xlfn.BETA.DIST(BR5,$M5,$N5,FALSE,$B5,$D5),_xlfn.BETA.DIST(BR5,$N5,$M5,FALSE,$B5,$D5)),NA())</f>
        <v>2.1974474710751837E-2</v>
      </c>
      <c r="FP5" s="237">
        <f t="shared" ref="FP5:FP68" si="62">IF(ISNONTEXT($Q5),IF($G5="R",_xlfn.BETA.DIST(BS5,$M5,$N5,FALSE,$B5,$D5),_xlfn.BETA.DIST(BS5,$N5,$M5,FALSE,$B5,$D5)),NA())</f>
        <v>2.1542313409787905E-2</v>
      </c>
      <c r="FQ5" s="237">
        <f t="shared" ref="FQ5:FQ68" si="63">IF(ISNONTEXT($Q5),IF($G5="R",_xlfn.BETA.DIST(BT5,$M5,$N5,FALSE,$B5,$D5),_xlfn.BETA.DIST(BT5,$N5,$M5,FALSE,$B5,$D5)),NA())</f>
        <v>2.0933168035136021E-2</v>
      </c>
      <c r="FR5" s="237">
        <f t="shared" ref="FR5:FR68" si="64">IF(ISNONTEXT($Q5),IF($G5="R",_xlfn.BETA.DIST(BU5,$M5,$N5,FALSE,$B5,$D5),_xlfn.BETA.DIST(BU5,$N5,$M5,FALSE,$B5,$D5)),NA())</f>
        <v>2.0166198053640106E-2</v>
      </c>
      <c r="FS5" s="237">
        <f t="shared" ref="FS5:FS68" si="65">IF(ISNONTEXT($Q5),IF($G5="R",_xlfn.BETA.DIST(BV5,$M5,$N5,FALSE,$B5,$D5),_xlfn.BETA.DIST(BV5,$N5,$M5,FALSE,$B5,$D5)),NA())</f>
        <v>1.926305382526991E-2</v>
      </c>
      <c r="FT5" s="237">
        <f t="shared" ref="FT5:FT68" si="66">IF(ISNONTEXT($Q5),IF($G5="R",_xlfn.BETA.DIST(BW5,$M5,$N5,FALSE,$B5,$D5),_xlfn.BETA.DIST(BW5,$N5,$M5,FALSE,$B5,$D5)),NA())</f>
        <v>1.8247049218168516E-2</v>
      </c>
      <c r="FU5" s="237">
        <f t="shared" ref="FU5:FU68" si="67">IF(ISNONTEXT($Q5),IF($G5="R",_xlfn.BETA.DIST(BX5,$M5,$N5,FALSE,$B5,$D5),_xlfn.BETA.DIST(BX5,$N5,$M5,FALSE,$B5,$D5)),NA())</f>
        <v>1.7142350034757184E-2</v>
      </c>
      <c r="FV5" s="237">
        <f t="shared" ref="FV5:FV68" si="68">IF(ISNONTEXT($Q5),IF($G5="R",_xlfn.BETA.DIST(BY5,$M5,$N5,FALSE,$B5,$D5),_xlfn.BETA.DIST(BY5,$N5,$M5,FALSE,$B5,$D5)),NA())</f>
        <v>1.5973207797283555E-2</v>
      </c>
      <c r="FW5" s="237">
        <f t="shared" ref="FW5:FW68" si="69">IF(ISNONTEXT($Q5),IF($G5="R",_xlfn.BETA.DIST(BZ5,$M5,$N5,FALSE,$B5,$D5),_xlfn.BETA.DIST(BZ5,$N5,$M5,FALSE,$B5,$D5)),NA())</f>
        <v>1.4763263364818245E-2</v>
      </c>
      <c r="FX5" s="237">
        <f t="shared" ref="FX5:FX68" si="70">IF(ISNONTEXT($Q5),IF($G5="R",_xlfn.BETA.DIST(CA5,$M5,$N5,FALSE,$B5,$D5),_xlfn.BETA.DIST(CA5,$N5,$M5,FALSE,$B5,$D5)),NA())</f>
        <v>1.3534939296023748E-2</v>
      </c>
      <c r="FY5" s="237">
        <f t="shared" ref="FY5:FY68" si="71">IF(ISNONTEXT($Q5),IF($G5="R",_xlfn.BETA.DIST(CB5,$M5,$N5,FALSE,$B5,$D5),_xlfn.BETA.DIST(CB5,$N5,$M5,FALSE,$B5,$D5)),NA())</f>
        <v>1.2308934145694448E-2</v>
      </c>
      <c r="FZ5" s="237">
        <f t="shared" ref="FZ5:FZ68" si="72">IF(ISNONTEXT($Q5),IF($G5="R",_xlfn.BETA.DIST(CC5,$M5,$N5,FALSE,$B5,$D5),_xlfn.BETA.DIST(CC5,$N5,$M5,FALSE,$B5,$D5)),NA())</f>
        <v>1.1103826267422201E-2</v>
      </c>
      <c r="GA5" s="237">
        <f t="shared" ref="GA5:GA68" si="73">IF(ISNONTEXT($Q5),IF($G5="R",_xlfn.BETA.DIST(CD5,$M5,$N5,FALSE,$B5,$D5),_xlfn.BETA.DIST(CD5,$N5,$M5,FALSE,$B5,$D5)),NA())</f>
        <v>9.9357894274121946E-3</v>
      </c>
      <c r="GB5" s="237">
        <f t="shared" ref="GB5:GB68" si="74">IF(ISNONTEXT($Q5),IF($G5="R",_xlfn.BETA.DIST(CE5,$M5,$N5,FALSE,$B5,$D5),_xlfn.BETA.DIST(CE5,$N5,$M5,FALSE,$B5,$D5)),NA())</f>
        <v>8.8184178061434838E-3</v>
      </c>
      <c r="GC5" s="237">
        <f t="shared" ref="GC5:GC68" si="75">IF(ISNONTEXT($Q5),IF($G5="R",_xlfn.BETA.DIST(CF5,$M5,$N5,FALSE,$B5,$D5),_xlfn.BETA.DIST(CF5,$N5,$M5,FALSE,$B5,$D5)),NA())</f>
        <v>7.7626539165970409E-3</v>
      </c>
      <c r="GD5" s="237">
        <f t="shared" ref="GD5:GD68" si="76">IF(ISNONTEXT($Q5),IF($G5="R",_xlfn.BETA.DIST(CG5,$M5,$N5,FALSE,$B5,$D5),_xlfn.BETA.DIST(CG5,$N5,$M5,FALSE,$B5,$D5)),NA())</f>
        <v>6.7768096923828099E-3</v>
      </c>
      <c r="GE5" s="237">
        <f t="shared" ref="GE5:GE68" si="77">IF(ISNONTEXT($Q5),IF($G5="R",_xlfn.BETA.DIST(CH5,$M5,$N5,FALSE,$B5,$D5),_xlfn.BETA.DIST(CH5,$N5,$M5,FALSE,$B5,$D5)),NA())</f>
        <v>5.8666685417486184E-3</v>
      </c>
      <c r="GF5" s="237">
        <f t="shared" ref="GF5:GF68" si="78">IF(ISNONTEXT($Q5),IF($G5="R",_xlfn.BETA.DIST(CI5,$M5,$N5,FALSE,$B5,$D5),_xlfn.BETA.DIST(CI5,$N5,$M5,FALSE,$B5,$D5)),NA())</f>
        <v>5.0356545269988331E-3</v>
      </c>
      <c r="GG5" s="237">
        <f t="shared" ref="GG5:GG68" si="79">IF(ISNONTEXT($Q5),IF($G5="R",_xlfn.BETA.DIST(CJ5,$M5,$N5,FALSE,$B5,$D5),_xlfn.BETA.DIST(CJ5,$N5,$M5,FALSE,$B5,$D5)),NA())</f>
        <v>4.2850539790380143E-3</v>
      </c>
      <c r="GH5" s="237">
        <f t="shared" ref="GH5:GH68" si="80">IF(ISNONTEXT($Q5),IF($G5="R",_xlfn.BETA.DIST(CK5,$M5,$N5,FALSE,$B5,$D5),_xlfn.BETA.DIST(CK5,$N5,$M5,FALSE,$B5,$D5)),NA())</f>
        <v>3.6142747286528596E-3</v>
      </c>
      <c r="GI5" s="237">
        <f t="shared" ref="GI5:GI68" si="81">IF(ISNONTEXT($Q5),IF($G5="R",_xlfn.BETA.DIST(CL5,$M5,$N5,FALSE,$B5,$D5),_xlfn.BETA.DIST(CL5,$N5,$M5,FALSE,$B5,$D5)),NA())</f>
        <v>3.0211286410889238E-3</v>
      </c>
      <c r="GJ5" s="237">
        <f t="shared" ref="GJ5:GJ68" si="82">IF(ISNONTEXT($Q5),IF($G5="R",_xlfn.BETA.DIST(CM5,$M5,$N5,FALSE,$B5,$D5),_xlfn.BETA.DIST(CM5,$N5,$M5,FALSE,$B5,$D5)),NA())</f>
        <v>2.5021241731631571E-3</v>
      </c>
      <c r="GK5" s="237">
        <f t="shared" ref="GK5:GK68" si="83">IF(ISNONTEXT($Q5),IF($G5="R",_xlfn.BETA.DIST(CN5,$M5,$N5,FALSE,$B5,$D5),_xlfn.BETA.DIST(CN5,$N5,$M5,FALSE,$B5,$D5)),NA())</f>
        <v>2.0527571175495423E-3</v>
      </c>
      <c r="GL5" s="237">
        <f t="shared" ref="GL5:GL68" si="84">IF(ISNONTEXT($Q5),IF($G5="R",_xlfn.BETA.DIST(CO5,$M5,$N5,FALSE,$B5,$D5),_xlfn.BETA.DIST(CO5,$N5,$M5,FALSE,$B5,$D5)),NA())</f>
        <v>1.6677894386807092E-3</v>
      </c>
      <c r="GM5" s="237">
        <f t="shared" ref="GM5:GM68" si="85">IF(ISNONTEXT($Q5),IF($G5="R",_xlfn.BETA.DIST(CP5,$M5,$N5,FALSE,$B5,$D5),_xlfn.BETA.DIST(CP5,$N5,$M5,FALSE,$B5,$D5)),NA())</f>
        <v>1.3415080231195249E-3</v>
      </c>
      <c r="GN5" s="237">
        <f t="shared" ref="GN5:GN68" si="86">IF(ISNONTEXT($Q5),IF($G5="R",_xlfn.BETA.DIST(CQ5,$M5,$N5,FALSE,$B5,$D5),_xlfn.BETA.DIST(CQ5,$N5,$M5,FALSE,$B5,$D5)),NA())</f>
        <v>1.0679571558872972E-3</v>
      </c>
      <c r="GO5" s="237">
        <f t="shared" ref="GO5:GO68" si="87">IF(ISNONTEXT($Q5),IF($G5="R",_xlfn.BETA.DIST(CR5,$M5,$N5,FALSE,$B5,$D5),_xlfn.BETA.DIST(CR5,$N5,$M5,FALSE,$B5,$D5)),NA())</f>
        <v>8.4114049608347149E-4</v>
      </c>
      <c r="GP5" s="237">
        <f t="shared" ref="GP5:GP68" si="88">IF(ISNONTEXT($Q5),IF($G5="R",_xlfn.BETA.DIST(CS5,$M5,$N5,FALSE,$B5,$D5),_xlfn.BETA.DIST(CS5,$N5,$M5,FALSE,$B5,$D5)),NA())</f>
        <v>6.5519017751272765E-4</v>
      </c>
      <c r="GQ5" s="237">
        <f t="shared" ref="GQ5:GQ68" si="89">IF(ISNONTEXT($Q5),IF($G5="R",_xlfn.BETA.DIST(CT5,$M5,$N5,FALSE,$B5,$D5),_xlfn.BETA.DIST(CT5,$N5,$M5,FALSE,$B5,$D5)),NA())</f>
        <v>5.045023365070838E-4</v>
      </c>
      <c r="GR5" s="237">
        <f t="shared" ref="GR5:GR68" si="90">IF(ISNONTEXT($Q5),IF($G5="R",_xlfn.BETA.DIST(CU5,$M5,$N5,FALSE,$B5,$D5),_xlfn.BETA.DIST(CU5,$N5,$M5,FALSE,$B5,$D5)),NA())</f>
        <v>3.8383982042706382E-4</v>
      </c>
      <c r="GS5" s="237">
        <f t="shared" ref="GS5:GS68" si="91">IF(ISNONTEXT($Q5),IF($G5="R",_xlfn.BETA.DIST(CV5,$M5,$N5,FALSE,$B5,$D5),_xlfn.BETA.DIST(CV5,$N5,$M5,FALSE,$B5,$D5)),NA())</f>
        <v>2.8840402438062558E-4</v>
      </c>
      <c r="GT5" s="237">
        <f t="shared" ref="GT5:GT68" si="92">IF(ISNONTEXT($Q5),IF($G5="R",_xlfn.BETA.DIST(CW5,$M5,$N5,FALSE,$B5,$D5),_xlfn.BETA.DIST(CW5,$N5,$M5,FALSE,$B5,$D5)),NA())</f>
        <v>2.1387872486962336E-4</v>
      </c>
      <c r="GU5" s="237">
        <f t="shared" ref="GU5:GU68" si="93">IF(ISNONTEXT($Q5),IF($G5="R",_xlfn.BETA.DIST(CX5,$M5,$N5,FALSE,$B5,$D5),_xlfn.BETA.DIST(CX5,$N5,$M5,FALSE,$B5,$D5)),NA())</f>
        <v>1.5644942669125011E-4</v>
      </c>
      <c r="GV5" s="237">
        <f t="shared" ref="GV5:GV68" si="94">IF(ISNONTEXT($Q5),IF($G5="R",_xlfn.BETA.DIST(CY5,$M5,$N5,FALSE,$B5,$D5),_xlfn.BETA.DIST(CY5,$N5,$M5,FALSE,$B5,$D5)),NA())</f>
        <v>1.1280212581726909E-4</v>
      </c>
      <c r="GW5" s="237">
        <f t="shared" ref="GW5:GW68" si="95">IF(ISNONTEXT($Q5),IF($G5="R",_xlfn.BETA.DIST(CZ5,$M5,$N5,FALSE,$B5,$D5),_xlfn.BETA.DIST(CZ5,$N5,$M5,FALSE,$B5,$D5)),NA())</f>
        <v>8.0105539126841131E-5</v>
      </c>
      <c r="GX5" s="237">
        <f t="shared" ref="GX5:GX68" si="96">IF(ISNONTEXT($Q5),IF($G5="R",_xlfn.BETA.DIST(DA5,$M5,$N5,FALSE,$B5,$D5),_xlfn.BETA.DIST(DA5,$N5,$M5,FALSE,$B5,$D5)),NA())</f>
        <v>5.5980792843838626E-5</v>
      </c>
      <c r="GY5" s="237">
        <f t="shared" ref="GY5:GY68" si="97">IF(ISNONTEXT($Q5),IF($G5="R",_xlfn.BETA.DIST(DB5,$M5,$N5,FALSE,$B5,$D5),_xlfn.BETA.DIST(DB5,$N5,$M5,FALSE,$B5,$D5)),NA())</f>
        <v>3.8462331834890463E-5</v>
      </c>
      <c r="GZ5" s="237">
        <f t="shared" ref="GZ5:GZ68" si="98">IF(ISNONTEXT($Q5),IF($G5="R",_xlfn.BETA.DIST(DC5,$M5,$N5,FALSE,$B5,$D5),_xlfn.BETA.DIST(DC5,$N5,$M5,FALSE,$B5,$D5)),NA())</f>
        <v>2.5953450938696794E-5</v>
      </c>
      <c r="HA5" s="237">
        <f t="shared" ref="HA5:HA68" si="99">IF(ISNONTEXT($Q5),IF($G5="R",_xlfn.BETA.DIST(DD5,$M5,$N5,FALSE,$B5,$D5),_xlfn.BETA.DIST(DD5,$N5,$M5,FALSE,$B5,$D5)),NA())</f>
        <v>1.7179397076735099E-5</v>
      </c>
      <c r="HB5" s="237">
        <f t="shared" ref="HB5:HB68" si="100">IF(ISNONTEXT($Q5),IF($G5="R",_xlfn.BETA.DIST(DE5,$M5,$N5,FALSE,$B5,$D5),_xlfn.BETA.DIST(DE5,$N5,$M5,FALSE,$B5,$D5)),NA())</f>
        <v>1.1140485264356921E-5</v>
      </c>
      <c r="HC5" s="237">
        <f t="shared" ref="HC5:HC68" si="101">IF(ISNONTEXT($Q5),IF($G5="R",_xlfn.BETA.DIST(DF5,$M5,$N5,FALSE,$B5,$D5),_xlfn.BETA.DIST(DF5,$N5,$M5,FALSE,$B5,$D5)),NA())</f>
        <v>7.0671476350975136E-6</v>
      </c>
      <c r="HD5" s="237">
        <f t="shared" ref="HD5:HD68" si="102">IF(ISNONTEXT($Q5),IF($G5="R",_xlfn.BETA.DIST(DG5,$M5,$N5,FALSE,$B5,$D5),_xlfn.BETA.DIST(DG5,$N5,$M5,FALSE,$B5,$D5)),NA())</f>
        <v>4.3783223076589838E-6</v>
      </c>
      <c r="HE5" s="237">
        <f t="shared" ref="HE5:HE68" si="103">IF(ISNONTEXT($Q5),IF($G5="R",_xlfn.BETA.DIST(DH5,$M5,$N5,FALSE,$B5,$D5),_xlfn.BETA.DIST(DH5,$N5,$M5,FALSE,$B5,$D5)),NA())</f>
        <v>2.6441128043026822E-6</v>
      </c>
      <c r="HF5" s="237">
        <f t="shared" ref="HF5:HF68" si="104">IF(ISNONTEXT($Q5),IF($G5="R",_xlfn.BETA.DIST(DI5,$M5,$N5,FALSE,$B5,$D5),_xlfn.BETA.DIST(DI5,$N5,$M5,FALSE,$B5,$D5)),NA())</f>
        <v>1.5532270636948209E-6</v>
      </c>
      <c r="HG5" s="237">
        <f t="shared" ref="HG5:HG68" si="105">IF(ISNONTEXT($Q5),IF($G5="R",_xlfn.BETA.DIST(DJ5,$M5,$N5,FALSE,$B5,$D5),_xlfn.BETA.DIST(DJ5,$N5,$M5,FALSE,$B5,$D5)),NA())</f>
        <v>8.8534994394153888E-7</v>
      </c>
      <c r="HH5" s="237">
        <f t="shared" ref="HH5:HH68" si="106">IF(ISNONTEXT($Q5),IF($G5="R",_xlfn.BETA.DIST(DK5,$M5,$N5,FALSE,$B5,$D5),_xlfn.BETA.DIST(DK5,$N5,$M5,FALSE,$B5,$D5)),NA())</f>
        <v>4.8832060168595516E-7</v>
      </c>
      <c r="HI5" s="237">
        <f t="shared" ref="HI5:HI68" si="107">IF(ISNONTEXT($Q5),IF($G5="R",_xlfn.BETA.DIST(DL5,$M5,$N5,FALSE,$B5,$D5),_xlfn.BETA.DIST(DL5,$N5,$M5,FALSE,$B5,$D5)),NA())</f>
        <v>2.5977702823650725E-7</v>
      </c>
      <c r="HJ5" s="237">
        <f t="shared" ref="HJ5:HJ68" si="108">IF(ISNONTEXT($Q5),IF($G5="R",_xlfn.BETA.DIST(DM5,$M5,$N5,FALSE,$B5,$D5),_xlfn.BETA.DIST(DM5,$N5,$M5,FALSE,$B5,$D5)),NA())</f>
        <v>1.3279057056414934E-7</v>
      </c>
      <c r="HK5" s="237">
        <f t="shared" ref="HK5:HK68" si="109">IF(ISNONTEXT($Q5),IF($G5="R",_xlfn.BETA.DIST(DN5,$M5,$N5,FALSE,$B5,$D5),_xlfn.BETA.DIST(DN5,$N5,$M5,FALSE,$B5,$D5)),NA())</f>
        <v>6.4936181187379849E-8</v>
      </c>
      <c r="HL5" s="237">
        <f t="shared" ref="HL5:HL68" si="110">IF(ISNONTEXT($Q5),IF($G5="R",_xlfn.BETA.DIST(DO5,$M5,$N5,FALSE,$B5,$D5),_xlfn.BETA.DIST(DO5,$N5,$M5,FALSE,$B5,$D5)),NA())</f>
        <v>3.0219686763852189E-8</v>
      </c>
      <c r="HM5" s="237">
        <f t="shared" ref="HM5:HM68" si="111">IF(ISNONTEXT($Q5),IF($G5="R",_xlfn.BETA.DIST(DP5,$M5,$N5,FALSE,$B5,$D5),_xlfn.BETA.DIST(DP5,$N5,$M5,FALSE,$B5,$D5)),NA())</f>
        <v>1.3300418477419775E-8</v>
      </c>
      <c r="HN5" s="237">
        <f t="shared" ref="HN5:HN68" si="112">IF(ISNONTEXT($Q5),IF($G5="R",_xlfn.BETA.DIST(DQ5,$M5,$N5,FALSE,$B5,$D5),_xlfn.BETA.DIST(DQ5,$N5,$M5,FALSE,$B5,$D5)),NA())</f>
        <v>5.4946098076935856E-9</v>
      </c>
      <c r="HO5" s="237">
        <f t="shared" ref="HO5:HO68" si="113">IF(ISNONTEXT($Q5),IF($G5="R",_xlfn.BETA.DIST(DR5,$M5,$N5,FALSE,$B5,$D5),_xlfn.BETA.DIST(DR5,$N5,$M5,FALSE,$B5,$D5)),NA())</f>
        <v>2.111042124400546E-9</v>
      </c>
      <c r="HP5" s="237">
        <f t="shared" ref="HP5:HP68" si="114">IF(ISNONTEXT($Q5),IF($G5="R",_xlfn.BETA.DIST(DS5,$M5,$N5,FALSE,$B5,$D5),_xlfn.BETA.DIST(DS5,$N5,$M5,FALSE,$B5,$D5)),NA())</f>
        <v>7.4571237212241746E-10</v>
      </c>
      <c r="HQ5" s="237">
        <f t="shared" ref="HQ5:HQ68" si="115">IF(ISNONTEXT($Q5),IF($G5="R",_xlfn.BETA.DIST(DT5,$M5,$N5,FALSE,$B5,$D5),_xlfn.BETA.DIST(DT5,$N5,$M5,FALSE,$B5,$D5)),NA())</f>
        <v>2.3871671943824877E-10</v>
      </c>
      <c r="HR5" s="237">
        <f t="shared" ref="HR5:HR68" si="116">IF(ISNONTEXT($Q5),IF($G5="R",_xlfn.BETA.DIST(DU5,$M5,$N5,FALSE,$B5,$D5),_xlfn.BETA.DIST(DU5,$N5,$M5,FALSE,$B5,$D5)),NA())</f>
        <v>6.7975555427975798E-11</v>
      </c>
      <c r="HS5" s="237">
        <f t="shared" ref="HS5:HS68" si="117">IF(ISNONTEXT($Q5),IF($G5="R",_xlfn.BETA.DIST(DV5,$M5,$N5,FALSE,$B5,$D5),_xlfn.BETA.DIST(DV5,$N5,$M5,FALSE,$B5,$D5)),NA())</f>
        <v>1.6801191317384482E-11</v>
      </c>
      <c r="HT5" s="237">
        <f t="shared" ref="HT5:HT68" si="118">IF(ISNONTEXT($Q5),IF($G5="R",_xlfn.BETA.DIST(DW5,$M5,$N5,FALSE,$B5,$D5),_xlfn.BETA.DIST(DW5,$N5,$M5,FALSE,$B5,$D5)),NA())</f>
        <v>3.486822245941364E-12</v>
      </c>
      <c r="HU5" s="237">
        <f t="shared" ref="HU5:HU68" si="119">IF(ISNONTEXT($Q5),IF($G5="R",_xlfn.BETA.DIST(DX5,$M5,$N5,FALSE,$B5,$D5),_xlfn.BETA.DIST(DX5,$N5,$M5,FALSE,$B5,$D5)),NA())</f>
        <v>5.7997383192288769E-13</v>
      </c>
      <c r="HV5" s="237">
        <f t="shared" ref="HV5:HV68" si="120">IF(ISNONTEXT($Q5),IF($G5="R",_xlfn.BETA.DIST(DY5,$M5,$N5,FALSE,$B5,$D5),_xlfn.BETA.DIST(DY5,$N5,$M5,FALSE,$B5,$D5)),NA())</f>
        <v>7.2221695423002311E-14</v>
      </c>
      <c r="HW5" s="237">
        <f t="shared" ref="HW5:HW68" si="121">IF(ISNONTEXT($Q5),IF($G5="R",_xlfn.BETA.DIST(DZ5,$M5,$N5,FALSE,$B5,$D5),_xlfn.BETA.DIST(DZ5,$N5,$M5,FALSE,$B5,$D5)),NA())</f>
        <v>6.0575986645973976E-15</v>
      </c>
      <c r="HX5" s="237">
        <f t="shared" ref="HX5:HX68" si="122">IF(ISNONTEXT($Q5),IF($G5="R",_xlfn.BETA.DIST(EA5,$M5,$N5,FALSE,$B5,$D5),_xlfn.BETA.DIST(EA5,$N5,$M5,FALSE,$B5,$D5)),NA())</f>
        <v>2.8667756612877348E-16</v>
      </c>
      <c r="HY5" s="237">
        <f t="shared" ref="HY5:HY68" si="123">IF(ISNONTEXT($Q5),IF($G5="R",_xlfn.BETA.DIST(EB5,$M5,$N5,FALSE,$B5,$D5),_xlfn.BETA.DIST(EB5,$N5,$M5,FALSE,$B5,$D5)),NA())</f>
        <v>5.4923082650214823E-18</v>
      </c>
      <c r="HZ5" s="237">
        <f t="shared" ref="HZ5:HZ68" si="124">IF(ISNONTEXT($Q5),IF($G5="R",_xlfn.BETA.DIST(EC5,$M5,$N5,FALSE,$B5,$D5),_xlfn.BETA.DIST(EC5,$N5,$M5,FALSE,$B5,$D5)),NA())</f>
        <v>2.0214251648573647E-20</v>
      </c>
      <c r="IA5" s="237">
        <f t="shared" ref="IA5:IA68" si="125">IF(ISNONTEXT($Q5),IF($G5="R",_xlfn.BETA.DIST(ED5,$M5,$N5,FALSE,$B5,$D5),_xlfn.BETA.DIST(ED5,$N5,$M5,FALSE,$B5,$D5)),NA())</f>
        <v>1.3246512724394843E-24</v>
      </c>
      <c r="IB5" s="237">
        <f t="shared" ref="IB5:IB68" si="126">IF(ISNONTEXT($Q5),IF($G5="R",_xlfn.BETA.DIST(EE5,$M5,$N5,FALSE,$B5,$D5),_xlfn.BETA.DIST(EE5,$N5,$M5,FALSE,$B5,$D5)),NA())</f>
        <v>3.7916063168462372E-70</v>
      </c>
    </row>
    <row r="6" spans="1:237" x14ac:dyDescent="0.25">
      <c r="A6" s="22">
        <v>3</v>
      </c>
      <c r="B6" s="117">
        <f t="shared" si="10"/>
        <v>60</v>
      </c>
      <c r="C6" s="132">
        <v>120</v>
      </c>
      <c r="D6" s="117">
        <f t="shared" si="11"/>
        <v>240</v>
      </c>
      <c r="E6" s="127">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51</v>
      </c>
      <c r="L6" s="24">
        <f>IF(OR(F6="",K6=""),"",MATCH(K6,Confidence!$A$1:$A$10,0))</f>
        <v>3</v>
      </c>
      <c r="M6" s="27">
        <f t="shared" si="16"/>
        <v>5.5</v>
      </c>
      <c r="N6" s="27">
        <f t="shared" si="17"/>
        <v>10</v>
      </c>
      <c r="O6" s="24"/>
      <c r="P6" s="119">
        <f t="shared" si="18"/>
        <v>123.864</v>
      </c>
      <c r="Q6" s="119">
        <f t="shared" si="19"/>
        <v>21.204000000000001</v>
      </c>
      <c r="R6" s="40">
        <f t="shared" si="20"/>
        <v>449.60961600000002</v>
      </c>
      <c r="S6" s="132">
        <v>150</v>
      </c>
      <c r="T6" s="28">
        <f>IF(AND(B6&gt;0,C6&gt;0,D6&gt;0,M6&gt;0,N6&gt;0,S6&gt;0,NOT(K6="")),ABS(VLOOKUP($S$1,VLookups!$A$28:$B$29,2,FALSE)-_xlfn.BETA.DIST(S6,IF(G6="L",N6,M6),IF(G6="L",M6,N6),TRUE,B6,D6)),"")</f>
        <v>0.88177702243418099</v>
      </c>
      <c r="U6" s="129">
        <f>IF(OR($M6="",$N6=""),"",_xlfn.BETA.INV(ABS(VLOOKUP($S$1,VLookups!$A$28:$B$29,2,FALSE)-U$3),IF($G6="L",$N6,$M6),IF($G6="L",$M6,$N6),$B6,$D6))</f>
        <v>90.971906364313924</v>
      </c>
      <c r="V6" s="130">
        <f>IF(OR($M6="",$N6=""),"",_xlfn.BETA.INV(ABS(VLOOKUP($S$1,VLookups!$A$28:$B$29,2,FALSE)-V$3),IF($G6="L",$N6,$M6),IF($G6="L",$M6,$N6),$B6,$D6))</f>
        <v>160.72213906389902</v>
      </c>
      <c r="W6" s="129">
        <f>IF(OR($M6="",$N6=""),"",_xlfn.BETA.INV(ABS(VLOOKUP($S$1,VLookups!$A$28:$B$29,2,FALSE)-W$3),IF($G6="L",$N6,$M6),IF($G6="L",$M6,$N6),$B6,$D6))</f>
        <v>97.036400121737103</v>
      </c>
      <c r="X6" s="130">
        <f>IF(OR($M6="",$N6=""),"",_xlfn.BETA.INV(ABS(VLOOKUP($S$1,VLookups!$A$28:$B$29,2,FALSE)-X$3),IF($G6="L",$N6,$M6),IF($G6="L",$M6,$N6),$B6,$D6))</f>
        <v>105.16414707623944</v>
      </c>
      <c r="Y6" s="129">
        <f>IF(OR($M6="",$N6=""),"",_xlfn.BETA.INV(ABS(VLOOKUP($S$1,VLookups!$A$28:$B$29,2,FALSE)-Y$3),IF($G6="L",$N6,$M6),IF($G6="L",$M6,$N6),$B6,$D6))</f>
        <v>111.50517922738426</v>
      </c>
      <c r="Z6" s="130">
        <f>IF(OR($M6="",$N6=""),"",_xlfn.BETA.INV(ABS(VLOOKUP($S$1,VLookups!$A$28:$B$29,2,FALSE)-Z$3),IF($G6="L",$N6,$M6),IF($G6="L",$M6,$N6),$B6,$D6))</f>
        <v>117.20047249381531</v>
      </c>
      <c r="AA6" s="129">
        <f>IF(OR($M6="",$N6=""),"",_xlfn.BETA.INV(ABS(VLOOKUP($S$1,VLookups!$A$28:$B$29,2,FALSE)-AA$3),IF($G6="L",$N6,$M6),IF($G6="L",$M6,$N6),$B6,$D6))</f>
        <v>122.72071931788261</v>
      </c>
      <c r="AB6" s="130">
        <f>IF(OR($M6="",$N6=""),"",_xlfn.BETA.INV(ABS(VLOOKUP($S$1,VLookups!$A$28:$B$29,2,FALSE)-AB$3),IF($G6="L",$N6,$M6),IF($G6="L",$M6,$N6),$B6,$D6))</f>
        <v>128.39758684409776</v>
      </c>
      <c r="AC6" s="129">
        <f>IF(OR($M6="",$N6=""),"",_xlfn.BETA.INV(ABS(VLOOKUP($S$1,VLookups!$A$28:$B$29,2,FALSE)-AC$3),IF($G6="L",$N6,$M6),IF($G6="L",$M6,$N6),$B6,$D6))</f>
        <v>134.60437320108977</v>
      </c>
      <c r="AD6" s="130">
        <f>IF(OR($M6="",$N6=""),"",_xlfn.BETA.INV(ABS(VLOOKUP($S$1,VLookups!$A$28:$B$29,2,FALSE)-AD$3),IF($G6="L",$N6,$M6),IF($G6="L",$M6,$N6),$B6,$D6))</f>
        <v>141.98286713115343</v>
      </c>
      <c r="AE6" s="129">
        <f>IF(OR($M6="",$N6=""),"",_xlfn.BETA.INV(ABS(VLOOKUP($S$1,VLookups!$A$28:$B$29,2,FALSE)-AE$3),IF($G6="L",$N6,$M6),IF($G6="L",$M6,$N6),$B6,$D6))</f>
        <v>152.28434062539679</v>
      </c>
      <c r="AF6" s="130">
        <f>IF(OR($M6="",$N6=""),"",_xlfn.BETA.INV(ABS(VLOOKUP($S$1,VLookups!$A$28:$B$29,2,FALSE)-AF$3),IF($G6="L",$N6,$M6),IF($G6="L",$M6,$N6),$B6,$D6))</f>
        <v>175.98314816516046</v>
      </c>
      <c r="AG6" s="17"/>
      <c r="AH6" s="238">
        <f t="shared" si="21"/>
        <v>1.8</v>
      </c>
      <c r="AI6" s="236">
        <f t="shared" si="22"/>
        <v>60</v>
      </c>
      <c r="AJ6" s="199">
        <f t="shared" ref="AJ6:CU6" si="127">IF(ISNONTEXT($AH6),AI6+$AH6,"")</f>
        <v>61.8</v>
      </c>
      <c r="AK6" s="199">
        <f t="shared" si="127"/>
        <v>63.599999999999994</v>
      </c>
      <c r="AL6" s="199">
        <f t="shared" si="127"/>
        <v>65.399999999999991</v>
      </c>
      <c r="AM6" s="199">
        <f t="shared" si="127"/>
        <v>67.199999999999989</v>
      </c>
      <c r="AN6" s="199">
        <f t="shared" si="127"/>
        <v>68.999999999999986</v>
      </c>
      <c r="AO6" s="199">
        <f t="shared" si="127"/>
        <v>70.799999999999983</v>
      </c>
      <c r="AP6" s="199">
        <f t="shared" si="127"/>
        <v>72.59999999999998</v>
      </c>
      <c r="AQ6" s="199">
        <f t="shared" si="127"/>
        <v>74.399999999999977</v>
      </c>
      <c r="AR6" s="199">
        <f t="shared" si="127"/>
        <v>76.199999999999974</v>
      </c>
      <c r="AS6" s="199">
        <f t="shared" si="127"/>
        <v>77.999999999999972</v>
      </c>
      <c r="AT6" s="199">
        <f t="shared" si="127"/>
        <v>79.799999999999969</v>
      </c>
      <c r="AU6" s="199">
        <f t="shared" si="127"/>
        <v>81.599999999999966</v>
      </c>
      <c r="AV6" s="199">
        <f t="shared" si="127"/>
        <v>83.399999999999963</v>
      </c>
      <c r="AW6" s="199">
        <f t="shared" si="127"/>
        <v>85.19999999999996</v>
      </c>
      <c r="AX6" s="199">
        <f t="shared" si="127"/>
        <v>86.999999999999957</v>
      </c>
      <c r="AY6" s="199">
        <f t="shared" si="127"/>
        <v>88.799999999999955</v>
      </c>
      <c r="AZ6" s="199">
        <f t="shared" si="127"/>
        <v>90.599999999999952</v>
      </c>
      <c r="BA6" s="199">
        <f t="shared" si="127"/>
        <v>92.399999999999949</v>
      </c>
      <c r="BB6" s="199">
        <f t="shared" si="127"/>
        <v>94.199999999999946</v>
      </c>
      <c r="BC6" s="199">
        <f t="shared" si="127"/>
        <v>95.999999999999943</v>
      </c>
      <c r="BD6" s="199">
        <f t="shared" si="127"/>
        <v>97.79999999999994</v>
      </c>
      <c r="BE6" s="199">
        <f t="shared" si="127"/>
        <v>99.599999999999937</v>
      </c>
      <c r="BF6" s="199">
        <f t="shared" si="127"/>
        <v>101.39999999999993</v>
      </c>
      <c r="BG6" s="199">
        <f t="shared" si="127"/>
        <v>103.19999999999993</v>
      </c>
      <c r="BH6" s="199">
        <f t="shared" si="127"/>
        <v>104.99999999999993</v>
      </c>
      <c r="BI6" s="199">
        <f t="shared" si="127"/>
        <v>106.79999999999993</v>
      </c>
      <c r="BJ6" s="199">
        <f t="shared" si="127"/>
        <v>108.59999999999992</v>
      </c>
      <c r="BK6" s="199">
        <f t="shared" si="127"/>
        <v>110.39999999999992</v>
      </c>
      <c r="BL6" s="199">
        <f t="shared" si="127"/>
        <v>112.19999999999992</v>
      </c>
      <c r="BM6" s="199">
        <f t="shared" si="127"/>
        <v>113.99999999999991</v>
      </c>
      <c r="BN6" s="199">
        <f t="shared" si="127"/>
        <v>115.79999999999991</v>
      </c>
      <c r="BO6" s="199">
        <f t="shared" si="127"/>
        <v>117.59999999999991</v>
      </c>
      <c r="BP6" s="199">
        <f t="shared" si="127"/>
        <v>119.39999999999991</v>
      </c>
      <c r="BQ6" s="199">
        <f t="shared" si="127"/>
        <v>121.1999999999999</v>
      </c>
      <c r="BR6" s="199">
        <f t="shared" si="127"/>
        <v>122.9999999999999</v>
      </c>
      <c r="BS6" s="199">
        <f t="shared" si="127"/>
        <v>124.7999999999999</v>
      </c>
      <c r="BT6" s="199">
        <f t="shared" si="127"/>
        <v>126.59999999999989</v>
      </c>
      <c r="BU6" s="199">
        <f t="shared" si="127"/>
        <v>128.39999999999989</v>
      </c>
      <c r="BV6" s="199">
        <f t="shared" si="127"/>
        <v>130.1999999999999</v>
      </c>
      <c r="BW6" s="199">
        <f t="shared" si="127"/>
        <v>131.99999999999991</v>
      </c>
      <c r="BX6" s="199">
        <f t="shared" si="127"/>
        <v>133.79999999999993</v>
      </c>
      <c r="BY6" s="199">
        <f t="shared" si="127"/>
        <v>135.59999999999994</v>
      </c>
      <c r="BZ6" s="199">
        <f t="shared" si="127"/>
        <v>137.39999999999995</v>
      </c>
      <c r="CA6" s="199">
        <f t="shared" si="127"/>
        <v>139.19999999999996</v>
      </c>
      <c r="CB6" s="199">
        <f t="shared" si="127"/>
        <v>140.99999999999997</v>
      </c>
      <c r="CC6" s="199">
        <f t="shared" si="127"/>
        <v>142.79999999999998</v>
      </c>
      <c r="CD6" s="199">
        <f t="shared" si="127"/>
        <v>144.6</v>
      </c>
      <c r="CE6" s="199">
        <f t="shared" si="127"/>
        <v>146.4</v>
      </c>
      <c r="CF6" s="199">
        <f t="shared" si="127"/>
        <v>148.20000000000002</v>
      </c>
      <c r="CG6" s="199">
        <f t="shared" si="127"/>
        <v>150.00000000000003</v>
      </c>
      <c r="CH6" s="199">
        <f t="shared" si="127"/>
        <v>151.80000000000004</v>
      </c>
      <c r="CI6" s="199">
        <f t="shared" si="127"/>
        <v>153.60000000000005</v>
      </c>
      <c r="CJ6" s="199">
        <f t="shared" si="127"/>
        <v>155.40000000000006</v>
      </c>
      <c r="CK6" s="199">
        <f t="shared" si="127"/>
        <v>157.20000000000007</v>
      </c>
      <c r="CL6" s="199">
        <f t="shared" si="127"/>
        <v>159.00000000000009</v>
      </c>
      <c r="CM6" s="199">
        <f t="shared" si="127"/>
        <v>160.8000000000001</v>
      </c>
      <c r="CN6" s="199">
        <f t="shared" si="127"/>
        <v>162.60000000000011</v>
      </c>
      <c r="CO6" s="199">
        <f t="shared" si="127"/>
        <v>164.40000000000012</v>
      </c>
      <c r="CP6" s="199">
        <f t="shared" si="127"/>
        <v>166.20000000000013</v>
      </c>
      <c r="CQ6" s="199">
        <f t="shared" si="127"/>
        <v>168.00000000000014</v>
      </c>
      <c r="CR6" s="199">
        <f t="shared" si="127"/>
        <v>169.80000000000015</v>
      </c>
      <c r="CS6" s="199">
        <f t="shared" si="127"/>
        <v>171.60000000000016</v>
      </c>
      <c r="CT6" s="199">
        <f t="shared" si="127"/>
        <v>173.40000000000018</v>
      </c>
      <c r="CU6" s="199">
        <f t="shared" si="127"/>
        <v>175.20000000000019</v>
      </c>
      <c r="CV6" s="199">
        <f t="shared" ref="CV6:FG6" si="128">IF(ISNONTEXT($AH6),CU6+$AH6,"")</f>
        <v>177.0000000000002</v>
      </c>
      <c r="CW6" s="199">
        <f t="shared" si="128"/>
        <v>178.80000000000021</v>
      </c>
      <c r="CX6" s="199">
        <f t="shared" si="128"/>
        <v>180.60000000000022</v>
      </c>
      <c r="CY6" s="199">
        <f t="shared" si="128"/>
        <v>182.40000000000023</v>
      </c>
      <c r="CZ6" s="199">
        <f t="shared" si="128"/>
        <v>184.20000000000024</v>
      </c>
      <c r="DA6" s="199">
        <f t="shared" si="128"/>
        <v>186.00000000000026</v>
      </c>
      <c r="DB6" s="199">
        <f t="shared" si="128"/>
        <v>187.80000000000027</v>
      </c>
      <c r="DC6" s="199">
        <f t="shared" si="128"/>
        <v>189.60000000000028</v>
      </c>
      <c r="DD6" s="199">
        <f t="shared" si="128"/>
        <v>191.40000000000029</v>
      </c>
      <c r="DE6" s="199">
        <f t="shared" si="128"/>
        <v>193.2000000000003</v>
      </c>
      <c r="DF6" s="199">
        <f t="shared" si="128"/>
        <v>195.00000000000031</v>
      </c>
      <c r="DG6" s="199">
        <f t="shared" si="128"/>
        <v>196.80000000000032</v>
      </c>
      <c r="DH6" s="199">
        <f t="shared" si="128"/>
        <v>198.60000000000034</v>
      </c>
      <c r="DI6" s="199">
        <f t="shared" si="128"/>
        <v>200.40000000000035</v>
      </c>
      <c r="DJ6" s="199">
        <f t="shared" si="128"/>
        <v>202.20000000000036</v>
      </c>
      <c r="DK6" s="199">
        <f t="shared" si="128"/>
        <v>204.00000000000037</v>
      </c>
      <c r="DL6" s="199">
        <f t="shared" si="128"/>
        <v>205.80000000000038</v>
      </c>
      <c r="DM6" s="199">
        <f t="shared" si="128"/>
        <v>207.60000000000039</v>
      </c>
      <c r="DN6" s="199">
        <f t="shared" si="128"/>
        <v>209.4000000000004</v>
      </c>
      <c r="DO6" s="199">
        <f t="shared" si="128"/>
        <v>211.20000000000041</v>
      </c>
      <c r="DP6" s="199">
        <f t="shared" si="128"/>
        <v>213.00000000000043</v>
      </c>
      <c r="DQ6" s="199">
        <f t="shared" si="128"/>
        <v>214.80000000000044</v>
      </c>
      <c r="DR6" s="199">
        <f t="shared" si="128"/>
        <v>216.60000000000045</v>
      </c>
      <c r="DS6" s="199">
        <f t="shared" si="128"/>
        <v>218.40000000000046</v>
      </c>
      <c r="DT6" s="199">
        <f t="shared" si="128"/>
        <v>220.20000000000047</v>
      </c>
      <c r="DU6" s="199">
        <f t="shared" si="128"/>
        <v>222.00000000000048</v>
      </c>
      <c r="DV6" s="199">
        <f t="shared" si="128"/>
        <v>223.80000000000049</v>
      </c>
      <c r="DW6" s="199">
        <f t="shared" si="128"/>
        <v>225.60000000000051</v>
      </c>
      <c r="DX6" s="199">
        <f t="shared" si="128"/>
        <v>227.40000000000052</v>
      </c>
      <c r="DY6" s="199">
        <f t="shared" si="128"/>
        <v>229.20000000000053</v>
      </c>
      <c r="DZ6" s="199">
        <f t="shared" si="128"/>
        <v>231.00000000000054</v>
      </c>
      <c r="EA6" s="199">
        <f t="shared" si="128"/>
        <v>232.80000000000055</v>
      </c>
      <c r="EB6" s="199">
        <f t="shared" si="128"/>
        <v>234.60000000000056</v>
      </c>
      <c r="EC6" s="199">
        <f t="shared" si="128"/>
        <v>236.40000000000057</v>
      </c>
      <c r="ED6" s="199">
        <f t="shared" si="128"/>
        <v>238.20000000000059</v>
      </c>
      <c r="EE6" s="236">
        <f t="shared" si="25"/>
        <v>239.999</v>
      </c>
      <c r="EF6" s="237">
        <f t="shared" si="26"/>
        <v>0</v>
      </c>
      <c r="EG6" s="237">
        <f t="shared" si="27"/>
        <v>8.9466403045852694E-8</v>
      </c>
      <c r="EH6" s="237">
        <f t="shared" si="28"/>
        <v>1.8476209900207678E-6</v>
      </c>
      <c r="EI6" s="237">
        <f t="shared" si="29"/>
        <v>1.0445626198386285E-5</v>
      </c>
      <c r="EJ6" s="237">
        <f t="shared" si="30"/>
        <v>3.4725961870120713E-5</v>
      </c>
      <c r="EK6" s="237">
        <f t="shared" si="31"/>
        <v>8.626223233321321E-5</v>
      </c>
      <c r="EL6" s="237">
        <f t="shared" si="32"/>
        <v>1.781453680808841E-4</v>
      </c>
      <c r="EM6" s="237">
        <f t="shared" si="33"/>
        <v>3.2376577858831529E-4</v>
      </c>
      <c r="EN6" s="237">
        <f t="shared" si="34"/>
        <v>5.3572092900997632E-4</v>
      </c>
      <c r="EO6" s="237">
        <f t="shared" si="35"/>
        <v>8.249109130440105E-4</v>
      </c>
      <c r="EP6" s="237">
        <f t="shared" si="36"/>
        <v>1.1998468361591845E-3</v>
      </c>
      <c r="EQ6" s="237">
        <f t="shared" si="37"/>
        <v>1.6661740596196092E-3</v>
      </c>
      <c r="ER6" s="237">
        <f t="shared" si="38"/>
        <v>2.2263984054271347E-3</v>
      </c>
      <c r="ES6" s="237">
        <f t="shared" si="39"/>
        <v>2.8797950750976851E-3</v>
      </c>
      <c r="ET6" s="237">
        <f t="shared" si="40"/>
        <v>3.622475421441348E-3</v>
      </c>
      <c r="EU6" s="237">
        <f t="shared" si="41"/>
        <v>4.4475846522215009E-3</v>
      </c>
      <c r="EV6" s="237">
        <f t="shared" si="42"/>
        <v>5.3456032486108428E-3</v>
      </c>
      <c r="EW6" s="237">
        <f t="shared" si="43"/>
        <v>6.3047257994545457E-3</v>
      </c>
      <c r="EX6" s="237">
        <f t="shared" si="44"/>
        <v>7.3112926890806481E-3</v>
      </c>
      <c r="EY6" s="237">
        <f t="shared" si="45"/>
        <v>8.3502523417003493E-3</v>
      </c>
      <c r="EZ6" s="237">
        <f t="shared" si="46"/>
        <v>9.4056343037400205E-3</v>
      </c>
      <c r="FA6" s="237">
        <f t="shared" si="47"/>
        <v>1.0461016175491616E-2</v>
      </c>
      <c r="FB6" s="237">
        <f t="shared" si="48"/>
        <v>1.1499970164641793E-2</v>
      </c>
      <c r="FC6" s="237">
        <f t="shared" si="49"/>
        <v>1.2506477736915765E-2</v>
      </c>
      <c r="FD6" s="237">
        <f t="shared" si="50"/>
        <v>1.3465303417632798E-2</v>
      </c>
      <c r="FE6" s="237">
        <f t="shared" si="51"/>
        <v>1.4362321205609837E-2</v>
      </c>
      <c r="FF6" s="237">
        <f t="shared" si="52"/>
        <v>1.5184789265620679E-2</v>
      </c>
      <c r="FG6" s="237">
        <f t="shared" si="53"/>
        <v>1.5921570547365673E-2</v>
      </c>
      <c r="FH6" s="237">
        <f t="shared" si="54"/>
        <v>1.6563298726850396E-2</v>
      </c>
      <c r="FI6" s="237">
        <f t="shared" si="55"/>
        <v>1.7102490376871914E-2</v>
      </c>
      <c r="FJ6" s="237">
        <f t="shared" si="56"/>
        <v>1.7533605549502361E-2</v>
      </c>
      <c r="FK6" s="237">
        <f t="shared" si="57"/>
        <v>1.7853060002173331E-2</v>
      </c>
      <c r="FL6" s="237">
        <f t="shared" si="58"/>
        <v>1.8059193130870812E-2</v>
      </c>
      <c r="FM6" s="237">
        <f t="shared" si="59"/>
        <v>1.8152196302388159E-2</v>
      </c>
      <c r="FN6" s="237">
        <f t="shared" si="60"/>
        <v>1.8134006717828818E-2</v>
      </c>
      <c r="FO6" s="237">
        <f t="shared" si="61"/>
        <v>1.8008172208208158E-2</v>
      </c>
      <c r="FP6" s="237">
        <f t="shared" si="62"/>
        <v>1.7779692477501947E-2</v>
      </c>
      <c r="FQ6" s="237">
        <f t="shared" si="63"/>
        <v>1.7454842286652204E-2</v>
      </c>
      <c r="FR6" s="237">
        <f t="shared" si="64"/>
        <v>1.7040981931734249E-2</v>
      </c>
      <c r="FS6" s="237">
        <f t="shared" si="65"/>
        <v>1.6546360128326217E-2</v>
      </c>
      <c r="FT6" s="237">
        <f t="shared" si="66"/>
        <v>1.5979914089219921E-2</v>
      </c>
      <c r="FU6" s="237">
        <f t="shared" si="67"/>
        <v>1.5351071190395617E-2</v>
      </c>
      <c r="FV6" s="237">
        <f t="shared" si="68"/>
        <v>1.4669556176223236E-2</v>
      </c>
      <c r="FW6" s="237">
        <f t="shared" si="69"/>
        <v>1.3945207373741386E-2</v>
      </c>
      <c r="FX6" s="237">
        <f t="shared" si="70"/>
        <v>1.318780488112139E-2</v>
      </c>
      <c r="FY6" s="237">
        <f t="shared" si="71"/>
        <v>1.2406913179418836E-2</v>
      </c>
      <c r="FZ6" s="237">
        <f t="shared" si="72"/>
        <v>1.1611740100629556E-2</v>
      </c>
      <c r="GA6" s="237">
        <f t="shared" si="73"/>
        <v>1.0811013578860709E-2</v>
      </c>
      <c r="GB6" s="237">
        <f t="shared" si="74"/>
        <v>1.001287712382945E-2</v>
      </c>
      <c r="GC6" s="237">
        <f t="shared" si="75"/>
        <v>9.2248044944168456E-3</v>
      </c>
      <c r="GD6" s="237">
        <f t="shared" si="76"/>
        <v>8.4535336209314946E-3</v>
      </c>
      <c r="GE6" s="237">
        <f t="shared" si="77"/>
        <v>7.7050194331990786E-3</v>
      </c>
      <c r="GF6" s="237">
        <f t="shared" si="78"/>
        <v>6.9844049015818695E-3</v>
      </c>
      <c r="GG6" s="237">
        <f t="shared" si="79"/>
        <v>6.296009292450111E-3</v>
      </c>
      <c r="GH6" s="237">
        <f t="shared" si="80"/>
        <v>5.6433323803565336E-3</v>
      </c>
      <c r="GI6" s="237">
        <f t="shared" si="81"/>
        <v>5.0290731471221393E-3</v>
      </c>
      <c r="GJ6" s="237">
        <f t="shared" si="82"/>
        <v>4.4551613332522713E-3</v>
      </c>
      <c r="GK6" s="237">
        <f t="shared" si="83"/>
        <v>3.9228000887714786E-3</v>
      </c>
      <c r="GL6" s="237">
        <f t="shared" si="84"/>
        <v>3.432517897161124E-3</v>
      </c>
      <c r="GM6" s="237">
        <f t="shared" si="85"/>
        <v>2.9842279154069992E-3</v>
      </c>
      <c r="GN6" s="237">
        <f t="shared" si="86"/>
        <v>2.5772928824428038E-3</v>
      </c>
      <c r="GO6" s="237">
        <f t="shared" si="87"/>
        <v>2.2105937942357807E-3</v>
      </c>
      <c r="GP6" s="237">
        <f t="shared" si="88"/>
        <v>1.8826006227218406E-3</v>
      </c>
      <c r="GQ6" s="237">
        <f t="shared" si="89"/>
        <v>1.5914434637433867E-3</v>
      </c>
      <c r="GR6" s="237">
        <f t="shared" si="90"/>
        <v>1.3349826318155825E-3</v>
      </c>
      <c r="GS6" s="237">
        <f t="shared" si="91"/>
        <v>1.1108763725165556E-3</v>
      </c>
      <c r="GT6" s="237">
        <f t="shared" si="92"/>
        <v>9.1664503205056208E-4</v>
      </c>
      <c r="GU6" s="237">
        <f t="shared" si="93"/>
        <v>7.4973070354179036E-4</v>
      </c>
      <c r="GV6" s="237">
        <f t="shared" si="94"/>
        <v>6.0755155641485138E-4</v>
      </c>
      <c r="GW6" s="237">
        <f t="shared" si="95"/>
        <v>4.8755024446888481E-4</v>
      </c>
      <c r="GX6" s="237">
        <f t="shared" si="96"/>
        <v>3.8723597581503375E-4</v>
      </c>
      <c r="GY6" s="237">
        <f t="shared" si="97"/>
        <v>3.042200098356791E-4</v>
      </c>
      <c r="GZ6" s="237">
        <f t="shared" si="98"/>
        <v>2.3624451916408931E-4</v>
      </c>
      <c r="HA6" s="237">
        <f t="shared" si="99"/>
        <v>1.8120491516161009E-4</v>
      </c>
      <c r="HB6" s="237">
        <f t="shared" si="100"/>
        <v>1.3716588067830938E-4</v>
      </c>
      <c r="HC6" s="237">
        <f t="shared" si="101"/>
        <v>1.0237148165736151E-4</v>
      </c>
      <c r="HD6" s="237">
        <f t="shared" si="102"/>
        <v>7.524983749337719E-5</v>
      </c>
      <c r="HE6" s="237">
        <f t="shared" si="103"/>
        <v>5.441291758901167E-5</v>
      </c>
      <c r="HF6" s="237">
        <f t="shared" si="104"/>
        <v>3.8652097397022165E-5</v>
      </c>
      <c r="HG6" s="237">
        <f t="shared" si="105"/>
        <v>2.6930151035687901E-5</v>
      </c>
      <c r="HH6" s="237">
        <f t="shared" si="106"/>
        <v>1.8370379499490808E-5</v>
      </c>
      <c r="HI6" s="237">
        <f t="shared" si="107"/>
        <v>1.2243574247903823E-5</v>
      </c>
      <c r="HJ6" s="237">
        <f t="shared" si="108"/>
        <v>7.9534967394514519E-6</v>
      </c>
      <c r="HK6" s="237">
        <f t="shared" si="109"/>
        <v>5.0215169595901536E-6</v>
      </c>
      <c r="HL6" s="237">
        <f t="shared" si="110"/>
        <v>3.0710002860464567E-6</v>
      </c>
      <c r="HM6" s="237">
        <f t="shared" si="111"/>
        <v>1.8119646593786836E-6</v>
      </c>
      <c r="HN6" s="237">
        <f t="shared" si="112"/>
        <v>1.0264518396502447E-6</v>
      </c>
      <c r="HO6" s="237">
        <f t="shared" si="113"/>
        <v>5.5497067234671917E-7</v>
      </c>
      <c r="HP6" s="237">
        <f t="shared" si="114"/>
        <v>2.8428010345447257E-7</v>
      </c>
      <c r="HQ6" s="237">
        <f t="shared" si="115"/>
        <v>1.3668863986575958E-7</v>
      </c>
      <c r="HR6" s="237">
        <f t="shared" si="116"/>
        <v>6.0958534581055563E-8</v>
      </c>
      <c r="HS6" s="237">
        <f t="shared" si="117"/>
        <v>2.4820588593608646E-8</v>
      </c>
      <c r="HT6" s="237">
        <f t="shared" si="118"/>
        <v>9.032299538818255E-9</v>
      </c>
      <c r="HU6" s="237">
        <f t="shared" si="119"/>
        <v>2.851010746548241E-9</v>
      </c>
      <c r="HV6" s="237">
        <f t="shared" si="120"/>
        <v>7.4710186468911261E-10</v>
      </c>
      <c r="HW6" s="237">
        <f t="shared" si="121"/>
        <v>1.5185513720756351E-10</v>
      </c>
      <c r="HX6" s="237">
        <f t="shared" si="122"/>
        <v>2.1365039315955059E-11</v>
      </c>
      <c r="HY6" s="237">
        <f t="shared" si="123"/>
        <v>1.6807662638977848E-12</v>
      </c>
      <c r="HZ6" s="237">
        <f t="shared" si="124"/>
        <v>4.5785770526489647E-14</v>
      </c>
      <c r="IA6" s="237">
        <f t="shared" si="125"/>
        <v>9.3605550429099183E-17</v>
      </c>
      <c r="IB6" s="237">
        <f t="shared" si="126"/>
        <v>4.9371897923597239E-46</v>
      </c>
    </row>
    <row r="7" spans="1:237" x14ac:dyDescent="0.25">
      <c r="A7" s="22">
        <v>4</v>
      </c>
      <c r="B7" s="117">
        <f t="shared" si="10"/>
        <v>60</v>
      </c>
      <c r="C7" s="132">
        <v>120</v>
      </c>
      <c r="D7" s="117">
        <f t="shared" si="11"/>
        <v>240</v>
      </c>
      <c r="E7" s="127">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9">
        <f t="shared" si="18"/>
        <v>125.44799999999999</v>
      </c>
      <c r="Q7" s="119">
        <f t="shared" si="19"/>
        <v>25.001999999999999</v>
      </c>
      <c r="R7" s="40">
        <f t="shared" si="20"/>
        <v>625.1000039999999</v>
      </c>
      <c r="S7" s="132">
        <v>150</v>
      </c>
      <c r="T7" s="28">
        <f>IF(AND(B7&gt;0,C7&gt;0,D7&gt;0,M7&gt;0,N7&gt;0,S7&gt;0,NOT(K7="")),ABS(VLOOKUP($S$1,VLookups!$A$28:$B$29,2,FALSE)-_xlfn.BETA.DIST(S7,IF(G7="L",N7,M7),IF(G7="L",M7,N7),TRUE,B7,D7)),"")</f>
        <v>0.828125</v>
      </c>
      <c r="U7" s="129">
        <f>IF(OR($M7="",$N7=""),"",_xlfn.BETA.INV(ABS(VLOOKUP($S$1,VLookups!$A$28:$B$29,2,FALSE)-U$3),IF($G7="L",$N7,$M7),IF($G7="L",$M7,$N7),$B7,$D7))</f>
        <v>87.005083345202394</v>
      </c>
      <c r="V7" s="130">
        <f>IF(OR($M7="",$N7=""),"",_xlfn.BETA.INV(ABS(VLOOKUP($S$1,VLookups!$A$28:$B$29,2,FALSE)-V$3),IF($G7="L",$N7,$M7),IF($G7="L",$M7,$N7),$B7,$D7))</f>
        <v>169.19235889897439</v>
      </c>
      <c r="W7" s="129">
        <f>IF(OR($M7="",$N7=""),"",_xlfn.BETA.INV(ABS(VLOOKUP($S$1,VLookups!$A$28:$B$29,2,FALSE)-W$3),IF($G7="L",$N7,$M7),IF($G7="L",$M7,$N7),$B7,$D7))</f>
        <v>93.761213396520859</v>
      </c>
      <c r="X7" s="130">
        <f>IF(OR($M7="",$N7=""),"",_xlfn.BETA.INV(ABS(VLOOKUP($S$1,VLookups!$A$28:$B$29,2,FALSE)-X$3),IF($G7="L",$N7,$M7),IF($G7="L",$M7,$N7),$B7,$D7))</f>
        <v>103.0994199787645</v>
      </c>
      <c r="Y7" s="129">
        <f>IF(OR($M7="",$N7=""),"",_xlfn.BETA.INV(ABS(VLOOKUP($S$1,VLookups!$A$28:$B$29,2,FALSE)-Y$3),IF($G7="L",$N7,$M7),IF($G7="L",$M7,$N7),$B7,$D7))</f>
        <v>110.54416662601456</v>
      </c>
      <c r="Z7" s="130">
        <f>IF(OR($M7="",$N7=""),"",_xlfn.BETA.INV(ABS(VLOOKUP($S$1,VLookups!$A$28:$B$29,2,FALSE)-Z$3),IF($G7="L",$N7,$M7),IF($G7="L",$M7,$N7),$B7,$D7))</f>
        <v>117.31131086579957</v>
      </c>
      <c r="AA7" s="129">
        <f>IF(OR($M7="",$N7=""),"",_xlfn.BETA.INV(ABS(VLOOKUP($S$1,VLookups!$A$28:$B$29,2,FALSE)-AA$3),IF($G7="L",$N7,$M7),IF($G7="L",$M7,$N7),$B7,$D7))</f>
        <v>123.91799422424795</v>
      </c>
      <c r="AB7" s="130">
        <f>IF(OR($M7="",$N7=""),"",_xlfn.BETA.INV(ABS(VLOOKUP($S$1,VLookups!$A$28:$B$29,2,FALSE)-AB$3),IF($G7="L",$N7,$M7),IF($G7="L",$M7,$N7),$B7,$D7))</f>
        <v>130.73912215306711</v>
      </c>
      <c r="AC7" s="129">
        <f>IF(OR($M7="",$N7=""),"",_xlfn.BETA.INV(ABS(VLOOKUP($S$1,VLookups!$A$28:$B$29,2,FALSE)-AC$3),IF($G7="L",$N7,$M7),IF($G7="L",$M7,$N7),$B7,$D7))</f>
        <v>138.20485885986596</v>
      </c>
      <c r="AD7" s="130">
        <f>IF(OR($M7="",$N7=""),"",_xlfn.BETA.INV(ABS(VLOOKUP($S$1,VLookups!$A$28:$B$29,2,FALSE)-AD$3),IF($G7="L",$N7,$M7),IF($G7="L",$M7,$N7),$B7,$D7))</f>
        <v>147.0583027346733</v>
      </c>
      <c r="AE7" s="129">
        <f>IF(OR($M7="",$N7=""),"",_xlfn.BETA.INV(ABS(VLOOKUP($S$1,VLookups!$A$28:$B$29,2,FALSE)-AE$3),IF($G7="L",$N7,$M7),IF($G7="L",$M7,$N7),$B7,$D7))</f>
        <v>159.31154982904781</v>
      </c>
      <c r="AF7" s="130">
        <f>IF(OR($M7="",$N7=""),"",_xlfn.BETA.INV(ABS(VLOOKUP($S$1,VLookups!$A$28:$B$29,2,FALSE)-AF$3),IF($G7="L",$N7,$M7),IF($G7="L",$M7,$N7),$B7,$D7))</f>
        <v>186.51903498230325</v>
      </c>
      <c r="AG7" s="17"/>
      <c r="AH7" s="238">
        <f t="shared" si="21"/>
        <v>1.8</v>
      </c>
      <c r="AI7" s="236">
        <f t="shared" si="22"/>
        <v>60</v>
      </c>
      <c r="AJ7" s="199">
        <f t="shared" ref="AJ7:CU7" si="129">IF(ISNONTEXT($AH7),AI7+$AH7,"")</f>
        <v>61.8</v>
      </c>
      <c r="AK7" s="199">
        <f t="shared" si="129"/>
        <v>63.599999999999994</v>
      </c>
      <c r="AL7" s="199">
        <f t="shared" si="129"/>
        <v>65.399999999999991</v>
      </c>
      <c r="AM7" s="199">
        <f t="shared" si="129"/>
        <v>67.199999999999989</v>
      </c>
      <c r="AN7" s="199">
        <f t="shared" si="129"/>
        <v>68.999999999999986</v>
      </c>
      <c r="AO7" s="199">
        <f t="shared" si="129"/>
        <v>70.799999999999983</v>
      </c>
      <c r="AP7" s="199">
        <f t="shared" si="129"/>
        <v>72.59999999999998</v>
      </c>
      <c r="AQ7" s="199">
        <f t="shared" si="129"/>
        <v>74.399999999999977</v>
      </c>
      <c r="AR7" s="199">
        <f t="shared" si="129"/>
        <v>76.199999999999974</v>
      </c>
      <c r="AS7" s="199">
        <f t="shared" si="129"/>
        <v>77.999999999999972</v>
      </c>
      <c r="AT7" s="199">
        <f t="shared" si="129"/>
        <v>79.799999999999969</v>
      </c>
      <c r="AU7" s="199">
        <f t="shared" si="129"/>
        <v>81.599999999999966</v>
      </c>
      <c r="AV7" s="199">
        <f t="shared" si="129"/>
        <v>83.399999999999963</v>
      </c>
      <c r="AW7" s="199">
        <f t="shared" si="129"/>
        <v>85.19999999999996</v>
      </c>
      <c r="AX7" s="199">
        <f t="shared" si="129"/>
        <v>86.999999999999957</v>
      </c>
      <c r="AY7" s="199">
        <f t="shared" si="129"/>
        <v>88.799999999999955</v>
      </c>
      <c r="AZ7" s="199">
        <f t="shared" si="129"/>
        <v>90.599999999999952</v>
      </c>
      <c r="BA7" s="199">
        <f t="shared" si="129"/>
        <v>92.399999999999949</v>
      </c>
      <c r="BB7" s="199">
        <f t="shared" si="129"/>
        <v>94.199999999999946</v>
      </c>
      <c r="BC7" s="199">
        <f t="shared" si="129"/>
        <v>95.999999999999943</v>
      </c>
      <c r="BD7" s="199">
        <f t="shared" si="129"/>
        <v>97.79999999999994</v>
      </c>
      <c r="BE7" s="199">
        <f t="shared" si="129"/>
        <v>99.599999999999937</v>
      </c>
      <c r="BF7" s="199">
        <f t="shared" si="129"/>
        <v>101.39999999999993</v>
      </c>
      <c r="BG7" s="199">
        <f t="shared" si="129"/>
        <v>103.19999999999993</v>
      </c>
      <c r="BH7" s="199">
        <f t="shared" si="129"/>
        <v>104.99999999999993</v>
      </c>
      <c r="BI7" s="199">
        <f t="shared" si="129"/>
        <v>106.79999999999993</v>
      </c>
      <c r="BJ7" s="199">
        <f t="shared" si="129"/>
        <v>108.59999999999992</v>
      </c>
      <c r="BK7" s="199">
        <f t="shared" si="129"/>
        <v>110.39999999999992</v>
      </c>
      <c r="BL7" s="199">
        <f t="shared" si="129"/>
        <v>112.19999999999992</v>
      </c>
      <c r="BM7" s="199">
        <f t="shared" si="129"/>
        <v>113.99999999999991</v>
      </c>
      <c r="BN7" s="199">
        <f t="shared" si="129"/>
        <v>115.79999999999991</v>
      </c>
      <c r="BO7" s="199">
        <f t="shared" si="129"/>
        <v>117.59999999999991</v>
      </c>
      <c r="BP7" s="199">
        <f t="shared" si="129"/>
        <v>119.39999999999991</v>
      </c>
      <c r="BQ7" s="199">
        <f t="shared" si="129"/>
        <v>121.1999999999999</v>
      </c>
      <c r="BR7" s="199">
        <f t="shared" si="129"/>
        <v>122.9999999999999</v>
      </c>
      <c r="BS7" s="199">
        <f t="shared" si="129"/>
        <v>124.7999999999999</v>
      </c>
      <c r="BT7" s="199">
        <f t="shared" si="129"/>
        <v>126.59999999999989</v>
      </c>
      <c r="BU7" s="199">
        <f t="shared" si="129"/>
        <v>128.39999999999989</v>
      </c>
      <c r="BV7" s="199">
        <f t="shared" si="129"/>
        <v>130.1999999999999</v>
      </c>
      <c r="BW7" s="199">
        <f t="shared" si="129"/>
        <v>131.99999999999991</v>
      </c>
      <c r="BX7" s="199">
        <f t="shared" si="129"/>
        <v>133.79999999999993</v>
      </c>
      <c r="BY7" s="199">
        <f t="shared" si="129"/>
        <v>135.59999999999994</v>
      </c>
      <c r="BZ7" s="199">
        <f t="shared" si="129"/>
        <v>137.39999999999995</v>
      </c>
      <c r="CA7" s="199">
        <f t="shared" si="129"/>
        <v>139.19999999999996</v>
      </c>
      <c r="CB7" s="199">
        <f t="shared" si="129"/>
        <v>140.99999999999997</v>
      </c>
      <c r="CC7" s="199">
        <f t="shared" si="129"/>
        <v>142.79999999999998</v>
      </c>
      <c r="CD7" s="199">
        <f t="shared" si="129"/>
        <v>144.6</v>
      </c>
      <c r="CE7" s="199">
        <f t="shared" si="129"/>
        <v>146.4</v>
      </c>
      <c r="CF7" s="199">
        <f t="shared" si="129"/>
        <v>148.20000000000002</v>
      </c>
      <c r="CG7" s="199">
        <f t="shared" si="129"/>
        <v>150.00000000000003</v>
      </c>
      <c r="CH7" s="199">
        <f t="shared" si="129"/>
        <v>151.80000000000004</v>
      </c>
      <c r="CI7" s="199">
        <f t="shared" si="129"/>
        <v>153.60000000000005</v>
      </c>
      <c r="CJ7" s="199">
        <f t="shared" si="129"/>
        <v>155.40000000000006</v>
      </c>
      <c r="CK7" s="199">
        <f t="shared" si="129"/>
        <v>157.20000000000007</v>
      </c>
      <c r="CL7" s="199">
        <f t="shared" si="129"/>
        <v>159.00000000000009</v>
      </c>
      <c r="CM7" s="199">
        <f t="shared" si="129"/>
        <v>160.8000000000001</v>
      </c>
      <c r="CN7" s="199">
        <f t="shared" si="129"/>
        <v>162.60000000000011</v>
      </c>
      <c r="CO7" s="199">
        <f t="shared" si="129"/>
        <v>164.40000000000012</v>
      </c>
      <c r="CP7" s="199">
        <f t="shared" si="129"/>
        <v>166.20000000000013</v>
      </c>
      <c r="CQ7" s="199">
        <f t="shared" si="129"/>
        <v>168.00000000000014</v>
      </c>
      <c r="CR7" s="199">
        <f t="shared" si="129"/>
        <v>169.80000000000015</v>
      </c>
      <c r="CS7" s="199">
        <f t="shared" si="129"/>
        <v>171.60000000000016</v>
      </c>
      <c r="CT7" s="199">
        <f t="shared" si="129"/>
        <v>173.40000000000018</v>
      </c>
      <c r="CU7" s="199">
        <f t="shared" si="129"/>
        <v>175.20000000000019</v>
      </c>
      <c r="CV7" s="199">
        <f t="shared" ref="CV7:FG7" si="130">IF(ISNONTEXT($AH7),CU7+$AH7,"")</f>
        <v>177.0000000000002</v>
      </c>
      <c r="CW7" s="199">
        <f t="shared" si="130"/>
        <v>178.80000000000021</v>
      </c>
      <c r="CX7" s="199">
        <f t="shared" si="130"/>
        <v>180.60000000000022</v>
      </c>
      <c r="CY7" s="199">
        <f t="shared" si="130"/>
        <v>182.40000000000023</v>
      </c>
      <c r="CZ7" s="199">
        <f t="shared" si="130"/>
        <v>184.20000000000024</v>
      </c>
      <c r="DA7" s="199">
        <f t="shared" si="130"/>
        <v>186.00000000000026</v>
      </c>
      <c r="DB7" s="199">
        <f t="shared" si="130"/>
        <v>187.80000000000027</v>
      </c>
      <c r="DC7" s="199">
        <f t="shared" si="130"/>
        <v>189.60000000000028</v>
      </c>
      <c r="DD7" s="199">
        <f t="shared" si="130"/>
        <v>191.40000000000029</v>
      </c>
      <c r="DE7" s="199">
        <f t="shared" si="130"/>
        <v>193.2000000000003</v>
      </c>
      <c r="DF7" s="199">
        <f t="shared" si="130"/>
        <v>195.00000000000031</v>
      </c>
      <c r="DG7" s="199">
        <f t="shared" si="130"/>
        <v>196.80000000000032</v>
      </c>
      <c r="DH7" s="199">
        <f t="shared" si="130"/>
        <v>198.60000000000034</v>
      </c>
      <c r="DI7" s="199">
        <f t="shared" si="130"/>
        <v>200.40000000000035</v>
      </c>
      <c r="DJ7" s="199">
        <f t="shared" si="130"/>
        <v>202.20000000000036</v>
      </c>
      <c r="DK7" s="199">
        <f t="shared" si="130"/>
        <v>204.00000000000037</v>
      </c>
      <c r="DL7" s="199">
        <f t="shared" si="130"/>
        <v>205.80000000000038</v>
      </c>
      <c r="DM7" s="199">
        <f t="shared" si="130"/>
        <v>207.60000000000039</v>
      </c>
      <c r="DN7" s="199">
        <f t="shared" si="130"/>
        <v>209.4000000000004</v>
      </c>
      <c r="DO7" s="199">
        <f t="shared" si="130"/>
        <v>211.20000000000041</v>
      </c>
      <c r="DP7" s="199">
        <f t="shared" si="130"/>
        <v>213.00000000000043</v>
      </c>
      <c r="DQ7" s="199">
        <f t="shared" si="130"/>
        <v>214.80000000000044</v>
      </c>
      <c r="DR7" s="199">
        <f t="shared" si="130"/>
        <v>216.60000000000045</v>
      </c>
      <c r="DS7" s="199">
        <f t="shared" si="130"/>
        <v>218.40000000000046</v>
      </c>
      <c r="DT7" s="199">
        <f t="shared" si="130"/>
        <v>220.20000000000047</v>
      </c>
      <c r="DU7" s="199">
        <f t="shared" si="130"/>
        <v>222.00000000000048</v>
      </c>
      <c r="DV7" s="199">
        <f t="shared" si="130"/>
        <v>223.80000000000049</v>
      </c>
      <c r="DW7" s="199">
        <f t="shared" si="130"/>
        <v>225.60000000000051</v>
      </c>
      <c r="DX7" s="199">
        <f t="shared" si="130"/>
        <v>227.40000000000052</v>
      </c>
      <c r="DY7" s="199">
        <f t="shared" si="130"/>
        <v>229.20000000000053</v>
      </c>
      <c r="DZ7" s="199">
        <f t="shared" si="130"/>
        <v>231.00000000000054</v>
      </c>
      <c r="EA7" s="199">
        <f t="shared" si="130"/>
        <v>232.80000000000055</v>
      </c>
      <c r="EB7" s="199">
        <f t="shared" si="130"/>
        <v>234.60000000000056</v>
      </c>
      <c r="EC7" s="199">
        <f t="shared" si="130"/>
        <v>236.40000000000057</v>
      </c>
      <c r="ED7" s="199">
        <f t="shared" si="130"/>
        <v>238.20000000000059</v>
      </c>
      <c r="EE7" s="236">
        <f t="shared" si="25"/>
        <v>239.999</v>
      </c>
      <c r="EF7" s="237">
        <f t="shared" si="26"/>
        <v>0</v>
      </c>
      <c r="EG7" s="237">
        <f t="shared" si="27"/>
        <v>4.3935740305379809E-6</v>
      </c>
      <c r="EH7" s="237">
        <f t="shared" si="28"/>
        <v>3.3071448885589183E-5</v>
      </c>
      <c r="EI7" s="237">
        <f t="shared" si="29"/>
        <v>1.0495447262105354E-4</v>
      </c>
      <c r="EJ7" s="237">
        <f t="shared" si="30"/>
        <v>2.3378365985587092E-4</v>
      </c>
      <c r="EK7" s="237">
        <f t="shared" si="31"/>
        <v>4.2880360286458178E-4</v>
      </c>
      <c r="EL7" s="237">
        <f t="shared" si="32"/>
        <v>6.9538873930444548E-4</v>
      </c>
      <c r="EM7" s="237">
        <f t="shared" si="33"/>
        <v>1.0356156203073616E-3</v>
      </c>
      <c r="EN7" s="237">
        <f t="shared" si="34"/>
        <v>1.4487842165445924E-3</v>
      </c>
      <c r="EO7" s="237">
        <f t="shared" si="35"/>
        <v>1.9318911954434755E-3</v>
      </c>
      <c r="EP7" s="237">
        <f t="shared" si="36"/>
        <v>2.4800579999999907E-3</v>
      </c>
      <c r="EQ7" s="237">
        <f t="shared" si="37"/>
        <v>3.0869164585890824E-3</v>
      </c>
      <c r="ER7" s="237">
        <f t="shared" si="38"/>
        <v>3.7449545558261637E-3</v>
      </c>
      <c r="ES7" s="237">
        <f t="shared" si="39"/>
        <v>4.4458248968782567E-3</v>
      </c>
      <c r="ET7" s="237">
        <f t="shared" si="40"/>
        <v>5.1806183016615106E-3</v>
      </c>
      <c r="EU7" s="237">
        <f t="shared" si="41"/>
        <v>5.9401048710937309E-3</v>
      </c>
      <c r="EV7" s="237">
        <f t="shared" si="42"/>
        <v>6.7149447749959516E-3</v>
      </c>
      <c r="EW7" s="237">
        <f t="shared" si="43"/>
        <v>7.4958709203555027E-3</v>
      </c>
      <c r="EX7" s="237">
        <f t="shared" si="44"/>
        <v>8.2738455694755676E-3</v>
      </c>
      <c r="EY7" s="237">
        <f t="shared" si="45"/>
        <v>9.0401928900414857E-3</v>
      </c>
      <c r="EZ7" s="237">
        <f t="shared" si="46"/>
        <v>9.7867093333333152E-3</v>
      </c>
      <c r="FA7" s="237">
        <f t="shared" si="47"/>
        <v>1.0505753652706559E-2</v>
      </c>
      <c r="FB7" s="237">
        <f t="shared" si="48"/>
        <v>1.1190318292048878E-2</v>
      </c>
      <c r="FC7" s="237">
        <f t="shared" si="49"/>
        <v>1.1834083793200008E-2</v>
      </c>
      <c r="FD7" s="237">
        <f t="shared" si="50"/>
        <v>1.2431457792294895E-2</v>
      </c>
      <c r="FE7" s="237">
        <f t="shared" si="51"/>
        <v>1.2977600097656233E-2</v>
      </c>
      <c r="FF7" s="237">
        <f t="shared" si="52"/>
        <v>1.3468435266222404E-2</v>
      </c>
      <c r="FG7" s="237">
        <f t="shared" si="53"/>
        <v>1.3900654021549793E-2</v>
      </c>
      <c r="FH7" s="237">
        <f t="shared" si="54"/>
        <v>1.4271704784175091E-2</v>
      </c>
      <c r="FI7" s="237">
        <f t="shared" si="55"/>
        <v>1.4579776514563249E-2</v>
      </c>
      <c r="FJ7" s="237">
        <f t="shared" si="56"/>
        <v>1.4823773999999994E-2</v>
      </c>
      <c r="FK7" s="237">
        <f t="shared" si="57"/>
        <v>1.5003286649614993E-2</v>
      </c>
      <c r="FL7" s="237">
        <f t="shared" si="58"/>
        <v>1.5118551796241751E-2</v>
      </c>
      <c r="FM7" s="237">
        <f t="shared" si="59"/>
        <v>1.5170413440034319E-2</v>
      </c>
      <c r="FN7" s="237">
        <f t="shared" si="60"/>
        <v>1.516027730666804E-2</v>
      </c>
      <c r="FO7" s="237">
        <f t="shared" si="61"/>
        <v>1.5090063032552092E-2</v>
      </c>
      <c r="FP7" s="237">
        <f t="shared" si="62"/>
        <v>1.4962154230775824E-2</v>
      </c>
      <c r="FQ7" s="237">
        <f t="shared" si="63"/>
        <v>1.4779347134498242E-2</v>
      </c>
      <c r="FR7" s="237">
        <f t="shared" si="64"/>
        <v>1.4544798459171178E-2</v>
      </c>
      <c r="FS7" s="237">
        <f t="shared" si="65"/>
        <v>1.4261973071360762E-2</v>
      </c>
      <c r="FT7" s="237">
        <f t="shared" si="66"/>
        <v>1.3934592000000023E-2</v>
      </c>
      <c r="FU7" s="237">
        <f t="shared" si="67"/>
        <v>1.3566581275666373E-2</v>
      </c>
      <c r="FV7" s="237">
        <f t="shared" si="68"/>
        <v>1.3162022034932755E-2</v>
      </c>
      <c r="FW7" s="237">
        <f t="shared" si="69"/>
        <v>1.272510227998915E-2</v>
      </c>
      <c r="FX7" s="237">
        <f t="shared" si="70"/>
        <v>1.2260070638572904E-2</v>
      </c>
      <c r="FY7" s="237">
        <f t="shared" si="71"/>
        <v>1.1771192425781257E-2</v>
      </c>
      <c r="FZ7" s="237">
        <f t="shared" si="72"/>
        <v>1.1262708267568134E-2</v>
      </c>
      <c r="GA7" s="237">
        <f t="shared" si="73"/>
        <v>1.0738795505648784E-2</v>
      </c>
      <c r="GB7" s="237">
        <f t="shared" si="74"/>
        <v>1.0203532565151743E-2</v>
      </c>
      <c r="GC7" s="237">
        <f t="shared" si="75"/>
        <v>9.6608664296659597E-3</v>
      </c>
      <c r="GD7" s="237">
        <f t="shared" si="76"/>
        <v>9.1145833333333322E-3</v>
      </c>
      <c r="GE7" s="237">
        <f t="shared" si="77"/>
        <v>8.5682827463326311E-3</v>
      </c>
      <c r="GF7" s="237">
        <f t="shared" si="78"/>
        <v>8.0253546984898425E-3</v>
      </c>
      <c r="GG7" s="237">
        <f t="shared" si="79"/>
        <v>7.4889604558324744E-3</v>
      </c>
      <c r="GH7" s="237">
        <f t="shared" si="80"/>
        <v>6.9620165366814568E-3</v>
      </c>
      <c r="GI7" s="237">
        <f t="shared" si="81"/>
        <v>6.4471820273437246E-3</v>
      </c>
      <c r="GJ7" s="237">
        <f t="shared" si="82"/>
        <v>5.9468491326313587E-3</v>
      </c>
      <c r="GK7" s="237">
        <f t="shared" si="83"/>
        <v>5.4631368732894403E-3</v>
      </c>
      <c r="GL7" s="237">
        <f t="shared" si="84"/>
        <v>4.9978878209648355E-3</v>
      </c>
      <c r="GM7" s="237">
        <f t="shared" si="85"/>
        <v>4.5526677415908883E-3</v>
      </c>
      <c r="GN7" s="237">
        <f t="shared" si="86"/>
        <v>4.1287679999999711E-3</v>
      </c>
      <c r="GO7" s="237">
        <f t="shared" si="87"/>
        <v>3.7272105622058274E-3</v>
      </c>
      <c r="GP7" s="237">
        <f t="shared" si="88"/>
        <v>3.34875541712108E-3</v>
      </c>
      <c r="GQ7" s="237">
        <f t="shared" si="89"/>
        <v>2.9939102264923412E-3</v>
      </c>
      <c r="GR7" s="237">
        <f t="shared" si="90"/>
        <v>2.662942000545762E-3</v>
      </c>
      <c r="GS7" s="237">
        <f t="shared" si="91"/>
        <v>2.3558905872395498E-3</v>
      </c>
      <c r="GT7" s="237">
        <f t="shared" si="92"/>
        <v>2.0725837551175386E-3</v>
      </c>
      <c r="GU7" s="237">
        <f t="shared" si="93"/>
        <v>1.8126536435482553E-3</v>
      </c>
      <c r="GV7" s="237">
        <f t="shared" si="94"/>
        <v>1.5755543496184879E-3</v>
      </c>
      <c r="GW7" s="237">
        <f t="shared" si="95"/>
        <v>1.3605804181275739E-3</v>
      </c>
      <c r="GX7" s="237">
        <f t="shared" si="96"/>
        <v>1.1668859999999746E-3</v>
      </c>
      <c r="GY7" s="237">
        <f t="shared" si="97"/>
        <v>9.9350444499798668E-4</v>
      </c>
      <c r="GZ7" s="237">
        <f t="shared" si="98"/>
        <v>8.3936809687447378E-4</v>
      </c>
      <c r="HA7" s="237">
        <f t="shared" si="99"/>
        <v>7.0332806305677348E-4</v>
      </c>
      <c r="HB7" s="237">
        <f t="shared" si="100"/>
        <v>5.8417373659782723E-4</v>
      </c>
      <c r="HC7" s="237">
        <f t="shared" si="101"/>
        <v>4.8065185546873352E-4</v>
      </c>
      <c r="HD7" s="237">
        <f t="shared" si="102"/>
        <v>3.9148489329867358E-4</v>
      </c>
      <c r="HE7" s="237">
        <f t="shared" si="103"/>
        <v>3.1538858639322618E-4</v>
      </c>
      <c r="HF7" s="237">
        <f t="shared" si="104"/>
        <v>2.5108841428069249E-4</v>
      </c>
      <c r="HG7" s="237">
        <f t="shared" si="105"/>
        <v>1.9733486514801203E-4</v>
      </c>
      <c r="HH7" s="237">
        <f t="shared" si="106"/>
        <v>1.5291733333332527E-4</v>
      </c>
      <c r="HI7" s="237">
        <f t="shared" si="107"/>
        <v>1.1667651354109083E-4</v>
      </c>
      <c r="HJ7" s="237">
        <f t="shared" si="108"/>
        <v>8.7515175638010447E-5</v>
      </c>
      <c r="HK7" s="237">
        <f t="shared" si="109"/>
        <v>6.4407224773742691E-5</v>
      </c>
      <c r="HL7" s="237">
        <f t="shared" si="110"/>
        <v>4.64049741496284E-5</v>
      </c>
      <c r="HM7" s="237">
        <f t="shared" si="111"/>
        <v>3.2644582031247154E-5</v>
      </c>
      <c r="HN7" s="237">
        <f t="shared" si="112"/>
        <v>2.2349630566739197E-5</v>
      </c>
      <c r="HO7" s="237">
        <f t="shared" si="113"/>
        <v>1.4832851632324365E-5</v>
      </c>
      <c r="HP7" s="237">
        <f t="shared" si="114"/>
        <v>9.4960342794228572E-6</v>
      </c>
      <c r="HQ7" s="237">
        <f t="shared" si="115"/>
        <v>5.8281794041745682E-6</v>
      </c>
      <c r="HR7" s="237">
        <f t="shared" si="116"/>
        <v>3.4019999999994839E-6</v>
      </c>
      <c r="HS7" s="237">
        <f t="shared" si="117"/>
        <v>1.8688997871176836E-6</v>
      </c>
      <c r="HT7" s="237">
        <f t="shared" si="118"/>
        <v>9.5259913966914072E-7</v>
      </c>
      <c r="HU7" s="237">
        <f t="shared" si="119"/>
        <v>4.4161505123389656E-7</v>
      </c>
      <c r="HV7" s="237">
        <f t="shared" si="120"/>
        <v>1.8084139315194852E-7</v>
      </c>
      <c r="HW7" s="237">
        <f t="shared" si="121"/>
        <v>6.2516927083311557E-8</v>
      </c>
      <c r="HX7" s="237">
        <f t="shared" si="122"/>
        <v>1.6911433727992383E-8</v>
      </c>
      <c r="HY7" s="237">
        <f t="shared" si="123"/>
        <v>3.1049135459981143E-9</v>
      </c>
      <c r="HZ7" s="237">
        <f t="shared" si="124"/>
        <v>2.8110267733306666E-10</v>
      </c>
      <c r="IA7" s="237">
        <f t="shared" si="125"/>
        <v>4.528061999991323E-12</v>
      </c>
      <c r="IB7" s="237">
        <f t="shared" si="126"/>
        <v>1.3720328578055894E-31</v>
      </c>
    </row>
    <row r="8" spans="1:237" x14ac:dyDescent="0.25">
      <c r="A8" s="22">
        <v>5</v>
      </c>
      <c r="B8" s="117">
        <f t="shared" si="10"/>
        <v>60</v>
      </c>
      <c r="C8" s="132">
        <v>120</v>
      </c>
      <c r="D8" s="117">
        <f t="shared" si="11"/>
        <v>240</v>
      </c>
      <c r="E8" s="127">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9">
        <f t="shared" si="18"/>
        <v>127.5</v>
      </c>
      <c r="Q8" s="119">
        <f t="shared" si="19"/>
        <v>29.052</v>
      </c>
      <c r="R8" s="40">
        <f t="shared" si="20"/>
        <v>844.01870399999996</v>
      </c>
      <c r="S8" s="132">
        <v>150</v>
      </c>
      <c r="T8" s="28">
        <f>IF(AND(B8&gt;0,C8&gt;0,D8&gt;0,M8&gt;0,N8&gt;0,S8&gt;0,NOT(K8="")),ABS(VLOOKUP($S$1,VLookups!$A$28:$B$29,2,FALSE)-_xlfn.BETA.DIST(S8,IF(G8="L",N8,M8),IF(G8="L",M8,N8),TRUE,B8,D8)),"")</f>
        <v>0.7734375</v>
      </c>
      <c r="U8" s="129">
        <f>IF(OR($M8="",$N8=""),"",_xlfn.BETA.INV(ABS(VLOOKUP($S$1,VLookups!$A$28:$B$29,2,FALSE)-U$3),IF($G8="L",$N8,$M8),IF($G8="L",$M8,$N8),$B8,$D8))</f>
        <v>83.1761507047637</v>
      </c>
      <c r="V8" s="130">
        <f>IF(OR($M8="",$N8=""),"",_xlfn.BETA.INV(ABS(VLOOKUP($S$1,VLookups!$A$28:$B$29,2,FALSE)-V$3),IF($G8="L",$N8,$M8),IF($G8="L",$M8,$N8),$B8,$D8))</f>
        <v>178.57294149203952</v>
      </c>
      <c r="W8" s="129">
        <f>IF(OR($M8="",$N8=""),"",_xlfn.BETA.INV(ABS(VLOOKUP($S$1,VLookups!$A$28:$B$29,2,FALSE)-W$3),IF($G8="L",$N8,$M8),IF($G8="L",$M8,$N8),$B8,$D8))</f>
        <v>90.534915131496092</v>
      </c>
      <c r="X8" s="130">
        <f>IF(OR($M8="",$N8=""),"",_xlfn.BETA.INV(ABS(VLOOKUP($S$1,VLookups!$A$28:$B$29,2,FALSE)-X$3),IF($G8="L",$N8,$M8),IF($G8="L",$M8,$N8),$B8,$D8))</f>
        <v>101.09876358297106</v>
      </c>
      <c r="Y8" s="129">
        <f>IF(OR($M8="",$N8=""),"",_xlfn.BETA.INV(ABS(VLOOKUP($S$1,VLookups!$A$28:$B$29,2,FALSE)-Y$3),IF($G8="L",$N8,$M8),IF($G8="L",$M8,$N8),$B8,$D8))</f>
        <v>109.74114490288321</v>
      </c>
      <c r="Z8" s="130">
        <f>IF(OR($M8="",$N8=""),"",_xlfn.BETA.INV(ABS(VLOOKUP($S$1,VLookups!$A$28:$B$29,2,FALSE)-Z$3),IF($G8="L",$N8,$M8),IF($G8="L",$M8,$N8),$B8,$D8))</f>
        <v>117.70544950155609</v>
      </c>
      <c r="AA8" s="129">
        <f>IF(OR($M8="",$N8=""),"",_xlfn.BETA.INV(ABS(VLOOKUP($S$1,VLookups!$A$28:$B$29,2,FALSE)-AA$3),IF($G8="L",$N8,$M8),IF($G8="L",$M8,$N8),$B8,$D8))</f>
        <v>125.54089556065487</v>
      </c>
      <c r="AB8" s="130">
        <f>IF(OR($M8="",$N8=""),"",_xlfn.BETA.INV(ABS(VLOOKUP($S$1,VLookups!$A$28:$B$29,2,FALSE)-AB$3),IF($G8="L",$N8,$M8),IF($G8="L",$M8,$N8),$B8,$D8))</f>
        <v>133.65872194371991</v>
      </c>
      <c r="AC8" s="129">
        <f>IF(OR($M8="",$N8=""),"",_xlfn.BETA.INV(ABS(VLOOKUP($S$1,VLookups!$A$28:$B$29,2,FALSE)-AC$3),IF($G8="L",$N8,$M8),IF($G8="L",$M8,$N8),$B8,$D8))</f>
        <v>142.53983975711532</v>
      </c>
      <c r="AD8" s="130">
        <f>IF(OR($M8="",$N8=""),"",_xlfn.BETA.INV(ABS(VLOOKUP($S$1,VLookups!$A$28:$B$29,2,FALSE)-AD$3),IF($G8="L",$N8,$M8),IF($G8="L",$M8,$N8),$B8,$D8))</f>
        <v>153.01639861756411</v>
      </c>
      <c r="AE8" s="129">
        <f>IF(OR($M8="",$N8=""),"",_xlfn.BETA.INV(ABS(VLOOKUP($S$1,VLookups!$A$28:$B$29,2,FALSE)-AE$3),IF($G8="L",$N8,$M8),IF($G8="L",$M8,$N8),$B8,$D8))</f>
        <v>167.31235101264792</v>
      </c>
      <c r="AF8" s="130">
        <f>IF(OR($M8="",$N8=""),"",_xlfn.BETA.INV(ABS(VLOOKUP($S$1,VLookups!$A$28:$B$29,2,FALSE)-AF$3),IF($G8="L",$N8,$M8),IF($G8="L",$M8,$N8),$B8,$D8))</f>
        <v>197.46175850931365</v>
      </c>
      <c r="AG8" s="17"/>
      <c r="AH8" s="238">
        <f t="shared" si="21"/>
        <v>1.8</v>
      </c>
      <c r="AI8" s="236">
        <f t="shared" si="22"/>
        <v>60</v>
      </c>
      <c r="AJ8" s="199">
        <f t="shared" ref="AJ8:CU8" si="131">IF(ISNONTEXT($AH8),AI8+$AH8,"")</f>
        <v>61.8</v>
      </c>
      <c r="AK8" s="199">
        <f t="shared" si="131"/>
        <v>63.599999999999994</v>
      </c>
      <c r="AL8" s="199">
        <f t="shared" si="131"/>
        <v>65.399999999999991</v>
      </c>
      <c r="AM8" s="199">
        <f t="shared" si="131"/>
        <v>67.199999999999989</v>
      </c>
      <c r="AN8" s="199">
        <f t="shared" si="131"/>
        <v>68.999999999999986</v>
      </c>
      <c r="AO8" s="199">
        <f t="shared" si="131"/>
        <v>70.799999999999983</v>
      </c>
      <c r="AP8" s="199">
        <f t="shared" si="131"/>
        <v>72.59999999999998</v>
      </c>
      <c r="AQ8" s="199">
        <f t="shared" si="131"/>
        <v>74.399999999999977</v>
      </c>
      <c r="AR8" s="199">
        <f t="shared" si="131"/>
        <v>76.199999999999974</v>
      </c>
      <c r="AS8" s="199">
        <f t="shared" si="131"/>
        <v>77.999999999999972</v>
      </c>
      <c r="AT8" s="199">
        <f t="shared" si="131"/>
        <v>79.799999999999969</v>
      </c>
      <c r="AU8" s="199">
        <f t="shared" si="131"/>
        <v>81.599999999999966</v>
      </c>
      <c r="AV8" s="199">
        <f t="shared" si="131"/>
        <v>83.399999999999963</v>
      </c>
      <c r="AW8" s="199">
        <f t="shared" si="131"/>
        <v>85.19999999999996</v>
      </c>
      <c r="AX8" s="199">
        <f t="shared" si="131"/>
        <v>86.999999999999957</v>
      </c>
      <c r="AY8" s="199">
        <f t="shared" si="131"/>
        <v>88.799999999999955</v>
      </c>
      <c r="AZ8" s="199">
        <f t="shared" si="131"/>
        <v>90.599999999999952</v>
      </c>
      <c r="BA8" s="199">
        <f t="shared" si="131"/>
        <v>92.399999999999949</v>
      </c>
      <c r="BB8" s="199">
        <f t="shared" si="131"/>
        <v>94.199999999999946</v>
      </c>
      <c r="BC8" s="199">
        <f t="shared" si="131"/>
        <v>95.999999999999943</v>
      </c>
      <c r="BD8" s="199">
        <f t="shared" si="131"/>
        <v>97.79999999999994</v>
      </c>
      <c r="BE8" s="199">
        <f t="shared" si="131"/>
        <v>99.599999999999937</v>
      </c>
      <c r="BF8" s="199">
        <f t="shared" si="131"/>
        <v>101.39999999999993</v>
      </c>
      <c r="BG8" s="199">
        <f t="shared" si="131"/>
        <v>103.19999999999993</v>
      </c>
      <c r="BH8" s="199">
        <f t="shared" si="131"/>
        <v>104.99999999999993</v>
      </c>
      <c r="BI8" s="199">
        <f t="shared" si="131"/>
        <v>106.79999999999993</v>
      </c>
      <c r="BJ8" s="199">
        <f t="shared" si="131"/>
        <v>108.59999999999992</v>
      </c>
      <c r="BK8" s="199">
        <f t="shared" si="131"/>
        <v>110.39999999999992</v>
      </c>
      <c r="BL8" s="199">
        <f t="shared" si="131"/>
        <v>112.19999999999992</v>
      </c>
      <c r="BM8" s="199">
        <f t="shared" si="131"/>
        <v>113.99999999999991</v>
      </c>
      <c r="BN8" s="199">
        <f t="shared" si="131"/>
        <v>115.79999999999991</v>
      </c>
      <c r="BO8" s="199">
        <f t="shared" si="131"/>
        <v>117.59999999999991</v>
      </c>
      <c r="BP8" s="199">
        <f t="shared" si="131"/>
        <v>119.39999999999991</v>
      </c>
      <c r="BQ8" s="199">
        <f t="shared" si="131"/>
        <v>121.1999999999999</v>
      </c>
      <c r="BR8" s="199">
        <f t="shared" si="131"/>
        <v>122.9999999999999</v>
      </c>
      <c r="BS8" s="199">
        <f t="shared" si="131"/>
        <v>124.7999999999999</v>
      </c>
      <c r="BT8" s="199">
        <f t="shared" si="131"/>
        <v>126.59999999999989</v>
      </c>
      <c r="BU8" s="199">
        <f t="shared" si="131"/>
        <v>128.39999999999989</v>
      </c>
      <c r="BV8" s="199">
        <f t="shared" si="131"/>
        <v>130.1999999999999</v>
      </c>
      <c r="BW8" s="199">
        <f t="shared" si="131"/>
        <v>131.99999999999991</v>
      </c>
      <c r="BX8" s="199">
        <f t="shared" si="131"/>
        <v>133.79999999999993</v>
      </c>
      <c r="BY8" s="199">
        <f t="shared" si="131"/>
        <v>135.59999999999994</v>
      </c>
      <c r="BZ8" s="199">
        <f t="shared" si="131"/>
        <v>137.39999999999995</v>
      </c>
      <c r="CA8" s="199">
        <f t="shared" si="131"/>
        <v>139.19999999999996</v>
      </c>
      <c r="CB8" s="199">
        <f t="shared" si="131"/>
        <v>140.99999999999997</v>
      </c>
      <c r="CC8" s="199">
        <f t="shared" si="131"/>
        <v>142.79999999999998</v>
      </c>
      <c r="CD8" s="199">
        <f t="shared" si="131"/>
        <v>144.6</v>
      </c>
      <c r="CE8" s="199">
        <f t="shared" si="131"/>
        <v>146.4</v>
      </c>
      <c r="CF8" s="199">
        <f t="shared" si="131"/>
        <v>148.20000000000002</v>
      </c>
      <c r="CG8" s="199">
        <f t="shared" si="131"/>
        <v>150.00000000000003</v>
      </c>
      <c r="CH8" s="199">
        <f t="shared" si="131"/>
        <v>151.80000000000004</v>
      </c>
      <c r="CI8" s="199">
        <f t="shared" si="131"/>
        <v>153.60000000000005</v>
      </c>
      <c r="CJ8" s="199">
        <f t="shared" si="131"/>
        <v>155.40000000000006</v>
      </c>
      <c r="CK8" s="199">
        <f t="shared" si="131"/>
        <v>157.20000000000007</v>
      </c>
      <c r="CL8" s="199">
        <f t="shared" si="131"/>
        <v>159.00000000000009</v>
      </c>
      <c r="CM8" s="199">
        <f t="shared" si="131"/>
        <v>160.8000000000001</v>
      </c>
      <c r="CN8" s="199">
        <f t="shared" si="131"/>
        <v>162.60000000000011</v>
      </c>
      <c r="CO8" s="199">
        <f t="shared" si="131"/>
        <v>164.40000000000012</v>
      </c>
      <c r="CP8" s="199">
        <f t="shared" si="131"/>
        <v>166.20000000000013</v>
      </c>
      <c r="CQ8" s="199">
        <f t="shared" si="131"/>
        <v>168.00000000000014</v>
      </c>
      <c r="CR8" s="199">
        <f t="shared" si="131"/>
        <v>169.80000000000015</v>
      </c>
      <c r="CS8" s="199">
        <f t="shared" si="131"/>
        <v>171.60000000000016</v>
      </c>
      <c r="CT8" s="199">
        <f t="shared" si="131"/>
        <v>173.40000000000018</v>
      </c>
      <c r="CU8" s="199">
        <f t="shared" si="131"/>
        <v>175.20000000000019</v>
      </c>
      <c r="CV8" s="199">
        <f t="shared" ref="CV8:FG8" si="132">IF(ISNONTEXT($AH8),CU8+$AH8,"")</f>
        <v>177.0000000000002</v>
      </c>
      <c r="CW8" s="199">
        <f t="shared" si="132"/>
        <v>178.80000000000021</v>
      </c>
      <c r="CX8" s="199">
        <f t="shared" si="132"/>
        <v>180.60000000000022</v>
      </c>
      <c r="CY8" s="199">
        <f t="shared" si="132"/>
        <v>182.40000000000023</v>
      </c>
      <c r="CZ8" s="199">
        <f t="shared" si="132"/>
        <v>184.20000000000024</v>
      </c>
      <c r="DA8" s="199">
        <f t="shared" si="132"/>
        <v>186.00000000000026</v>
      </c>
      <c r="DB8" s="199">
        <f t="shared" si="132"/>
        <v>187.80000000000027</v>
      </c>
      <c r="DC8" s="199">
        <f t="shared" si="132"/>
        <v>189.60000000000028</v>
      </c>
      <c r="DD8" s="199">
        <f t="shared" si="132"/>
        <v>191.40000000000029</v>
      </c>
      <c r="DE8" s="199">
        <f t="shared" si="132"/>
        <v>193.2000000000003</v>
      </c>
      <c r="DF8" s="199">
        <f t="shared" si="132"/>
        <v>195.00000000000031</v>
      </c>
      <c r="DG8" s="199">
        <f t="shared" si="132"/>
        <v>196.80000000000032</v>
      </c>
      <c r="DH8" s="199">
        <f t="shared" si="132"/>
        <v>198.60000000000034</v>
      </c>
      <c r="DI8" s="199">
        <f t="shared" si="132"/>
        <v>200.40000000000035</v>
      </c>
      <c r="DJ8" s="199">
        <f t="shared" si="132"/>
        <v>202.20000000000036</v>
      </c>
      <c r="DK8" s="199">
        <f t="shared" si="132"/>
        <v>204.00000000000037</v>
      </c>
      <c r="DL8" s="199">
        <f t="shared" si="132"/>
        <v>205.80000000000038</v>
      </c>
      <c r="DM8" s="199">
        <f t="shared" si="132"/>
        <v>207.60000000000039</v>
      </c>
      <c r="DN8" s="199">
        <f t="shared" si="132"/>
        <v>209.4000000000004</v>
      </c>
      <c r="DO8" s="199">
        <f t="shared" si="132"/>
        <v>211.20000000000041</v>
      </c>
      <c r="DP8" s="199">
        <f t="shared" si="132"/>
        <v>213.00000000000043</v>
      </c>
      <c r="DQ8" s="199">
        <f t="shared" si="132"/>
        <v>214.80000000000044</v>
      </c>
      <c r="DR8" s="199">
        <f t="shared" si="132"/>
        <v>216.60000000000045</v>
      </c>
      <c r="DS8" s="199">
        <f t="shared" si="132"/>
        <v>218.40000000000046</v>
      </c>
      <c r="DT8" s="199">
        <f t="shared" si="132"/>
        <v>220.20000000000047</v>
      </c>
      <c r="DU8" s="199">
        <f t="shared" si="132"/>
        <v>222.00000000000048</v>
      </c>
      <c r="DV8" s="199">
        <f t="shared" si="132"/>
        <v>223.80000000000049</v>
      </c>
      <c r="DW8" s="199">
        <f t="shared" si="132"/>
        <v>225.60000000000051</v>
      </c>
      <c r="DX8" s="199">
        <f t="shared" si="132"/>
        <v>227.40000000000052</v>
      </c>
      <c r="DY8" s="199">
        <f t="shared" si="132"/>
        <v>229.20000000000053</v>
      </c>
      <c r="DZ8" s="199">
        <f t="shared" si="132"/>
        <v>231.00000000000054</v>
      </c>
      <c r="EA8" s="199">
        <f t="shared" si="132"/>
        <v>232.80000000000055</v>
      </c>
      <c r="EB8" s="199">
        <f t="shared" si="132"/>
        <v>234.60000000000056</v>
      </c>
      <c r="EC8" s="199">
        <f t="shared" si="132"/>
        <v>236.40000000000057</v>
      </c>
      <c r="ED8" s="199">
        <f t="shared" si="132"/>
        <v>238.20000000000059</v>
      </c>
      <c r="EE8" s="236">
        <f t="shared" si="25"/>
        <v>239.999</v>
      </c>
      <c r="EF8" s="237">
        <f t="shared" si="26"/>
        <v>0</v>
      </c>
      <c r="EG8" s="237">
        <f t="shared" si="27"/>
        <v>5.603476724999984E-5</v>
      </c>
      <c r="EH8" s="237">
        <f t="shared" si="28"/>
        <v>2.1521923733333278E-4</v>
      </c>
      <c r="EI8" s="237">
        <f t="shared" si="29"/>
        <v>4.6477872524999851E-4</v>
      </c>
      <c r="EJ8" s="237">
        <f t="shared" si="30"/>
        <v>7.9272345599999759E-4</v>
      </c>
      <c r="EK8" s="237">
        <f t="shared" si="31"/>
        <v>1.1878216145833303E-3</v>
      </c>
      <c r="EL8" s="237">
        <f t="shared" si="32"/>
        <v>1.6395728159999954E-3</v>
      </c>
      <c r="EM8" s="237">
        <f t="shared" si="33"/>
        <v>2.1381819952499934E-3</v>
      </c>
      <c r="EN8" s="237">
        <f t="shared" si="34"/>
        <v>2.6745337173333258E-3</v>
      </c>
      <c r="EO8" s="237">
        <f t="shared" si="35"/>
        <v>3.2401669072499922E-3</v>
      </c>
      <c r="EP8" s="237">
        <f t="shared" si="36"/>
        <v>3.8272499999999899E-3</v>
      </c>
      <c r="EQ8" s="237">
        <f t="shared" si="37"/>
        <v>4.428556510583324E-3</v>
      </c>
      <c r="ER8" s="237">
        <f t="shared" si="38"/>
        <v>5.0374410239999896E-3</v>
      </c>
      <c r="ES8" s="237">
        <f t="shared" si="39"/>
        <v>5.6478156052499878E-3</v>
      </c>
      <c r="ET8" s="237">
        <f t="shared" si="40"/>
        <v>6.2541266293333229E-3</v>
      </c>
      <c r="EU8" s="237">
        <f t="shared" si="41"/>
        <v>6.8513320312499851E-3</v>
      </c>
      <c r="EV8" s="237">
        <f t="shared" si="42"/>
        <v>7.4348789759999846E-3</v>
      </c>
      <c r="EW8" s="237">
        <f t="shared" si="43"/>
        <v>8.0006819485833169E-3</v>
      </c>
      <c r="EX8" s="237">
        <f t="shared" si="44"/>
        <v>8.5451012639999862E-3</v>
      </c>
      <c r="EY8" s="237">
        <f t="shared" si="45"/>
        <v>9.0649219972499875E-3</v>
      </c>
      <c r="EZ8" s="237">
        <f t="shared" si="46"/>
        <v>9.5573333333333222E-3</v>
      </c>
      <c r="FA8" s="237">
        <f t="shared" si="47"/>
        <v>1.0019908337249984E-2</v>
      </c>
      <c r="FB8" s="237">
        <f t="shared" si="48"/>
        <v>1.0450584143999986E-2</v>
      </c>
      <c r="FC8" s="237">
        <f t="shared" si="49"/>
        <v>1.084764256858332E-2</v>
      </c>
      <c r="FD8" s="237">
        <f t="shared" si="50"/>
        <v>1.1209691135999986E-2</v>
      </c>
      <c r="FE8" s="237">
        <f t="shared" si="51"/>
        <v>1.1535644531249988E-2</v>
      </c>
      <c r="FF8" s="237">
        <f t="shared" si="52"/>
        <v>1.1824706469333323E-2</v>
      </c>
      <c r="FG8" s="237">
        <f t="shared" si="53"/>
        <v>1.2076351985249988E-2</v>
      </c>
      <c r="FH8" s="237">
        <f t="shared" si="54"/>
        <v>1.2290310143999991E-2</v>
      </c>
      <c r="FI8" s="237">
        <f t="shared" si="55"/>
        <v>1.2466547170583327E-2</v>
      </c>
      <c r="FJ8" s="237">
        <f t="shared" si="56"/>
        <v>1.2605249999999995E-2</v>
      </c>
      <c r="FK8" s="237">
        <f t="shared" si="57"/>
        <v>1.2706810247249995E-2</v>
      </c>
      <c r="FL8" s="237">
        <f t="shared" si="58"/>
        <v>1.2771808597333331E-2</v>
      </c>
      <c r="FM8" s="237">
        <f t="shared" si="59"/>
        <v>1.2800999615249999E-2</v>
      </c>
      <c r="FN8" s="237">
        <f t="shared" si="60"/>
        <v>1.2795296975999999E-2</v>
      </c>
      <c r="FO8" s="237">
        <f t="shared" si="61"/>
        <v>1.2755759114583336E-2</v>
      </c>
      <c r="FP8" s="237">
        <f t="shared" si="62"/>
        <v>1.2683575296000003E-2</v>
      </c>
      <c r="FQ8" s="237">
        <f t="shared" si="63"/>
        <v>1.2580052105250008E-2</v>
      </c>
      <c r="FR8" s="237">
        <f t="shared" si="64"/>
        <v>1.2446600357333342E-2</v>
      </c>
      <c r="FS8" s="237">
        <f t="shared" si="65"/>
        <v>1.2284722427250011E-2</v>
      </c>
      <c r="FT8" s="237">
        <f t="shared" si="66"/>
        <v>1.2096000000000011E-2</v>
      </c>
      <c r="FU8" s="237">
        <f t="shared" si="67"/>
        <v>1.1882082240583344E-2</v>
      </c>
      <c r="FV8" s="237">
        <f t="shared" si="68"/>
        <v>1.164467438400001E-2</v>
      </c>
      <c r="FW8" s="237">
        <f t="shared" si="69"/>
        <v>1.1385526745250006E-2</v>
      </c>
      <c r="FX8" s="237">
        <f t="shared" si="70"/>
        <v>1.1106424149333341E-2</v>
      </c>
      <c r="FY8" s="237">
        <f t="shared" si="71"/>
        <v>1.0809175781250003E-2</v>
      </c>
      <c r="FZ8" s="237">
        <f t="shared" si="72"/>
        <v>1.0495605456000003E-2</v>
      </c>
      <c r="GA8" s="237">
        <f t="shared" si="73"/>
        <v>1.0167542308583336E-2</v>
      </c>
      <c r="GB8" s="237">
        <f t="shared" si="74"/>
        <v>9.8268119039999977E-3</v>
      </c>
      <c r="GC8" s="237">
        <f t="shared" si="75"/>
        <v>9.4752277672499972E-3</v>
      </c>
      <c r="GD8" s="237">
        <f t="shared" si="76"/>
        <v>9.1145833333333287E-3</v>
      </c>
      <c r="GE8" s="237">
        <f t="shared" si="77"/>
        <v>8.7466443172499932E-3</v>
      </c>
      <c r="GF8" s="237">
        <f t="shared" si="78"/>
        <v>8.3731415039999899E-3</v>
      </c>
      <c r="GG8" s="237">
        <f t="shared" si="79"/>
        <v>7.9957639585833181E-3</v>
      </c>
      <c r="GH8" s="237">
        <f t="shared" si="80"/>
        <v>7.6161526559999863E-3</v>
      </c>
      <c r="GI8" s="237">
        <f t="shared" si="81"/>
        <v>7.235894531249982E-3</v>
      </c>
      <c r="GJ8" s="237">
        <f t="shared" si="82"/>
        <v>6.8565169493333133E-3</v>
      </c>
      <c r="GK8" s="237">
        <f t="shared" si="83"/>
        <v>6.4794825952499769E-3</v>
      </c>
      <c r="GL8" s="237">
        <f t="shared" si="84"/>
        <v>6.1061847839999758E-3</v>
      </c>
      <c r="GM8" s="237">
        <f t="shared" si="85"/>
        <v>5.7379431905833092E-3</v>
      </c>
      <c r="GN8" s="237">
        <f t="shared" si="86"/>
        <v>5.3759999999999737E-3</v>
      </c>
      <c r="GO8" s="237">
        <f t="shared" si="87"/>
        <v>5.021516477249968E-3</v>
      </c>
      <c r="GP8" s="237">
        <f t="shared" si="88"/>
        <v>4.6755699573333039E-3</v>
      </c>
      <c r="GQ8" s="237">
        <f t="shared" si="89"/>
        <v>4.3391512552499656E-3</v>
      </c>
      <c r="GR8" s="237">
        <f t="shared" si="90"/>
        <v>4.0131624959999701E-3</v>
      </c>
      <c r="GS8" s="237">
        <f t="shared" si="91"/>
        <v>3.6984153645832998E-3</v>
      </c>
      <c r="GT8" s="237">
        <f t="shared" si="92"/>
        <v>3.3956297759999642E-3</v>
      </c>
      <c r="GU8" s="237">
        <f t="shared" si="93"/>
        <v>3.1054329652499659E-3</v>
      </c>
      <c r="GV8" s="237">
        <f t="shared" si="94"/>
        <v>2.8283589973333006E-3</v>
      </c>
      <c r="GW8" s="237">
        <f t="shared" si="95"/>
        <v>2.5648486972499646E-3</v>
      </c>
      <c r="GX8" s="237">
        <f t="shared" si="96"/>
        <v>2.3152499999999658E-3</v>
      </c>
      <c r="GY8" s="237">
        <f t="shared" si="97"/>
        <v>2.0798187205833003E-3</v>
      </c>
      <c r="GZ8" s="237">
        <f t="shared" si="98"/>
        <v>1.8587197439999675E-3</v>
      </c>
      <c r="HA8" s="237">
        <f t="shared" si="99"/>
        <v>1.6520286352499679E-3</v>
      </c>
      <c r="HB8" s="237">
        <f t="shared" si="100"/>
        <v>1.4597336693333031E-3</v>
      </c>
      <c r="HC8" s="237">
        <f t="shared" si="101"/>
        <v>1.2817382812499701E-3</v>
      </c>
      <c r="HD8" s="237">
        <f t="shared" si="102"/>
        <v>1.1178639359999719E-3</v>
      </c>
      <c r="HE8" s="237">
        <f t="shared" si="103"/>
        <v>9.6785341858330654E-4</v>
      </c>
      <c r="HF8" s="237">
        <f t="shared" si="104"/>
        <v>8.3137454399997502E-4</v>
      </c>
      <c r="HG8" s="237">
        <f t="shared" si="105"/>
        <v>7.0802428724997567E-4</v>
      </c>
      <c r="HH8" s="237">
        <f t="shared" si="106"/>
        <v>5.9733333333331193E-4</v>
      </c>
      <c r="HI8" s="237">
        <f t="shared" si="107"/>
        <v>4.9877104724998015E-4</v>
      </c>
      <c r="HJ8" s="237">
        <f t="shared" si="108"/>
        <v>4.117508639999823E-4</v>
      </c>
      <c r="HK8" s="237">
        <f t="shared" si="109"/>
        <v>3.3563609858331707E-4</v>
      </c>
      <c r="HL8" s="237">
        <f t="shared" si="110"/>
        <v>2.6974617599998614E-4</v>
      </c>
      <c r="HM8" s="237">
        <f t="shared" si="111"/>
        <v>2.1336328124998743E-4</v>
      </c>
      <c r="HN8" s="237">
        <f t="shared" si="112"/>
        <v>1.6573942933332281E-4</v>
      </c>
      <c r="HO8" s="237">
        <f t="shared" si="113"/>
        <v>1.2610395524999084E-4</v>
      </c>
      <c r="HP8" s="237">
        <f t="shared" si="114"/>
        <v>9.3671423999992456E-5</v>
      </c>
      <c r="HQ8" s="237">
        <f t="shared" si="115"/>
        <v>6.7649960583327347E-5</v>
      </c>
      <c r="HR8" s="237">
        <f t="shared" si="116"/>
        <v>4.7249999999995219E-5</v>
      </c>
      <c r="HS8" s="237">
        <f t="shared" si="117"/>
        <v>3.1693457249996407E-5</v>
      </c>
      <c r="HT8" s="237">
        <f t="shared" si="118"/>
        <v>2.0223317333330636E-5</v>
      </c>
      <c r="HU8" s="237">
        <f t="shared" si="119"/>
        <v>1.2113645249998114E-5</v>
      </c>
      <c r="HV8" s="237">
        <f t="shared" si="120"/>
        <v>6.6800159999987286E-6</v>
      </c>
      <c r="HW8" s="237">
        <f t="shared" si="121"/>
        <v>3.2903645833325759E-6</v>
      </c>
      <c r="HX8" s="237">
        <f t="shared" si="122"/>
        <v>1.3762559999995853E-6</v>
      </c>
      <c r="HY8" s="237">
        <f t="shared" si="123"/>
        <v>4.445752499998198E-7</v>
      </c>
      <c r="HZ8" s="237">
        <f t="shared" si="124"/>
        <v>8.9637333333276602E-8</v>
      </c>
      <c r="IA8" s="237">
        <f t="shared" si="125"/>
        <v>5.7172499999926979E-9</v>
      </c>
      <c r="IB8" s="237">
        <f t="shared" si="126"/>
        <v>5.5567639449506396E-22</v>
      </c>
    </row>
    <row r="9" spans="1:237" x14ac:dyDescent="0.25">
      <c r="A9" s="22">
        <v>6</v>
      </c>
      <c r="B9" s="117">
        <f t="shared" si="10"/>
        <v>60</v>
      </c>
      <c r="C9" s="132">
        <v>120</v>
      </c>
      <c r="D9" s="117">
        <f t="shared" si="11"/>
        <v>240</v>
      </c>
      <c r="E9" s="127">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9">
        <f t="shared" si="18"/>
        <v>129.22800000000001</v>
      </c>
      <c r="Q9" s="119">
        <f t="shared" si="19"/>
        <v>31.968</v>
      </c>
      <c r="R9" s="40">
        <f t="shared" si="20"/>
        <v>1021.953024</v>
      </c>
      <c r="S9" s="132">
        <v>150</v>
      </c>
      <c r="T9" s="28">
        <f>IF(AND(B9&gt;0,C9&gt;0,D9&gt;0,M9&gt;0,N9&gt;0,S9&gt;0,NOT(K9="")),ABS(VLOOKUP($S$1,VLookups!$A$28:$B$29,2,FALSE)-_xlfn.BETA.DIST(S9,IF(G9="L",N9,M9),IF(G9="L",M9,N9),TRUE,B9,D9)),"")</f>
        <v>0.73610920775865196</v>
      </c>
      <c r="U9" s="129">
        <f>IF(OR($M9="",$N9=""),"",_xlfn.BETA.INV(ABS(VLOOKUP($S$1,VLookups!$A$28:$B$29,2,FALSE)-U$3),IF($G9="L",$N9,$M9),IF($G9="L",$M9,$N9),$B9,$D9))</f>
        <v>80.667535547575412</v>
      </c>
      <c r="V9" s="130">
        <f>IF(OR($M9="",$N9=""),"",_xlfn.BETA.INV(ABS(VLOOKUP($S$1,VLookups!$A$28:$B$29,2,FALSE)-V$3),IF($G9="L",$N9,$M9),IF($G9="L",$M9,$N9),$B9,$D9))</f>
        <v>185.53190115519183</v>
      </c>
      <c r="W9" s="129">
        <f>IF(OR($M9="",$N9=""),"",_xlfn.BETA.INV(ABS(VLOOKUP($S$1,VLookups!$A$28:$B$29,2,FALSE)-W$3),IF($G9="L",$N9,$M9),IF($G9="L",$M9,$N9),$B9,$D9))</f>
        <v>88.37844998607369</v>
      </c>
      <c r="X9" s="130">
        <f>IF(OR($M9="",$N9=""),"",_xlfn.BETA.INV(ABS(VLOOKUP($S$1,VLookups!$A$28:$B$29,2,FALSE)-X$3),IF($G9="L",$N9,$M9),IF($G9="L",$M9,$N9),$B9,$D9))</f>
        <v>99.793778379062246</v>
      </c>
      <c r="Y9" s="129">
        <f>IF(OR($M9="",$N9=""),"",_xlfn.BETA.INV(ABS(VLOOKUP($S$1,VLookups!$A$28:$B$29,2,FALSE)-Y$3),IF($G9="L",$N9,$M9),IF($G9="L",$M9,$N9),$B9,$D9))</f>
        <v>109.32616444218004</v>
      </c>
      <c r="Z9" s="130">
        <f>IF(OR($M9="",$N9=""),"",_xlfn.BETA.INV(ABS(VLOOKUP($S$1,VLookups!$A$28:$B$29,2,FALSE)-Z$3),IF($G9="L",$N9,$M9),IF($G9="L",$M9,$N9),$B9,$D9))</f>
        <v>118.20309786864193</v>
      </c>
      <c r="AA9" s="129">
        <f>IF(OR($M9="",$N9=""),"",_xlfn.BETA.INV(ABS(VLOOKUP($S$1,VLookups!$A$28:$B$29,2,FALSE)-AA$3),IF($G9="L",$N9,$M9),IF($G9="L",$M9,$N9),$B9,$D9))</f>
        <v>126.98383761016913</v>
      </c>
      <c r="AB9" s="130">
        <f>IF(OR($M9="",$N9=""),"",_xlfn.BETA.INV(ABS(VLOOKUP($S$1,VLookups!$A$28:$B$29,2,FALSE)-AB$3),IF($G9="L",$N9,$M9),IF($G9="L",$M9,$N9),$B9,$D9))</f>
        <v>136.09750901724996</v>
      </c>
      <c r="AC9" s="129">
        <f>IF(OR($M9="",$N9=""),"",_xlfn.BETA.INV(ABS(VLOOKUP($S$1,VLookups!$A$28:$B$29,2,FALSE)-AC$3),IF($G9="L",$N9,$M9),IF($G9="L",$M9,$N9),$B9,$D9))</f>
        <v>146.05215784544049</v>
      </c>
      <c r="AD9" s="130">
        <f>IF(OR($M9="",$N9=""),"",_xlfn.BETA.INV(ABS(VLOOKUP($S$1,VLookups!$A$28:$B$29,2,FALSE)-AD$3),IF($G9="L",$N9,$M9),IF($G9="L",$M9,$N9),$B9,$D9))</f>
        <v>157.72555006081433</v>
      </c>
      <c r="AE9" s="129">
        <f>IF(OR($M9="",$N9=""),"",_xlfn.BETA.INV(ABS(VLOOKUP($S$1,VLookups!$A$28:$B$29,2,FALSE)-AE$3),IF($G9="L",$N9,$M9),IF($G9="L",$M9,$N9),$B9,$D9))</f>
        <v>173.43267451739814</v>
      </c>
      <c r="AF9" s="130">
        <f>IF(OR($M9="",$N9=""),"",_xlfn.BETA.INV(ABS(VLOOKUP($S$1,VLookups!$A$28:$B$29,2,FALSE)-AF$3),IF($G9="L",$N9,$M9),IF($G9="L",$M9,$N9),$B9,$D9))</f>
        <v>205.01383420511974</v>
      </c>
      <c r="AG9" s="17"/>
      <c r="AH9" s="238">
        <f t="shared" si="21"/>
        <v>1.8</v>
      </c>
      <c r="AI9" s="236">
        <f t="shared" si="22"/>
        <v>60</v>
      </c>
      <c r="AJ9" s="199">
        <f t="shared" ref="AJ9:CU9" si="133">IF(ISNONTEXT($AH9),AI9+$AH9,"")</f>
        <v>61.8</v>
      </c>
      <c r="AK9" s="199">
        <f t="shared" si="133"/>
        <v>63.599999999999994</v>
      </c>
      <c r="AL9" s="199">
        <f t="shared" si="133"/>
        <v>65.399999999999991</v>
      </c>
      <c r="AM9" s="199">
        <f t="shared" si="133"/>
        <v>67.199999999999989</v>
      </c>
      <c r="AN9" s="199">
        <f t="shared" si="133"/>
        <v>68.999999999999986</v>
      </c>
      <c r="AO9" s="199">
        <f t="shared" si="133"/>
        <v>70.799999999999983</v>
      </c>
      <c r="AP9" s="199">
        <f t="shared" si="133"/>
        <v>72.59999999999998</v>
      </c>
      <c r="AQ9" s="199">
        <f t="shared" si="133"/>
        <v>74.399999999999977</v>
      </c>
      <c r="AR9" s="199">
        <f t="shared" si="133"/>
        <v>76.199999999999974</v>
      </c>
      <c r="AS9" s="199">
        <f t="shared" si="133"/>
        <v>77.999999999999972</v>
      </c>
      <c r="AT9" s="199">
        <f t="shared" si="133"/>
        <v>79.799999999999969</v>
      </c>
      <c r="AU9" s="199">
        <f t="shared" si="133"/>
        <v>81.599999999999966</v>
      </c>
      <c r="AV9" s="199">
        <f t="shared" si="133"/>
        <v>83.399999999999963</v>
      </c>
      <c r="AW9" s="199">
        <f t="shared" si="133"/>
        <v>85.19999999999996</v>
      </c>
      <c r="AX9" s="199">
        <f t="shared" si="133"/>
        <v>86.999999999999957</v>
      </c>
      <c r="AY9" s="199">
        <f t="shared" si="133"/>
        <v>88.799999999999955</v>
      </c>
      <c r="AZ9" s="199">
        <f t="shared" si="133"/>
        <v>90.599999999999952</v>
      </c>
      <c r="BA9" s="199">
        <f t="shared" si="133"/>
        <v>92.399999999999949</v>
      </c>
      <c r="BB9" s="199">
        <f t="shared" si="133"/>
        <v>94.199999999999946</v>
      </c>
      <c r="BC9" s="199">
        <f t="shared" si="133"/>
        <v>95.999999999999943</v>
      </c>
      <c r="BD9" s="199">
        <f t="shared" si="133"/>
        <v>97.79999999999994</v>
      </c>
      <c r="BE9" s="199">
        <f t="shared" si="133"/>
        <v>99.599999999999937</v>
      </c>
      <c r="BF9" s="199">
        <f t="shared" si="133"/>
        <v>101.39999999999993</v>
      </c>
      <c r="BG9" s="199">
        <f t="shared" si="133"/>
        <v>103.19999999999993</v>
      </c>
      <c r="BH9" s="199">
        <f t="shared" si="133"/>
        <v>104.99999999999993</v>
      </c>
      <c r="BI9" s="199">
        <f t="shared" si="133"/>
        <v>106.79999999999993</v>
      </c>
      <c r="BJ9" s="199">
        <f t="shared" si="133"/>
        <v>108.59999999999992</v>
      </c>
      <c r="BK9" s="199">
        <f t="shared" si="133"/>
        <v>110.39999999999992</v>
      </c>
      <c r="BL9" s="199">
        <f t="shared" si="133"/>
        <v>112.19999999999992</v>
      </c>
      <c r="BM9" s="199">
        <f t="shared" si="133"/>
        <v>113.99999999999991</v>
      </c>
      <c r="BN9" s="199">
        <f t="shared" si="133"/>
        <v>115.79999999999991</v>
      </c>
      <c r="BO9" s="199">
        <f t="shared" si="133"/>
        <v>117.59999999999991</v>
      </c>
      <c r="BP9" s="199">
        <f t="shared" si="133"/>
        <v>119.39999999999991</v>
      </c>
      <c r="BQ9" s="199">
        <f t="shared" si="133"/>
        <v>121.1999999999999</v>
      </c>
      <c r="BR9" s="199">
        <f t="shared" si="133"/>
        <v>122.9999999999999</v>
      </c>
      <c r="BS9" s="199">
        <f t="shared" si="133"/>
        <v>124.7999999999999</v>
      </c>
      <c r="BT9" s="199">
        <f t="shared" si="133"/>
        <v>126.59999999999989</v>
      </c>
      <c r="BU9" s="199">
        <f t="shared" si="133"/>
        <v>128.39999999999989</v>
      </c>
      <c r="BV9" s="199">
        <f t="shared" si="133"/>
        <v>130.1999999999999</v>
      </c>
      <c r="BW9" s="199">
        <f t="shared" si="133"/>
        <v>131.99999999999991</v>
      </c>
      <c r="BX9" s="199">
        <f t="shared" si="133"/>
        <v>133.79999999999993</v>
      </c>
      <c r="BY9" s="199">
        <f t="shared" si="133"/>
        <v>135.59999999999994</v>
      </c>
      <c r="BZ9" s="199">
        <f t="shared" si="133"/>
        <v>137.39999999999995</v>
      </c>
      <c r="CA9" s="199">
        <f t="shared" si="133"/>
        <v>139.19999999999996</v>
      </c>
      <c r="CB9" s="199">
        <f t="shared" si="133"/>
        <v>140.99999999999997</v>
      </c>
      <c r="CC9" s="199">
        <f t="shared" si="133"/>
        <v>142.79999999999998</v>
      </c>
      <c r="CD9" s="199">
        <f t="shared" si="133"/>
        <v>144.6</v>
      </c>
      <c r="CE9" s="199">
        <f t="shared" si="133"/>
        <v>146.4</v>
      </c>
      <c r="CF9" s="199">
        <f t="shared" si="133"/>
        <v>148.20000000000002</v>
      </c>
      <c r="CG9" s="199">
        <f t="shared" si="133"/>
        <v>150.00000000000003</v>
      </c>
      <c r="CH9" s="199">
        <f t="shared" si="133"/>
        <v>151.80000000000004</v>
      </c>
      <c r="CI9" s="199">
        <f t="shared" si="133"/>
        <v>153.60000000000005</v>
      </c>
      <c r="CJ9" s="199">
        <f t="shared" si="133"/>
        <v>155.40000000000006</v>
      </c>
      <c r="CK9" s="199">
        <f t="shared" si="133"/>
        <v>157.20000000000007</v>
      </c>
      <c r="CL9" s="199">
        <f t="shared" si="133"/>
        <v>159.00000000000009</v>
      </c>
      <c r="CM9" s="199">
        <f t="shared" si="133"/>
        <v>160.8000000000001</v>
      </c>
      <c r="CN9" s="199">
        <f t="shared" si="133"/>
        <v>162.60000000000011</v>
      </c>
      <c r="CO9" s="199">
        <f t="shared" si="133"/>
        <v>164.40000000000012</v>
      </c>
      <c r="CP9" s="199">
        <f t="shared" si="133"/>
        <v>166.20000000000013</v>
      </c>
      <c r="CQ9" s="199">
        <f t="shared" si="133"/>
        <v>168.00000000000014</v>
      </c>
      <c r="CR9" s="199">
        <f t="shared" si="133"/>
        <v>169.80000000000015</v>
      </c>
      <c r="CS9" s="199">
        <f t="shared" si="133"/>
        <v>171.60000000000016</v>
      </c>
      <c r="CT9" s="199">
        <f t="shared" si="133"/>
        <v>173.40000000000018</v>
      </c>
      <c r="CU9" s="199">
        <f t="shared" si="133"/>
        <v>175.20000000000019</v>
      </c>
      <c r="CV9" s="199">
        <f t="shared" ref="CV9:FG9" si="134">IF(ISNONTEXT($AH9),CU9+$AH9,"")</f>
        <v>177.0000000000002</v>
      </c>
      <c r="CW9" s="199">
        <f t="shared" si="134"/>
        <v>178.80000000000021</v>
      </c>
      <c r="CX9" s="199">
        <f t="shared" si="134"/>
        <v>180.60000000000022</v>
      </c>
      <c r="CY9" s="199">
        <f t="shared" si="134"/>
        <v>182.40000000000023</v>
      </c>
      <c r="CZ9" s="199">
        <f t="shared" si="134"/>
        <v>184.20000000000024</v>
      </c>
      <c r="DA9" s="199">
        <f t="shared" si="134"/>
        <v>186.00000000000026</v>
      </c>
      <c r="DB9" s="199">
        <f t="shared" si="134"/>
        <v>187.80000000000027</v>
      </c>
      <c r="DC9" s="199">
        <f t="shared" si="134"/>
        <v>189.60000000000028</v>
      </c>
      <c r="DD9" s="199">
        <f t="shared" si="134"/>
        <v>191.40000000000029</v>
      </c>
      <c r="DE9" s="199">
        <f t="shared" si="134"/>
        <v>193.2000000000003</v>
      </c>
      <c r="DF9" s="199">
        <f t="shared" si="134"/>
        <v>195.00000000000031</v>
      </c>
      <c r="DG9" s="199">
        <f t="shared" si="134"/>
        <v>196.80000000000032</v>
      </c>
      <c r="DH9" s="199">
        <f t="shared" si="134"/>
        <v>198.60000000000034</v>
      </c>
      <c r="DI9" s="199">
        <f t="shared" si="134"/>
        <v>200.40000000000035</v>
      </c>
      <c r="DJ9" s="199">
        <f t="shared" si="134"/>
        <v>202.20000000000036</v>
      </c>
      <c r="DK9" s="199">
        <f t="shared" si="134"/>
        <v>204.00000000000037</v>
      </c>
      <c r="DL9" s="199">
        <f t="shared" si="134"/>
        <v>205.80000000000038</v>
      </c>
      <c r="DM9" s="199">
        <f t="shared" si="134"/>
        <v>207.60000000000039</v>
      </c>
      <c r="DN9" s="199">
        <f t="shared" si="134"/>
        <v>209.4000000000004</v>
      </c>
      <c r="DO9" s="199">
        <f t="shared" si="134"/>
        <v>211.20000000000041</v>
      </c>
      <c r="DP9" s="199">
        <f t="shared" si="134"/>
        <v>213.00000000000043</v>
      </c>
      <c r="DQ9" s="199">
        <f t="shared" si="134"/>
        <v>214.80000000000044</v>
      </c>
      <c r="DR9" s="199">
        <f t="shared" si="134"/>
        <v>216.60000000000045</v>
      </c>
      <c r="DS9" s="199">
        <f t="shared" si="134"/>
        <v>218.40000000000046</v>
      </c>
      <c r="DT9" s="199">
        <f t="shared" si="134"/>
        <v>220.20000000000047</v>
      </c>
      <c r="DU9" s="199">
        <f t="shared" si="134"/>
        <v>222.00000000000048</v>
      </c>
      <c r="DV9" s="199">
        <f t="shared" si="134"/>
        <v>223.80000000000049</v>
      </c>
      <c r="DW9" s="199">
        <f t="shared" si="134"/>
        <v>225.60000000000051</v>
      </c>
      <c r="DX9" s="199">
        <f t="shared" si="134"/>
        <v>227.40000000000052</v>
      </c>
      <c r="DY9" s="199">
        <f t="shared" si="134"/>
        <v>229.20000000000053</v>
      </c>
      <c r="DZ9" s="199">
        <f t="shared" si="134"/>
        <v>231.00000000000054</v>
      </c>
      <c r="EA9" s="199">
        <f t="shared" si="134"/>
        <v>232.80000000000055</v>
      </c>
      <c r="EB9" s="199">
        <f t="shared" si="134"/>
        <v>234.60000000000056</v>
      </c>
      <c r="EC9" s="199">
        <f t="shared" si="134"/>
        <v>236.40000000000057</v>
      </c>
      <c r="ED9" s="199">
        <f t="shared" si="134"/>
        <v>238.20000000000059</v>
      </c>
      <c r="EE9" s="236">
        <f t="shared" si="25"/>
        <v>239.999</v>
      </c>
      <c r="EF9" s="237">
        <f t="shared" si="26"/>
        <v>0</v>
      </c>
      <c r="EG9" s="237">
        <f t="shared" si="27"/>
        <v>1.9456516406249967E-4</v>
      </c>
      <c r="EH9" s="237">
        <f t="shared" si="28"/>
        <v>5.3380510324048587E-4</v>
      </c>
      <c r="EI9" s="237">
        <f t="shared" si="29"/>
        <v>9.509475977782472E-4</v>
      </c>
      <c r="EJ9" s="237">
        <f t="shared" si="30"/>
        <v>1.4192639999999967E-3</v>
      </c>
      <c r="EK9" s="237">
        <f t="shared" si="31"/>
        <v>1.9221413571625481E-3</v>
      </c>
      <c r="EL9" s="237">
        <f t="shared" si="32"/>
        <v>2.4477662205629079E-3</v>
      </c>
      <c r="EM9" s="237">
        <f t="shared" si="33"/>
        <v>2.9871388243808165E-3</v>
      </c>
      <c r="EN9" s="237">
        <f t="shared" si="34"/>
        <v>3.5331165435501153E-3</v>
      </c>
      <c r="EO9" s="237">
        <f t="shared" si="35"/>
        <v>4.0798804921874932E-3</v>
      </c>
      <c r="EP9" s="237">
        <f t="shared" si="36"/>
        <v>4.6226076015164408E-3</v>
      </c>
      <c r="EQ9" s="237">
        <f t="shared" si="37"/>
        <v>5.1572543218014293E-3</v>
      </c>
      <c r="ER9" s="237">
        <f t="shared" si="38"/>
        <v>5.6804061156899609E-3</v>
      </c>
      <c r="ES9" s="237">
        <f t="shared" si="39"/>
        <v>6.1891682236416825E-3</v>
      </c>
      <c r="ET9" s="237">
        <f t="shared" si="40"/>
        <v>6.6810836302198702E-3</v>
      </c>
      <c r="EU9" s="237">
        <f t="shared" si="41"/>
        <v>7.1540696916680179E-3</v>
      </c>
      <c r="EV9" s="237">
        <f t="shared" si="42"/>
        <v>7.6063679999999944E-3</v>
      </c>
      <c r="EW9" s="237">
        <f t="shared" si="43"/>
        <v>8.036503903720708E-3</v>
      </c>
      <c r="EX9" s="237">
        <f t="shared" si="44"/>
        <v>8.4432532452618746E-3</v>
      </c>
      <c r="EY9" s="237">
        <f t="shared" si="45"/>
        <v>8.8256146054257571E-3</v>
      </c>
      <c r="EZ9" s="237">
        <f t="shared" si="46"/>
        <v>9.1827858275991305E-3</v>
      </c>
      <c r="FA9" s="237">
        <f t="shared" si="47"/>
        <v>9.5141439220094801E-3</v>
      </c>
      <c r="FB9" s="237">
        <f t="shared" si="48"/>
        <v>9.8192276779604203E-3</v>
      </c>
      <c r="FC9" s="237">
        <f t="shared" si="49"/>
        <v>1.009772247361042E-2</v>
      </c>
      <c r="FD9" s="237">
        <f t="shared" si="50"/>
        <v>1.0349446889781884E-2</v>
      </c>
      <c r="FE9" s="237">
        <f t="shared" si="51"/>
        <v>1.0574340820312495E-2</v>
      </c>
      <c r="FF9" s="237">
        <f t="shared" si="52"/>
        <v>1.0772454835726555E-2</v>
      </c>
      <c r="FG9" s="237">
        <f t="shared" si="53"/>
        <v>1.0943940605684981E-2</v>
      </c>
      <c r="FH9" s="237">
        <f t="shared" si="54"/>
        <v>1.108904222301782E-2</v>
      </c>
      <c r="FI9" s="237">
        <f t="shared" si="55"/>
        <v>1.1208088301125903E-2</v>
      </c>
      <c r="FJ9" s="237">
        <f t="shared" si="56"/>
        <v>1.1301484739272614E-2</v>
      </c>
      <c r="FK9" s="237">
        <f t="shared" si="57"/>
        <v>1.1369708068295655E-2</v>
      </c>
      <c r="FL9" s="237">
        <f t="shared" si="58"/>
        <v>1.1413299303665161E-2</v>
      </c>
      <c r="FM9" s="237">
        <f t="shared" si="59"/>
        <v>1.1432858244420531E-2</v>
      </c>
      <c r="FN9" s="237">
        <f t="shared" si="60"/>
        <v>1.1429038165949078E-2</v>
      </c>
      <c r="FO9" s="237">
        <f t="shared" si="61"/>
        <v>1.1402540862288828E-2</v>
      </c>
      <c r="FP9" s="237">
        <f t="shared" si="62"/>
        <v>1.1354112000000008E-2</v>
      </c>
      <c r="FQ9" s="237">
        <f t="shared" si="63"/>
        <v>1.1284536750927098E-2</v>
      </c>
      <c r="FR9" s="237">
        <f t="shared" si="64"/>
        <v>1.1194635675577618E-2</v>
      </c>
      <c r="FS9" s="237">
        <f t="shared" si="65"/>
        <v>1.1085260832540177E-2</v>
      </c>
      <c r="FT9" s="237">
        <f t="shared" si="66"/>
        <v>1.0957292092483445E-2</v>
      </c>
      <c r="FU9" s="237">
        <f t="shared" si="67"/>
        <v>1.0811633637923031E-2</v>
      </c>
      <c r="FV9" s="237">
        <f t="shared" si="68"/>
        <v>1.0649210632197505E-2</v>
      </c>
      <c r="FW9" s="237">
        <f t="shared" si="69"/>
        <v>1.0470966043024594E-2</v>
      </c>
      <c r="FX9" s="237">
        <f t="shared" si="70"/>
        <v>1.0277857607667648E-2</v>
      </c>
      <c r="FY9" s="237">
        <f t="shared" si="71"/>
        <v>1.0070854928174755E-2</v>
      </c>
      <c r="FZ9" s="237">
        <f t="shared" si="72"/>
        <v>9.8509366863941978E-3</v>
      </c>
      <c r="GA9" s="237">
        <f t="shared" si="73"/>
        <v>9.6190879695494756E-3</v>
      </c>
      <c r="GB9" s="237">
        <f t="shared" si="74"/>
        <v>9.3762976980998232E-3</v>
      </c>
      <c r="GC9" s="237">
        <f t="shared" si="75"/>
        <v>9.1235561484375016E-3</v>
      </c>
      <c r="GD9" s="237">
        <f t="shared" si="76"/>
        <v>8.8618525636985947E-3</v>
      </c>
      <c r="GE9" s="237">
        <f t="shared" si="77"/>
        <v>8.5921728466034041E-3</v>
      </c>
      <c r="GF9" s="237">
        <f t="shared" si="78"/>
        <v>8.3154973288076962E-3</v>
      </c>
      <c r="GG9" s="237">
        <f t="shared" si="79"/>
        <v>8.0327986117471346E-3</v>
      </c>
      <c r="GH9" s="237">
        <f t="shared" si="80"/>
        <v>7.7450394744025992E-3</v>
      </c>
      <c r="GI9" s="237">
        <f t="shared" si="81"/>
        <v>7.4531708438111029E-3</v>
      </c>
      <c r="GJ9" s="237">
        <f t="shared" si="82"/>
        <v>7.1581298245016059E-3</v>
      </c>
      <c r="GK9" s="237">
        <f t="shared" si="83"/>
        <v>6.8608377833526395E-3</v>
      </c>
      <c r="GL9" s="237">
        <f t="shared" si="84"/>
        <v>6.5621984866539342E-3</v>
      </c>
      <c r="GM9" s="237">
        <f t="shared" si="85"/>
        <v>6.2630962864105456E-3</v>
      </c>
      <c r="GN9" s="237">
        <f t="shared" si="86"/>
        <v>5.9643943531594015E-3</v>
      </c>
      <c r="GO9" s="237">
        <f t="shared" si="87"/>
        <v>5.666932952777131E-3</v>
      </c>
      <c r="GP9" s="237">
        <f t="shared" si="88"/>
        <v>5.3715277649470953E-3</v>
      </c>
      <c r="GQ9" s="237">
        <f t="shared" si="89"/>
        <v>5.0789682411252054E-3</v>
      </c>
      <c r="GR9" s="237">
        <f t="shared" si="90"/>
        <v>4.7900159999999742E-3</v>
      </c>
      <c r="GS9" s="237">
        <f t="shared" si="91"/>
        <v>4.5054032585840655E-3</v>
      </c>
      <c r="GT9" s="237">
        <f t="shared" si="92"/>
        <v>4.225831297204231E-3</v>
      </c>
      <c r="GU9" s="237">
        <f t="shared" si="93"/>
        <v>3.9519689567744038E-3</v>
      </c>
      <c r="GV9" s="237">
        <f t="shared" si="94"/>
        <v>3.6844511668452486E-3</v>
      </c>
      <c r="GW9" s="237">
        <f t="shared" si="95"/>
        <v>3.4238775030221579E-3</v>
      </c>
      <c r="GX9" s="237">
        <f t="shared" si="96"/>
        <v>3.1708107724349659E-3</v>
      </c>
      <c r="GY9" s="237">
        <f t="shared" si="97"/>
        <v>2.925775626025996E-3</v>
      </c>
      <c r="GZ9" s="237">
        <f t="shared" si="98"/>
        <v>2.6892571965001439E-3</v>
      </c>
      <c r="HA9" s="237">
        <f t="shared" si="99"/>
        <v>2.4616997608514664E-3</v>
      </c>
      <c r="HB9" s="237">
        <f t="shared" si="100"/>
        <v>2.2435054264463147E-3</v>
      </c>
      <c r="HC9" s="237">
        <f t="shared" si="101"/>
        <v>2.0350328397033884E-3</v>
      </c>
      <c r="HD9" s="237">
        <f t="shared" si="102"/>
        <v>1.8365959164671677E-3</v>
      </c>
      <c r="HE9" s="237">
        <f t="shared" si="103"/>
        <v>1.6484625932228834E-3</v>
      </c>
      <c r="HF9" s="237">
        <f t="shared" si="104"/>
        <v>1.4708535983493976E-3</v>
      </c>
      <c r="HG9" s="237">
        <f t="shared" si="105"/>
        <v>1.3039412426508923E-3</v>
      </c>
      <c r="HH9" s="237">
        <f t="shared" si="106"/>
        <v>1.1478482284498622E-3</v>
      </c>
      <c r="HI9" s="237">
        <f t="shared" si="107"/>
        <v>1.0026464765624697E-3</v>
      </c>
      <c r="HJ9" s="237">
        <f t="shared" si="108"/>
        <v>8.6835597051337996E-4</v>
      </c>
      <c r="HK9" s="237">
        <f t="shared" si="109"/>
        <v>7.4494361738065319E-4</v>
      </c>
      <c r="HL9" s="237">
        <f t="shared" si="110"/>
        <v>6.3232212469276246E-4</v>
      </c>
      <c r="HM9" s="237">
        <f t="shared" si="111"/>
        <v>5.303488928289201E-4</v>
      </c>
      <c r="HN9" s="237">
        <f t="shared" si="112"/>
        <v>4.3882492240144118E-4</v>
      </c>
      <c r="HO9" s="237">
        <f t="shared" si="113"/>
        <v>3.5749373612441366E-4</v>
      </c>
      <c r="HP9" s="237">
        <f t="shared" si="114"/>
        <v>2.8604031469705487E-4</v>
      </c>
      <c r="HQ9" s="237">
        <f t="shared" si="115"/>
        <v>2.2409004625263264E-4</v>
      </c>
      <c r="HR9" s="237">
        <f t="shared" si="116"/>
        <v>1.7120768894504063E-4</v>
      </c>
      <c r="HS9" s="237">
        <f t="shared" si="117"/>
        <v>1.2689634626497639E-4</v>
      </c>
      <c r="HT9" s="237">
        <f t="shared" si="118"/>
        <v>9.0596454696383692E-5</v>
      </c>
      <c r="HU9" s="237">
        <f t="shared" si="119"/>
        <v>6.1684783341446966E-5</v>
      </c>
      <c r="HV9" s="237">
        <f t="shared" si="120"/>
        <v>3.9473445158971208E-5</v>
      </c>
      <c r="HW9" s="237">
        <f t="shared" si="121"/>
        <v>2.3208919476648817E-5</v>
      </c>
      <c r="HX9" s="237">
        <f t="shared" si="122"/>
        <v>1.2071085452432787E-5</v>
      </c>
      <c r="HY9" s="237">
        <f t="shared" si="123"/>
        <v>5.1722661741744938E-6</v>
      </c>
      <c r="HZ9" s="237">
        <f t="shared" si="124"/>
        <v>1.5562830998257547E-6</v>
      </c>
      <c r="IA9" s="237">
        <f t="shared" si="125"/>
        <v>1.9752055294417969E-7</v>
      </c>
      <c r="IB9" s="237">
        <f t="shared" si="126"/>
        <v>3.4382572416435196E-17</v>
      </c>
    </row>
    <row r="10" spans="1:237" x14ac:dyDescent="0.25">
      <c r="A10" s="22">
        <v>7</v>
      </c>
      <c r="B10" s="117">
        <f t="shared" si="10"/>
        <v>60</v>
      </c>
      <c r="C10" s="132">
        <v>120</v>
      </c>
      <c r="D10" s="117">
        <f t="shared" si="11"/>
        <v>240</v>
      </c>
      <c r="E10" s="127">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9">
        <f t="shared" si="18"/>
        <v>132</v>
      </c>
      <c r="Q10" s="119">
        <f t="shared" si="19"/>
        <v>36</v>
      </c>
      <c r="R10" s="40">
        <f t="shared" si="20"/>
        <v>1296</v>
      </c>
      <c r="S10" s="132">
        <v>150</v>
      </c>
      <c r="T10" s="28">
        <f>IF(AND(B10&gt;0,C10&gt;0,D10&gt;0,M10&gt;0,N10&gt;0,S10&gt;0,NOT(K10="")),ABS(VLOOKUP($S$1,VLookups!$A$28:$B$29,2,FALSE)-_xlfn.BETA.DIST(S10,IF(G10="L",N10,M10),IF(G10="L",M10,N10),TRUE,B10,D10)),"")</f>
        <v>0.6875</v>
      </c>
      <c r="U10" s="129">
        <f>IF(OR($M10="",$N10=""),"",_xlfn.BETA.INV(ABS(VLOOKUP($S$1,VLookups!$A$28:$B$29,2,FALSE)-U$3),IF($G10="L",$N10,$M10),IF($G10="L",$M10,$N10),$B10,$D10))</f>
        <v>77.570063319554578</v>
      </c>
      <c r="V10" s="130">
        <f>IF(OR($M10="",$N10=""),"",_xlfn.BETA.INV(ABS(VLOOKUP($S$1,VLookups!$A$28:$B$29,2,FALSE)-V$3),IF($G10="L",$N10,$M10),IF($G10="L",$M10,$N10),$B10,$D10))</f>
        <v>195.25116736856731</v>
      </c>
      <c r="W10" s="129">
        <f>IF(OR($M10="",$N10=""),"",_xlfn.BETA.INV(ABS(VLOOKUP($S$1,VLookups!$A$28:$B$29,2,FALSE)-W$3),IF($G10="L",$N10,$M10),IF($G10="L",$M10,$N10),$B10,$D10))</f>
        <v>85.660677007805532</v>
      </c>
      <c r="X10" s="130">
        <f>IF(OR($M10="",$N10=""),"",_xlfn.BETA.INV(ABS(VLOOKUP($S$1,VLookups!$A$28:$B$29,2,FALSE)-X$3),IF($G10="L",$N10,$M10),IF($G10="L",$M10,$N10),$B10,$D10))</f>
        <v>98.217083090031224</v>
      </c>
      <c r="Y10" s="129">
        <f>IF(OR($M10="",$N10=""),"",_xlfn.BETA.INV(ABS(VLOOKUP($S$1,VLookups!$A$28:$B$29,2,FALSE)-Y$3),IF($G10="L",$N10,$M10),IF($G10="L",$M10,$N10),$B10,$D10))</f>
        <v>109.02910957351898</v>
      </c>
      <c r="Z10" s="130">
        <f>IF(OR($M10="",$N10=""),"",_xlfn.BETA.INV(ABS(VLOOKUP($S$1,VLookups!$A$28:$B$29,2,FALSE)-Z$3),IF($G10="L",$N10,$M10),IF($G10="L",$M10,$N10),$B10,$D10))</f>
        <v>119.24997060811344</v>
      </c>
      <c r="AA10" s="129">
        <f>IF(OR($M10="",$N10=""),"",_xlfn.BETA.INV(ABS(VLOOKUP($S$1,VLookups!$A$28:$B$29,2,FALSE)-AA$3),IF($G10="L",$N10,$M10),IF($G10="L",$M10,$N10),$B10,$D10))</f>
        <v>129.43096226383011</v>
      </c>
      <c r="AB10" s="130">
        <f>IF(OR($M10="",$N10=""),"",_xlfn.BETA.INV(ABS(VLOOKUP($S$1,VLookups!$A$28:$B$29,2,FALSE)-AB$3),IF($G10="L",$N10,$M10),IF($G10="L",$M10,$N10),$B10,$D10))</f>
        <v>140.01000037507814</v>
      </c>
      <c r="AC10" s="129">
        <f>IF(OR($M10="",$N10=""),"",_xlfn.BETA.INV(ABS(VLOOKUP($S$1,VLookups!$A$28:$B$29,2,FALSE)-AC$3),IF($G10="L",$N10,$M10),IF($G10="L",$M10,$N10),$B10,$D10))</f>
        <v>151.51285587706519</v>
      </c>
      <c r="AD10" s="130">
        <f>IF(OR($M10="",$N10=""),"",_xlfn.BETA.INV(ABS(VLOOKUP($S$1,VLookups!$A$28:$B$29,2,FALSE)-AD$3),IF($G10="L",$N10,$M10),IF($G10="L",$M10,$N10),$B10,$D10))</f>
        <v>164.84164341438</v>
      </c>
      <c r="AE10" s="129">
        <f>IF(OR($M10="",$N10=""),"",_xlfn.BETA.INV(ABS(VLOOKUP($S$1,VLookups!$A$28:$B$29,2,FALSE)-AE$3),IF($G10="L",$N10,$M10),IF($G10="L",$M10,$N10),$B10,$D10))</f>
        <v>182.3170949300727</v>
      </c>
      <c r="AF10" s="130">
        <f>IF(OR($M10="",$N10=""),"",_xlfn.BETA.INV(ABS(VLOOKUP($S$1,VLookups!$A$28:$B$29,2,FALSE)-AF$3),IF($G10="L",$N10,$M10),IF($G10="L",$M10,$N10),$B10,$D10))</f>
        <v>214.64384231498173</v>
      </c>
      <c r="AG10" s="17"/>
      <c r="AH10" s="238">
        <f t="shared" si="21"/>
        <v>1.8</v>
      </c>
      <c r="AI10" s="236">
        <f t="shared" si="22"/>
        <v>60</v>
      </c>
      <c r="AJ10" s="199">
        <f t="shared" ref="AJ10:CU10" si="135">IF(ISNONTEXT($AH10),AI10+$AH10,"")</f>
        <v>61.8</v>
      </c>
      <c r="AK10" s="199">
        <f t="shared" si="135"/>
        <v>63.599999999999994</v>
      </c>
      <c r="AL10" s="199">
        <f t="shared" si="135"/>
        <v>65.399999999999991</v>
      </c>
      <c r="AM10" s="199">
        <f t="shared" si="135"/>
        <v>67.199999999999989</v>
      </c>
      <c r="AN10" s="199">
        <f t="shared" si="135"/>
        <v>68.999999999999986</v>
      </c>
      <c r="AO10" s="199">
        <f t="shared" si="135"/>
        <v>70.799999999999983</v>
      </c>
      <c r="AP10" s="199">
        <f t="shared" si="135"/>
        <v>72.59999999999998</v>
      </c>
      <c r="AQ10" s="199">
        <f t="shared" si="135"/>
        <v>74.399999999999977</v>
      </c>
      <c r="AR10" s="199">
        <f t="shared" si="135"/>
        <v>76.199999999999974</v>
      </c>
      <c r="AS10" s="199">
        <f t="shared" si="135"/>
        <v>77.999999999999972</v>
      </c>
      <c r="AT10" s="199">
        <f t="shared" si="135"/>
        <v>79.799999999999969</v>
      </c>
      <c r="AU10" s="199">
        <f t="shared" si="135"/>
        <v>81.599999999999966</v>
      </c>
      <c r="AV10" s="199">
        <f t="shared" si="135"/>
        <v>83.399999999999963</v>
      </c>
      <c r="AW10" s="199">
        <f t="shared" si="135"/>
        <v>85.19999999999996</v>
      </c>
      <c r="AX10" s="199">
        <f t="shared" si="135"/>
        <v>86.999999999999957</v>
      </c>
      <c r="AY10" s="199">
        <f t="shared" si="135"/>
        <v>88.799999999999955</v>
      </c>
      <c r="AZ10" s="199">
        <f t="shared" si="135"/>
        <v>90.599999999999952</v>
      </c>
      <c r="BA10" s="199">
        <f t="shared" si="135"/>
        <v>92.399999999999949</v>
      </c>
      <c r="BB10" s="199">
        <f t="shared" si="135"/>
        <v>94.199999999999946</v>
      </c>
      <c r="BC10" s="199">
        <f t="shared" si="135"/>
        <v>95.999999999999943</v>
      </c>
      <c r="BD10" s="199">
        <f t="shared" si="135"/>
        <v>97.79999999999994</v>
      </c>
      <c r="BE10" s="199">
        <f t="shared" si="135"/>
        <v>99.599999999999937</v>
      </c>
      <c r="BF10" s="199">
        <f t="shared" si="135"/>
        <v>101.39999999999993</v>
      </c>
      <c r="BG10" s="199">
        <f t="shared" si="135"/>
        <v>103.19999999999993</v>
      </c>
      <c r="BH10" s="199">
        <f t="shared" si="135"/>
        <v>104.99999999999993</v>
      </c>
      <c r="BI10" s="199">
        <f t="shared" si="135"/>
        <v>106.79999999999993</v>
      </c>
      <c r="BJ10" s="199">
        <f t="shared" si="135"/>
        <v>108.59999999999992</v>
      </c>
      <c r="BK10" s="199">
        <f t="shared" si="135"/>
        <v>110.39999999999992</v>
      </c>
      <c r="BL10" s="199">
        <f t="shared" si="135"/>
        <v>112.19999999999992</v>
      </c>
      <c r="BM10" s="199">
        <f t="shared" si="135"/>
        <v>113.99999999999991</v>
      </c>
      <c r="BN10" s="199">
        <f t="shared" si="135"/>
        <v>115.79999999999991</v>
      </c>
      <c r="BO10" s="199">
        <f t="shared" si="135"/>
        <v>117.59999999999991</v>
      </c>
      <c r="BP10" s="199">
        <f t="shared" si="135"/>
        <v>119.39999999999991</v>
      </c>
      <c r="BQ10" s="199">
        <f t="shared" si="135"/>
        <v>121.1999999999999</v>
      </c>
      <c r="BR10" s="199">
        <f t="shared" si="135"/>
        <v>122.9999999999999</v>
      </c>
      <c r="BS10" s="199">
        <f t="shared" si="135"/>
        <v>124.7999999999999</v>
      </c>
      <c r="BT10" s="199">
        <f t="shared" si="135"/>
        <v>126.59999999999989</v>
      </c>
      <c r="BU10" s="199">
        <f t="shared" si="135"/>
        <v>128.39999999999989</v>
      </c>
      <c r="BV10" s="199">
        <f t="shared" si="135"/>
        <v>130.1999999999999</v>
      </c>
      <c r="BW10" s="199">
        <f t="shared" si="135"/>
        <v>131.99999999999991</v>
      </c>
      <c r="BX10" s="199">
        <f t="shared" si="135"/>
        <v>133.79999999999993</v>
      </c>
      <c r="BY10" s="199">
        <f t="shared" si="135"/>
        <v>135.59999999999994</v>
      </c>
      <c r="BZ10" s="199">
        <f t="shared" si="135"/>
        <v>137.39999999999995</v>
      </c>
      <c r="CA10" s="199">
        <f t="shared" si="135"/>
        <v>139.19999999999996</v>
      </c>
      <c r="CB10" s="199">
        <f t="shared" si="135"/>
        <v>140.99999999999997</v>
      </c>
      <c r="CC10" s="199">
        <f t="shared" si="135"/>
        <v>142.79999999999998</v>
      </c>
      <c r="CD10" s="199">
        <f t="shared" si="135"/>
        <v>144.6</v>
      </c>
      <c r="CE10" s="199">
        <f t="shared" si="135"/>
        <v>146.4</v>
      </c>
      <c r="CF10" s="199">
        <f t="shared" si="135"/>
        <v>148.20000000000002</v>
      </c>
      <c r="CG10" s="199">
        <f t="shared" si="135"/>
        <v>150.00000000000003</v>
      </c>
      <c r="CH10" s="199">
        <f t="shared" si="135"/>
        <v>151.80000000000004</v>
      </c>
      <c r="CI10" s="199">
        <f t="shared" si="135"/>
        <v>153.60000000000005</v>
      </c>
      <c r="CJ10" s="199">
        <f t="shared" si="135"/>
        <v>155.40000000000006</v>
      </c>
      <c r="CK10" s="199">
        <f t="shared" si="135"/>
        <v>157.20000000000007</v>
      </c>
      <c r="CL10" s="199">
        <f t="shared" si="135"/>
        <v>159.00000000000009</v>
      </c>
      <c r="CM10" s="199">
        <f t="shared" si="135"/>
        <v>160.8000000000001</v>
      </c>
      <c r="CN10" s="199">
        <f t="shared" si="135"/>
        <v>162.60000000000011</v>
      </c>
      <c r="CO10" s="199">
        <f t="shared" si="135"/>
        <v>164.40000000000012</v>
      </c>
      <c r="CP10" s="199">
        <f t="shared" si="135"/>
        <v>166.20000000000013</v>
      </c>
      <c r="CQ10" s="199">
        <f t="shared" si="135"/>
        <v>168.00000000000014</v>
      </c>
      <c r="CR10" s="199">
        <f t="shared" si="135"/>
        <v>169.80000000000015</v>
      </c>
      <c r="CS10" s="199">
        <f t="shared" si="135"/>
        <v>171.60000000000016</v>
      </c>
      <c r="CT10" s="199">
        <f t="shared" si="135"/>
        <v>173.40000000000018</v>
      </c>
      <c r="CU10" s="199">
        <f t="shared" si="135"/>
        <v>175.20000000000019</v>
      </c>
      <c r="CV10" s="199">
        <f t="shared" ref="CV10:FG10" si="136">IF(ISNONTEXT($AH10),CU10+$AH10,"")</f>
        <v>177.0000000000002</v>
      </c>
      <c r="CW10" s="199">
        <f t="shared" si="136"/>
        <v>178.80000000000021</v>
      </c>
      <c r="CX10" s="199">
        <f t="shared" si="136"/>
        <v>180.60000000000022</v>
      </c>
      <c r="CY10" s="199">
        <f t="shared" si="136"/>
        <v>182.40000000000023</v>
      </c>
      <c r="CZ10" s="199">
        <f t="shared" si="136"/>
        <v>184.20000000000024</v>
      </c>
      <c r="DA10" s="199">
        <f t="shared" si="136"/>
        <v>186.00000000000026</v>
      </c>
      <c r="DB10" s="199">
        <f t="shared" si="136"/>
        <v>187.80000000000027</v>
      </c>
      <c r="DC10" s="199">
        <f t="shared" si="136"/>
        <v>189.60000000000028</v>
      </c>
      <c r="DD10" s="199">
        <f t="shared" si="136"/>
        <v>191.40000000000029</v>
      </c>
      <c r="DE10" s="199">
        <f t="shared" si="136"/>
        <v>193.2000000000003</v>
      </c>
      <c r="DF10" s="199">
        <f t="shared" si="136"/>
        <v>195.00000000000031</v>
      </c>
      <c r="DG10" s="199">
        <f t="shared" si="136"/>
        <v>196.80000000000032</v>
      </c>
      <c r="DH10" s="199">
        <f t="shared" si="136"/>
        <v>198.60000000000034</v>
      </c>
      <c r="DI10" s="199">
        <f t="shared" si="136"/>
        <v>200.40000000000035</v>
      </c>
      <c r="DJ10" s="199">
        <f t="shared" si="136"/>
        <v>202.20000000000036</v>
      </c>
      <c r="DK10" s="199">
        <f t="shared" si="136"/>
        <v>204.00000000000037</v>
      </c>
      <c r="DL10" s="199">
        <f t="shared" si="136"/>
        <v>205.80000000000038</v>
      </c>
      <c r="DM10" s="199">
        <f t="shared" si="136"/>
        <v>207.60000000000039</v>
      </c>
      <c r="DN10" s="199">
        <f t="shared" si="136"/>
        <v>209.4000000000004</v>
      </c>
      <c r="DO10" s="199">
        <f t="shared" si="136"/>
        <v>211.20000000000041</v>
      </c>
      <c r="DP10" s="199">
        <f t="shared" si="136"/>
        <v>213.00000000000043</v>
      </c>
      <c r="DQ10" s="199">
        <f t="shared" si="136"/>
        <v>214.80000000000044</v>
      </c>
      <c r="DR10" s="199">
        <f t="shared" si="136"/>
        <v>216.60000000000045</v>
      </c>
      <c r="DS10" s="199">
        <f t="shared" si="136"/>
        <v>218.40000000000046</v>
      </c>
      <c r="DT10" s="199">
        <f t="shared" si="136"/>
        <v>220.20000000000047</v>
      </c>
      <c r="DU10" s="199">
        <f t="shared" si="136"/>
        <v>222.00000000000048</v>
      </c>
      <c r="DV10" s="199">
        <f t="shared" si="136"/>
        <v>223.80000000000049</v>
      </c>
      <c r="DW10" s="199">
        <f t="shared" si="136"/>
        <v>225.60000000000051</v>
      </c>
      <c r="DX10" s="199">
        <f t="shared" si="136"/>
        <v>227.40000000000052</v>
      </c>
      <c r="DY10" s="199">
        <f t="shared" si="136"/>
        <v>229.20000000000053</v>
      </c>
      <c r="DZ10" s="199">
        <f t="shared" si="136"/>
        <v>231.00000000000054</v>
      </c>
      <c r="EA10" s="199">
        <f t="shared" si="136"/>
        <v>232.80000000000055</v>
      </c>
      <c r="EB10" s="199">
        <f t="shared" si="136"/>
        <v>234.60000000000056</v>
      </c>
      <c r="EC10" s="199">
        <f t="shared" si="136"/>
        <v>236.40000000000057</v>
      </c>
      <c r="ED10" s="199">
        <f t="shared" si="136"/>
        <v>238.20000000000059</v>
      </c>
      <c r="EE10" s="236">
        <f t="shared" si="25"/>
        <v>239.999</v>
      </c>
      <c r="EF10" s="237">
        <f t="shared" si="26"/>
        <v>0</v>
      </c>
      <c r="EG10" s="237">
        <f t="shared" si="27"/>
        <v>6.5339999999999929E-4</v>
      </c>
      <c r="EH10" s="237">
        <f t="shared" si="28"/>
        <v>1.2805333333333316E-3</v>
      </c>
      <c r="EI10" s="237">
        <f t="shared" si="29"/>
        <v>1.8817999999999971E-3</v>
      </c>
      <c r="EJ10" s="237">
        <f t="shared" si="30"/>
        <v>2.4575999999999964E-3</v>
      </c>
      <c r="EK10" s="237">
        <f t="shared" si="31"/>
        <v>3.0083333333333294E-3</v>
      </c>
      <c r="EL10" s="237">
        <f t="shared" si="32"/>
        <v>3.5343999999999948E-3</v>
      </c>
      <c r="EM10" s="237">
        <f t="shared" si="33"/>
        <v>4.0361999999999933E-3</v>
      </c>
      <c r="EN10" s="237">
        <f t="shared" si="34"/>
        <v>4.5141333333333271E-3</v>
      </c>
      <c r="EO10" s="237">
        <f t="shared" si="35"/>
        <v>4.968599999999994E-3</v>
      </c>
      <c r="EP10" s="237">
        <f t="shared" si="36"/>
        <v>5.3999999999999925E-3</v>
      </c>
      <c r="EQ10" s="237">
        <f t="shared" si="37"/>
        <v>5.808733333333327E-3</v>
      </c>
      <c r="ER10" s="237">
        <f t="shared" si="38"/>
        <v>6.1951999999999936E-3</v>
      </c>
      <c r="ES10" s="237">
        <f t="shared" si="39"/>
        <v>6.5597999999999932E-3</v>
      </c>
      <c r="ET10" s="237">
        <f t="shared" si="40"/>
        <v>6.9029333333333288E-3</v>
      </c>
      <c r="EU10" s="237">
        <f t="shared" si="41"/>
        <v>7.2249999999999927E-3</v>
      </c>
      <c r="EV10" s="237">
        <f t="shared" si="42"/>
        <v>7.5263999999999921E-3</v>
      </c>
      <c r="EW10" s="237">
        <f t="shared" si="43"/>
        <v>7.8075333333333264E-3</v>
      </c>
      <c r="EX10" s="237">
        <f t="shared" si="44"/>
        <v>8.068799999999994E-3</v>
      </c>
      <c r="EY10" s="237">
        <f t="shared" si="45"/>
        <v>8.3105999999999944E-3</v>
      </c>
      <c r="EZ10" s="237">
        <f t="shared" si="46"/>
        <v>8.5333333333333268E-3</v>
      </c>
      <c r="FA10" s="237">
        <f t="shared" si="47"/>
        <v>8.7373999999999941E-3</v>
      </c>
      <c r="FB10" s="237">
        <f t="shared" si="48"/>
        <v>8.923199999999994E-3</v>
      </c>
      <c r="FC10" s="237">
        <f t="shared" si="49"/>
        <v>9.0911333333333275E-3</v>
      </c>
      <c r="FD10" s="237">
        <f t="shared" si="50"/>
        <v>9.2415999999999957E-3</v>
      </c>
      <c r="FE10" s="237">
        <f t="shared" si="51"/>
        <v>9.3749999999999944E-3</v>
      </c>
      <c r="FF10" s="237">
        <f t="shared" si="52"/>
        <v>9.4917333333333284E-3</v>
      </c>
      <c r="FG10" s="237">
        <f t="shared" si="53"/>
        <v>9.5921999999999969E-3</v>
      </c>
      <c r="FH10" s="237">
        <f t="shared" si="54"/>
        <v>9.6767999999999976E-3</v>
      </c>
      <c r="FI10" s="237">
        <f t="shared" si="55"/>
        <v>9.7459333333333314E-3</v>
      </c>
      <c r="FJ10" s="237">
        <f t="shared" si="56"/>
        <v>9.7999999999999979E-3</v>
      </c>
      <c r="FK10" s="237">
        <f t="shared" si="57"/>
        <v>9.8393999999999999E-3</v>
      </c>
      <c r="FL10" s="237">
        <f t="shared" si="58"/>
        <v>9.8645333333333331E-3</v>
      </c>
      <c r="FM10" s="237">
        <f t="shared" si="59"/>
        <v>9.8758000000000006E-3</v>
      </c>
      <c r="FN10" s="237">
        <f t="shared" si="60"/>
        <v>9.8736000000000015E-3</v>
      </c>
      <c r="FO10" s="237">
        <f t="shared" si="61"/>
        <v>9.8583333333333353E-3</v>
      </c>
      <c r="FP10" s="237">
        <f t="shared" si="62"/>
        <v>9.8304000000000013E-3</v>
      </c>
      <c r="FQ10" s="237">
        <f t="shared" si="63"/>
        <v>9.7902000000000024E-3</v>
      </c>
      <c r="FR10" s="237">
        <f t="shared" si="64"/>
        <v>9.7381333333333361E-3</v>
      </c>
      <c r="FS10" s="237">
        <f t="shared" si="65"/>
        <v>9.6746000000000037E-3</v>
      </c>
      <c r="FT10" s="237">
        <f t="shared" si="66"/>
        <v>9.6000000000000044E-3</v>
      </c>
      <c r="FU10" s="237">
        <f t="shared" si="67"/>
        <v>9.5147333333333393E-3</v>
      </c>
      <c r="FV10" s="237">
        <f t="shared" si="68"/>
        <v>9.4192000000000026E-3</v>
      </c>
      <c r="FW10" s="237">
        <f t="shared" si="69"/>
        <v>9.3138000000000023E-3</v>
      </c>
      <c r="FX10" s="237">
        <f t="shared" si="70"/>
        <v>9.198933333333336E-3</v>
      </c>
      <c r="FY10" s="237">
        <f t="shared" si="71"/>
        <v>9.0750000000000015E-3</v>
      </c>
      <c r="FZ10" s="237">
        <f t="shared" si="72"/>
        <v>8.9424000000000014E-3</v>
      </c>
      <c r="GA10" s="237">
        <f t="shared" si="73"/>
        <v>8.8015333333333352E-3</v>
      </c>
      <c r="GB10" s="237">
        <f t="shared" si="74"/>
        <v>8.6528000000000004E-3</v>
      </c>
      <c r="GC10" s="237">
        <f t="shared" si="75"/>
        <v>8.4966E-3</v>
      </c>
      <c r="GD10" s="237">
        <f t="shared" si="76"/>
        <v>8.3333333333333315E-3</v>
      </c>
      <c r="GE10" s="237">
        <f t="shared" si="77"/>
        <v>8.1633999999999977E-3</v>
      </c>
      <c r="GF10" s="237">
        <f t="shared" si="78"/>
        <v>7.9871999999999964E-3</v>
      </c>
      <c r="GG10" s="237">
        <f t="shared" si="79"/>
        <v>7.8051333333333276E-3</v>
      </c>
      <c r="GH10" s="237">
        <f t="shared" si="80"/>
        <v>7.6175999999999943E-3</v>
      </c>
      <c r="GI10" s="237">
        <f t="shared" si="81"/>
        <v>7.4249999999999906E-3</v>
      </c>
      <c r="GJ10" s="237">
        <f t="shared" si="82"/>
        <v>7.2277333333333228E-3</v>
      </c>
      <c r="GK10" s="237">
        <f t="shared" si="83"/>
        <v>7.0261999999999885E-3</v>
      </c>
      <c r="GL10" s="237">
        <f t="shared" si="84"/>
        <v>6.8207999999999862E-3</v>
      </c>
      <c r="GM10" s="237">
        <f t="shared" si="85"/>
        <v>6.6119333333333197E-3</v>
      </c>
      <c r="GN10" s="237">
        <f t="shared" si="86"/>
        <v>6.3999999999999847E-3</v>
      </c>
      <c r="GO10" s="237">
        <f t="shared" si="87"/>
        <v>6.1853999999999815E-3</v>
      </c>
      <c r="GP10" s="237">
        <f t="shared" si="88"/>
        <v>5.9685333333333156E-3</v>
      </c>
      <c r="GQ10" s="237">
        <f t="shared" si="89"/>
        <v>5.7497999999999777E-3</v>
      </c>
      <c r="GR10" s="237">
        <f t="shared" si="90"/>
        <v>5.5295999999999791E-3</v>
      </c>
      <c r="GS10" s="237">
        <f t="shared" si="91"/>
        <v>5.3083333333333099E-3</v>
      </c>
      <c r="GT10" s="237">
        <f t="shared" si="92"/>
        <v>5.0863999999999744E-3</v>
      </c>
      <c r="GU10" s="237">
        <f t="shared" si="93"/>
        <v>4.8641999999999731E-3</v>
      </c>
      <c r="GV10" s="237">
        <f t="shared" si="94"/>
        <v>4.6421333333333068E-3</v>
      </c>
      <c r="GW10" s="237">
        <f t="shared" si="95"/>
        <v>4.4205999999999699E-3</v>
      </c>
      <c r="GX10" s="237">
        <f t="shared" si="96"/>
        <v>4.1999999999999685E-3</v>
      </c>
      <c r="GY10" s="237">
        <f t="shared" si="97"/>
        <v>3.9807333333333013E-3</v>
      </c>
      <c r="GZ10" s="237">
        <f t="shared" si="98"/>
        <v>3.7631999999999679E-3</v>
      </c>
      <c r="HA10" s="237">
        <f t="shared" si="99"/>
        <v>3.547799999999966E-3</v>
      </c>
      <c r="HB10" s="237">
        <f t="shared" si="100"/>
        <v>3.3349333333332989E-3</v>
      </c>
      <c r="HC10" s="237">
        <f t="shared" si="101"/>
        <v>3.1249999999999637E-3</v>
      </c>
      <c r="HD10" s="237">
        <f t="shared" si="102"/>
        <v>2.9183999999999638E-3</v>
      </c>
      <c r="HE10" s="237">
        <f t="shared" si="103"/>
        <v>2.7155333333332954E-3</v>
      </c>
      <c r="HF10" s="237">
        <f t="shared" si="104"/>
        <v>2.5167999999999619E-3</v>
      </c>
      <c r="HG10" s="237">
        <f t="shared" si="105"/>
        <v>2.3225999999999599E-3</v>
      </c>
      <c r="HH10" s="237">
        <f t="shared" si="106"/>
        <v>2.1333333333332948E-3</v>
      </c>
      <c r="HI10" s="237">
        <f t="shared" si="107"/>
        <v>1.9493999999999614E-3</v>
      </c>
      <c r="HJ10" s="237">
        <f t="shared" si="108"/>
        <v>1.7711999999999617E-3</v>
      </c>
      <c r="HK10" s="237">
        <f t="shared" si="109"/>
        <v>1.5991333333332943E-3</v>
      </c>
      <c r="HL10" s="237">
        <f t="shared" si="110"/>
        <v>1.4335999999999633E-3</v>
      </c>
      <c r="HM10" s="237">
        <f t="shared" si="111"/>
        <v>1.2749999999999624E-3</v>
      </c>
      <c r="HN10" s="237">
        <f t="shared" si="112"/>
        <v>1.1237333333332974E-3</v>
      </c>
      <c r="HO10" s="237">
        <f t="shared" si="113"/>
        <v>9.8019999999996452E-4</v>
      </c>
      <c r="HP10" s="237">
        <f t="shared" si="114"/>
        <v>8.4479999999996643E-4</v>
      </c>
      <c r="HQ10" s="237">
        <f t="shared" si="115"/>
        <v>7.1793333333330142E-4</v>
      </c>
      <c r="HR10" s="237">
        <f t="shared" si="116"/>
        <v>5.999999999999697E-4</v>
      </c>
      <c r="HS10" s="237">
        <f t="shared" si="117"/>
        <v>4.9139999999997215E-4</v>
      </c>
      <c r="HT10" s="237">
        <f t="shared" si="118"/>
        <v>3.9253333333330695E-4</v>
      </c>
      <c r="HU10" s="237">
        <f t="shared" si="119"/>
        <v>3.0379999999997632E-4</v>
      </c>
      <c r="HV10" s="237">
        <f t="shared" si="120"/>
        <v>2.2559999999997857E-4</v>
      </c>
      <c r="HW10" s="237">
        <f t="shared" si="121"/>
        <v>1.5833333333331516E-4</v>
      </c>
      <c r="HX10" s="237">
        <f t="shared" si="122"/>
        <v>1.023999999999846E-4</v>
      </c>
      <c r="HY10" s="237">
        <f t="shared" si="123"/>
        <v>5.8199999999988181E-5</v>
      </c>
      <c r="HZ10" s="237">
        <f t="shared" si="124"/>
        <v>2.6133333333325072E-5</v>
      </c>
      <c r="IA10" s="237">
        <f t="shared" si="125"/>
        <v>6.5999999999957872E-6</v>
      </c>
      <c r="IB10" s="237">
        <f t="shared" si="126"/>
        <v>2.0576017375669667E-12</v>
      </c>
    </row>
    <row r="11" spans="1:237" x14ac:dyDescent="0.25">
      <c r="A11" s="22">
        <v>8</v>
      </c>
      <c r="B11" s="117">
        <f t="shared" si="10"/>
        <v>60</v>
      </c>
      <c r="C11" s="132">
        <v>120</v>
      </c>
      <c r="D11" s="117">
        <f t="shared" si="11"/>
        <v>240</v>
      </c>
      <c r="E11" s="127">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9">
        <f t="shared" si="18"/>
        <v>137.13</v>
      </c>
      <c r="Q11" s="119">
        <f t="shared" si="19"/>
        <v>41.994</v>
      </c>
      <c r="R11" s="40">
        <f t="shared" si="20"/>
        <v>1763.496036</v>
      </c>
      <c r="S11" s="132">
        <v>150</v>
      </c>
      <c r="T11" s="28">
        <f>IF(AND(B11&gt;0,C11&gt;0,D11&gt;0,M11&gt;0,N11&gt;0,S11&gt;0,NOT(K11="")),ABS(VLOOKUP($S$1,VLookups!$A$28:$B$29,2,FALSE)-_xlfn.BETA.DIST(S11,IF(G11="L",N11,M11),IF(G11="L",M11,N11),TRUE,B11,D11)),"")</f>
        <v>0.61871843353822908</v>
      </c>
      <c r="U11" s="129">
        <f>IF(OR($M11="",$N11=""),"",_xlfn.BETA.INV(ABS(VLOOKUP($S$1,VLookups!$A$28:$B$29,2,FALSE)-U$3),IF($G11="L",$N11,$M11),IF($G11="L",$M11,$N11),$B11,$D11))</f>
        <v>73.681717488858922</v>
      </c>
      <c r="V11" s="130">
        <f>IF(OR($M11="",$N11=""),"",_xlfn.BETA.INV(ABS(VLOOKUP($S$1,VLookups!$A$28:$B$29,2,FALSE)-V$3),IF($G11="L",$N11,$M11),IF($G11="L",$M11,$N11),$B11,$D11))</f>
        <v>209.71500093327623</v>
      </c>
      <c r="W11" s="129">
        <f>IF(OR($M11="",$N11=""),"",_xlfn.BETA.INV(ABS(VLOOKUP($S$1,VLookups!$A$28:$B$29,2,FALSE)-W$3),IF($G11="L",$N11,$M11),IF($G11="L",$M11,$N11),$B11,$D11))</f>
        <v>82.157866009875477</v>
      </c>
      <c r="X11" s="130">
        <f>IF(OR($M11="",$N11=""),"",_xlfn.BETA.INV(ABS(VLOOKUP($S$1,VLookups!$A$28:$B$29,2,FALSE)-X$3),IF($G11="L",$N11,$M11),IF($G11="L",$M11,$N11),$B11,$D11))</f>
        <v>96.432172385519664</v>
      </c>
      <c r="Y11" s="129">
        <f>IF(OR($M11="",$N11=""),"",_xlfn.BETA.INV(ABS(VLOOKUP($S$1,VLookups!$A$28:$B$29,2,FALSE)-Y$3),IF($G11="L",$N11,$M11),IF($G11="L",$M11,$N11),$B11,$D11))</f>
        <v>109.36856169729293</v>
      </c>
      <c r="Z11" s="130">
        <f>IF(OR($M11="",$N11=""),"",_xlfn.BETA.INV(ABS(VLOOKUP($S$1,VLookups!$A$28:$B$29,2,FALSE)-Z$3),IF($G11="L",$N11,$M11),IF($G11="L",$M11,$N11),$B11,$D11))</f>
        <v>121.88329339568574</v>
      </c>
      <c r="AA11" s="129">
        <f>IF(OR($M11="",$N11=""),"",_xlfn.BETA.INV(ABS(VLOOKUP($S$1,VLookups!$A$28:$B$29,2,FALSE)-AA$3),IF($G11="L",$N11,$M11),IF($G11="L",$M11,$N11),$B11,$D11))</f>
        <v>134.45294876206117</v>
      </c>
      <c r="AB11" s="130">
        <f>IF(OR($M11="",$N11=""),"",_xlfn.BETA.INV(ABS(VLOOKUP($S$1,VLookups!$A$28:$B$29,2,FALSE)-AB$3),IF($G11="L",$N11,$M11),IF($G11="L",$M11,$N11),$B11,$D11))</f>
        <v>147.47598128537601</v>
      </c>
      <c r="AC11" s="129">
        <f>IF(OR($M11="",$N11=""),"",_xlfn.BETA.INV(ABS(VLOOKUP($S$1,VLookups!$A$28:$B$29,2,FALSE)-AC$3),IF($G11="L",$N11,$M11),IF($G11="L",$M11,$N11),$B11,$D11))</f>
        <v>161.43584846220006</v>
      </c>
      <c r="AD11" s="130">
        <f>IF(OR($M11="",$N11=""),"",_xlfn.BETA.INV(ABS(VLOOKUP($S$1,VLookups!$A$28:$B$29,2,FALSE)-AD$3),IF($G11="L",$N11,$M11),IF($G11="L",$M11,$N11),$B11,$D11))</f>
        <v>177.14108145953912</v>
      </c>
      <c r="AE11" s="129">
        <f>IF(OR($M11="",$N11=""),"",_xlfn.BETA.INV(ABS(VLOOKUP($S$1,VLookups!$A$28:$B$29,2,FALSE)-AE$3),IF($G11="L",$N11,$M11),IF($G11="L",$M11,$N11),$B11,$D11))</f>
        <v>196.55474628577736</v>
      </c>
      <c r="AF11" s="130">
        <f>IF(OR($M11="",$N11=""),"",_xlfn.BETA.INV(ABS(VLOOKUP($S$1,VLookups!$A$28:$B$29,2,FALSE)-AF$3),IF($G11="L",$N11,$M11),IF($G11="L",$M11,$N11),$B11,$D11))</f>
        <v>226.68715555621509</v>
      </c>
      <c r="AG11" s="17"/>
      <c r="AH11" s="238">
        <f t="shared" si="21"/>
        <v>1.8</v>
      </c>
      <c r="AI11" s="236">
        <f t="shared" si="22"/>
        <v>60</v>
      </c>
      <c r="AJ11" s="199">
        <f t="shared" ref="AJ11:CU11" si="137">IF(ISNONTEXT($AH11),AI11+$AH11,"")</f>
        <v>61.8</v>
      </c>
      <c r="AK11" s="199">
        <f t="shared" si="137"/>
        <v>63.599999999999994</v>
      </c>
      <c r="AL11" s="199">
        <f t="shared" si="137"/>
        <v>65.399999999999991</v>
      </c>
      <c r="AM11" s="199">
        <f t="shared" si="137"/>
        <v>67.199999999999989</v>
      </c>
      <c r="AN11" s="199">
        <f t="shared" si="137"/>
        <v>68.999999999999986</v>
      </c>
      <c r="AO11" s="199">
        <f t="shared" si="137"/>
        <v>70.799999999999983</v>
      </c>
      <c r="AP11" s="199">
        <f t="shared" si="137"/>
        <v>72.59999999999998</v>
      </c>
      <c r="AQ11" s="199">
        <f t="shared" si="137"/>
        <v>74.399999999999977</v>
      </c>
      <c r="AR11" s="199">
        <f t="shared" si="137"/>
        <v>76.199999999999974</v>
      </c>
      <c r="AS11" s="199">
        <f t="shared" si="137"/>
        <v>77.999999999999972</v>
      </c>
      <c r="AT11" s="199">
        <f t="shared" si="137"/>
        <v>79.799999999999969</v>
      </c>
      <c r="AU11" s="199">
        <f t="shared" si="137"/>
        <v>81.599999999999966</v>
      </c>
      <c r="AV11" s="199">
        <f t="shared" si="137"/>
        <v>83.399999999999963</v>
      </c>
      <c r="AW11" s="199">
        <f t="shared" si="137"/>
        <v>85.19999999999996</v>
      </c>
      <c r="AX11" s="199">
        <f t="shared" si="137"/>
        <v>86.999999999999957</v>
      </c>
      <c r="AY11" s="199">
        <f t="shared" si="137"/>
        <v>88.799999999999955</v>
      </c>
      <c r="AZ11" s="199">
        <f t="shared" si="137"/>
        <v>90.599999999999952</v>
      </c>
      <c r="BA11" s="199">
        <f t="shared" si="137"/>
        <v>92.399999999999949</v>
      </c>
      <c r="BB11" s="199">
        <f t="shared" si="137"/>
        <v>94.199999999999946</v>
      </c>
      <c r="BC11" s="199">
        <f t="shared" si="137"/>
        <v>95.999999999999943</v>
      </c>
      <c r="BD11" s="199">
        <f t="shared" si="137"/>
        <v>97.79999999999994</v>
      </c>
      <c r="BE11" s="199">
        <f t="shared" si="137"/>
        <v>99.599999999999937</v>
      </c>
      <c r="BF11" s="199">
        <f t="shared" si="137"/>
        <v>101.39999999999993</v>
      </c>
      <c r="BG11" s="199">
        <f t="shared" si="137"/>
        <v>103.19999999999993</v>
      </c>
      <c r="BH11" s="199">
        <f t="shared" si="137"/>
        <v>104.99999999999993</v>
      </c>
      <c r="BI11" s="199">
        <f t="shared" si="137"/>
        <v>106.79999999999993</v>
      </c>
      <c r="BJ11" s="199">
        <f t="shared" si="137"/>
        <v>108.59999999999992</v>
      </c>
      <c r="BK11" s="199">
        <f t="shared" si="137"/>
        <v>110.39999999999992</v>
      </c>
      <c r="BL11" s="199">
        <f t="shared" si="137"/>
        <v>112.19999999999992</v>
      </c>
      <c r="BM11" s="199">
        <f t="shared" si="137"/>
        <v>113.99999999999991</v>
      </c>
      <c r="BN11" s="199">
        <f t="shared" si="137"/>
        <v>115.79999999999991</v>
      </c>
      <c r="BO11" s="199">
        <f t="shared" si="137"/>
        <v>117.59999999999991</v>
      </c>
      <c r="BP11" s="199">
        <f t="shared" si="137"/>
        <v>119.39999999999991</v>
      </c>
      <c r="BQ11" s="199">
        <f t="shared" si="137"/>
        <v>121.1999999999999</v>
      </c>
      <c r="BR11" s="199">
        <f t="shared" si="137"/>
        <v>122.9999999999999</v>
      </c>
      <c r="BS11" s="199">
        <f t="shared" si="137"/>
        <v>124.7999999999999</v>
      </c>
      <c r="BT11" s="199">
        <f t="shared" si="137"/>
        <v>126.59999999999989</v>
      </c>
      <c r="BU11" s="199">
        <f t="shared" si="137"/>
        <v>128.39999999999989</v>
      </c>
      <c r="BV11" s="199">
        <f t="shared" si="137"/>
        <v>130.1999999999999</v>
      </c>
      <c r="BW11" s="199">
        <f t="shared" si="137"/>
        <v>131.99999999999991</v>
      </c>
      <c r="BX11" s="199">
        <f t="shared" si="137"/>
        <v>133.79999999999993</v>
      </c>
      <c r="BY11" s="199">
        <f t="shared" si="137"/>
        <v>135.59999999999994</v>
      </c>
      <c r="BZ11" s="199">
        <f t="shared" si="137"/>
        <v>137.39999999999995</v>
      </c>
      <c r="CA11" s="199">
        <f t="shared" si="137"/>
        <v>139.19999999999996</v>
      </c>
      <c r="CB11" s="199">
        <f t="shared" si="137"/>
        <v>140.99999999999997</v>
      </c>
      <c r="CC11" s="199">
        <f t="shared" si="137"/>
        <v>142.79999999999998</v>
      </c>
      <c r="CD11" s="199">
        <f t="shared" si="137"/>
        <v>144.6</v>
      </c>
      <c r="CE11" s="199">
        <f t="shared" si="137"/>
        <v>146.4</v>
      </c>
      <c r="CF11" s="199">
        <f t="shared" si="137"/>
        <v>148.20000000000002</v>
      </c>
      <c r="CG11" s="199">
        <f t="shared" si="137"/>
        <v>150.00000000000003</v>
      </c>
      <c r="CH11" s="199">
        <f t="shared" si="137"/>
        <v>151.80000000000004</v>
      </c>
      <c r="CI11" s="199">
        <f t="shared" si="137"/>
        <v>153.60000000000005</v>
      </c>
      <c r="CJ11" s="199">
        <f t="shared" si="137"/>
        <v>155.40000000000006</v>
      </c>
      <c r="CK11" s="199">
        <f t="shared" si="137"/>
        <v>157.20000000000007</v>
      </c>
      <c r="CL11" s="199">
        <f t="shared" si="137"/>
        <v>159.00000000000009</v>
      </c>
      <c r="CM11" s="199">
        <f t="shared" si="137"/>
        <v>160.8000000000001</v>
      </c>
      <c r="CN11" s="199">
        <f t="shared" si="137"/>
        <v>162.60000000000011</v>
      </c>
      <c r="CO11" s="199">
        <f t="shared" si="137"/>
        <v>164.40000000000012</v>
      </c>
      <c r="CP11" s="199">
        <f t="shared" si="137"/>
        <v>166.20000000000013</v>
      </c>
      <c r="CQ11" s="199">
        <f t="shared" si="137"/>
        <v>168.00000000000014</v>
      </c>
      <c r="CR11" s="199">
        <f t="shared" si="137"/>
        <v>169.80000000000015</v>
      </c>
      <c r="CS11" s="199">
        <f t="shared" si="137"/>
        <v>171.60000000000016</v>
      </c>
      <c r="CT11" s="199">
        <f t="shared" si="137"/>
        <v>173.40000000000018</v>
      </c>
      <c r="CU11" s="199">
        <f t="shared" si="137"/>
        <v>175.20000000000019</v>
      </c>
      <c r="CV11" s="199">
        <f t="shared" ref="CV11:FG11" si="138">IF(ISNONTEXT($AH11),CU11+$AH11,"")</f>
        <v>177.0000000000002</v>
      </c>
      <c r="CW11" s="199">
        <f t="shared" si="138"/>
        <v>178.80000000000021</v>
      </c>
      <c r="CX11" s="199">
        <f t="shared" si="138"/>
        <v>180.60000000000022</v>
      </c>
      <c r="CY11" s="199">
        <f t="shared" si="138"/>
        <v>182.40000000000023</v>
      </c>
      <c r="CZ11" s="199">
        <f t="shared" si="138"/>
        <v>184.20000000000024</v>
      </c>
      <c r="DA11" s="199">
        <f t="shared" si="138"/>
        <v>186.00000000000026</v>
      </c>
      <c r="DB11" s="199">
        <f t="shared" si="138"/>
        <v>187.80000000000027</v>
      </c>
      <c r="DC11" s="199">
        <f t="shared" si="138"/>
        <v>189.60000000000028</v>
      </c>
      <c r="DD11" s="199">
        <f t="shared" si="138"/>
        <v>191.40000000000029</v>
      </c>
      <c r="DE11" s="199">
        <f t="shared" si="138"/>
        <v>193.2000000000003</v>
      </c>
      <c r="DF11" s="199">
        <f t="shared" si="138"/>
        <v>195.00000000000031</v>
      </c>
      <c r="DG11" s="199">
        <f t="shared" si="138"/>
        <v>196.80000000000032</v>
      </c>
      <c r="DH11" s="199">
        <f t="shared" si="138"/>
        <v>198.60000000000034</v>
      </c>
      <c r="DI11" s="199">
        <f t="shared" si="138"/>
        <v>200.40000000000035</v>
      </c>
      <c r="DJ11" s="199">
        <f t="shared" si="138"/>
        <v>202.20000000000036</v>
      </c>
      <c r="DK11" s="199">
        <f t="shared" si="138"/>
        <v>204.00000000000037</v>
      </c>
      <c r="DL11" s="199">
        <f t="shared" si="138"/>
        <v>205.80000000000038</v>
      </c>
      <c r="DM11" s="199">
        <f t="shared" si="138"/>
        <v>207.60000000000039</v>
      </c>
      <c r="DN11" s="199">
        <f t="shared" si="138"/>
        <v>209.4000000000004</v>
      </c>
      <c r="DO11" s="199">
        <f t="shared" si="138"/>
        <v>211.20000000000041</v>
      </c>
      <c r="DP11" s="199">
        <f t="shared" si="138"/>
        <v>213.00000000000043</v>
      </c>
      <c r="DQ11" s="199">
        <f t="shared" si="138"/>
        <v>214.80000000000044</v>
      </c>
      <c r="DR11" s="199">
        <f t="shared" si="138"/>
        <v>216.60000000000045</v>
      </c>
      <c r="DS11" s="199">
        <f t="shared" si="138"/>
        <v>218.40000000000046</v>
      </c>
      <c r="DT11" s="199">
        <f t="shared" si="138"/>
        <v>220.20000000000047</v>
      </c>
      <c r="DU11" s="199">
        <f t="shared" si="138"/>
        <v>222.00000000000048</v>
      </c>
      <c r="DV11" s="199">
        <f t="shared" si="138"/>
        <v>223.80000000000049</v>
      </c>
      <c r="DW11" s="199">
        <f t="shared" si="138"/>
        <v>225.60000000000051</v>
      </c>
      <c r="DX11" s="199">
        <f t="shared" si="138"/>
        <v>227.40000000000052</v>
      </c>
      <c r="DY11" s="199">
        <f t="shared" si="138"/>
        <v>229.20000000000053</v>
      </c>
      <c r="DZ11" s="199">
        <f t="shared" si="138"/>
        <v>231.00000000000054</v>
      </c>
      <c r="EA11" s="199">
        <f t="shared" si="138"/>
        <v>232.80000000000055</v>
      </c>
      <c r="EB11" s="199">
        <f t="shared" si="138"/>
        <v>234.60000000000056</v>
      </c>
      <c r="EC11" s="199">
        <f t="shared" si="138"/>
        <v>236.40000000000057</v>
      </c>
      <c r="ED11" s="199">
        <f t="shared" si="138"/>
        <v>238.20000000000059</v>
      </c>
      <c r="EE11" s="236">
        <f t="shared" si="25"/>
        <v>239.999</v>
      </c>
      <c r="EF11" s="237">
        <f t="shared" si="26"/>
        <v>0</v>
      </c>
      <c r="EG11" s="237">
        <f t="shared" si="27"/>
        <v>2.0624999999999988E-3</v>
      </c>
      <c r="EH11" s="237">
        <f t="shared" si="28"/>
        <v>2.8873526898450675E-3</v>
      </c>
      <c r="EI11" s="237">
        <f t="shared" si="29"/>
        <v>3.5001860069621038E-3</v>
      </c>
      <c r="EJ11" s="237">
        <f t="shared" si="30"/>
        <v>3.9999999999999966E-3</v>
      </c>
      <c r="EK11" s="237">
        <f t="shared" si="31"/>
        <v>4.4255512054683314E-3</v>
      </c>
      <c r="EL11" s="237">
        <f t="shared" si="32"/>
        <v>4.7969174129503878E-3</v>
      </c>
      <c r="EM11" s="237">
        <f t="shared" si="33"/>
        <v>5.1261431651876401E-3</v>
      </c>
      <c r="EN11" s="237">
        <f t="shared" si="34"/>
        <v>5.4211519890968599E-3</v>
      </c>
      <c r="EO11" s="237">
        <f t="shared" si="35"/>
        <v>5.6874999999999972E-3</v>
      </c>
      <c r="EP11" s="237">
        <f t="shared" si="36"/>
        <v>5.9292706128157065E-3</v>
      </c>
      <c r="EQ11" s="237">
        <f t="shared" si="37"/>
        <v>6.1495751321172997E-3</v>
      </c>
      <c r="ER11" s="237">
        <f t="shared" si="38"/>
        <v>6.3508529610858799E-3</v>
      </c>
      <c r="ES11" s="237">
        <f t="shared" si="39"/>
        <v>6.5350616867784761E-3</v>
      </c>
      <c r="ET11" s="237">
        <f t="shared" si="40"/>
        <v>6.7038028179699748E-3</v>
      </c>
      <c r="EU11" s="237">
        <f t="shared" si="41"/>
        <v>6.8584080089089637E-3</v>
      </c>
      <c r="EV11" s="237">
        <f t="shared" si="42"/>
        <v>6.9999999999999967E-3</v>
      </c>
      <c r="EW11" s="237">
        <f t="shared" si="43"/>
        <v>7.1295368109638669E-3</v>
      </c>
      <c r="EX11" s="237">
        <f t="shared" si="44"/>
        <v>7.2478445071621081E-3</v>
      </c>
      <c r="EY11" s="237">
        <f t="shared" si="45"/>
        <v>7.3556419672248848E-3</v>
      </c>
      <c r="EZ11" s="237">
        <f t="shared" si="46"/>
        <v>7.4535599249992953E-3</v>
      </c>
      <c r="FA11" s="237">
        <f t="shared" si="47"/>
        <v>7.5421558312814829E-3</v>
      </c>
      <c r="FB11" s="237">
        <f t="shared" si="48"/>
        <v>7.6219256097130698E-3</v>
      </c>
      <c r="FC11" s="237">
        <f t="shared" si="49"/>
        <v>7.6933130686474846E-3</v>
      </c>
      <c r="FD11" s="237">
        <f t="shared" si="50"/>
        <v>7.7567175188133939E-3</v>
      </c>
      <c r="FE11" s="237">
        <f t="shared" si="51"/>
        <v>7.8124999999999974E-3</v>
      </c>
      <c r="FF11" s="237">
        <f t="shared" si="52"/>
        <v>7.8609884167888736E-3</v>
      </c>
      <c r="FG11" s="237">
        <f t="shared" si="53"/>
        <v>7.9024818095330008E-3</v>
      </c>
      <c r="FH11" s="237">
        <f t="shared" si="54"/>
        <v>7.9372539331937705E-3</v>
      </c>
      <c r="FI11" s="237">
        <f t="shared" si="55"/>
        <v>7.9655562772197857E-3</v>
      </c>
      <c r="FJ11" s="237">
        <f t="shared" si="56"/>
        <v>7.9876206302836716E-3</v>
      </c>
      <c r="FK11" s="237">
        <f t="shared" si="57"/>
        <v>8.0036612715681538E-3</v>
      </c>
      <c r="FL11" s="237">
        <f t="shared" si="58"/>
        <v>8.013876853447538E-3</v>
      </c>
      <c r="FM11" s="237">
        <f t="shared" si="59"/>
        <v>8.0184520274593322E-3</v>
      </c>
      <c r="FN11" s="237">
        <f t="shared" si="60"/>
        <v>8.0175588554122872E-3</v>
      </c>
      <c r="FO11" s="237">
        <f t="shared" si="61"/>
        <v>8.0113580396140634E-3</v>
      </c>
      <c r="FP11" s="237">
        <f t="shared" si="62"/>
        <v>8.0000000000000002E-3</v>
      </c>
      <c r="FQ11" s="237">
        <f t="shared" si="63"/>
        <v>7.983625821016414E-3</v>
      </c>
      <c r="FR11" s="237">
        <f t="shared" si="64"/>
        <v>7.9623680871682631E-3</v>
      </c>
      <c r="FS11" s="237">
        <f t="shared" si="65"/>
        <v>7.9363516229646307E-3</v>
      </c>
      <c r="FT11" s="237">
        <f t="shared" si="66"/>
        <v>7.9056941504209478E-3</v>
      </c>
      <c r="FU11" s="237">
        <f t="shared" si="67"/>
        <v>7.8705068751778774E-3</v>
      </c>
      <c r="FV11" s="237">
        <f t="shared" si="68"/>
        <v>7.8308950105761659E-3</v>
      </c>
      <c r="FW11" s="237">
        <f t="shared" si="69"/>
        <v>7.7869582476086255E-3</v>
      </c>
      <c r="FX11" s="237">
        <f t="shared" si="70"/>
        <v>7.738791177495933E-3</v>
      </c>
      <c r="FY11" s="237">
        <f t="shared" si="71"/>
        <v>7.6864836726555268E-3</v>
      </c>
      <c r="FZ11" s="237">
        <f t="shared" si="72"/>
        <v>7.630121231015927E-3</v>
      </c>
      <c r="GA11" s="237">
        <f t="shared" si="73"/>
        <v>7.5697852879428179E-3</v>
      </c>
      <c r="GB11" s="237">
        <f t="shared" si="74"/>
        <v>7.5055534994651341E-3</v>
      </c>
      <c r="GC11" s="237">
        <f t="shared" si="75"/>
        <v>7.4374999999999997E-3</v>
      </c>
      <c r="GD11" s="237">
        <f t="shared" si="76"/>
        <v>7.3656956373598682E-3</v>
      </c>
      <c r="GE11" s="237">
        <f t="shared" si="77"/>
        <v>7.290208187470823E-3</v>
      </c>
      <c r="GF11" s="237">
        <f t="shared" si="78"/>
        <v>7.2111025509279765E-3</v>
      </c>
      <c r="GG11" s="237">
        <f t="shared" si="79"/>
        <v>7.1284409332538368E-3</v>
      </c>
      <c r="GH11" s="237">
        <f t="shared" si="80"/>
        <v>7.0422830105016342E-3</v>
      </c>
      <c r="GI11" s="237">
        <f t="shared" si="81"/>
        <v>6.9526860816521794E-3</v>
      </c>
      <c r="GJ11" s="237">
        <f t="shared" si="82"/>
        <v>6.8597052090855534E-3</v>
      </c>
      <c r="GK11" s="237">
        <f t="shared" si="83"/>
        <v>6.7633933482633742E-3</v>
      </c>
      <c r="GL11" s="237">
        <f t="shared" si="84"/>
        <v>6.6638014676309127E-3</v>
      </c>
      <c r="GM11" s="237">
        <f t="shared" si="85"/>
        <v>6.5609786596377614E-3</v>
      </c>
      <c r="GN11" s="237">
        <f t="shared" si="86"/>
        <v>6.4549722436790195E-3</v>
      </c>
      <c r="GO11" s="237">
        <f t="shared" si="87"/>
        <v>6.345827861674147E-3</v>
      </c>
      <c r="GP11" s="237">
        <f t="shared" si="88"/>
        <v>6.2335895669260073E-3</v>
      </c>
      <c r="GQ11" s="237">
        <f t="shared" si="89"/>
        <v>6.1182999068368528E-3</v>
      </c>
      <c r="GR11" s="237">
        <f t="shared" si="90"/>
        <v>5.999999999999988E-3</v>
      </c>
      <c r="GS11" s="237">
        <f t="shared" si="91"/>
        <v>5.8787296081343468E-3</v>
      </c>
      <c r="GT11" s="237">
        <f t="shared" si="92"/>
        <v>5.7545272032837906E-3</v>
      </c>
      <c r="GU11" s="237">
        <f t="shared" si="93"/>
        <v>5.627430030662294E-3</v>
      </c>
      <c r="GV11" s="237">
        <f t="shared" si="94"/>
        <v>5.4974741674901984E-3</v>
      </c>
      <c r="GW11" s="237">
        <f t="shared" si="95"/>
        <v>5.3646945781345712E-3</v>
      </c>
      <c r="GX11" s="237">
        <f t="shared" si="96"/>
        <v>5.229125165837953E-3</v>
      </c>
      <c r="GY11" s="237">
        <f t="shared" si="97"/>
        <v>5.0907988212940299E-3</v>
      </c>
      <c r="GZ11" s="237">
        <f t="shared" si="98"/>
        <v>4.9497474683058099E-3</v>
      </c>
      <c r="HA11" s="237">
        <f t="shared" si="99"/>
        <v>4.8060021067410884E-3</v>
      </c>
      <c r="HB11" s="237">
        <f t="shared" si="100"/>
        <v>4.6595928529813988E-3</v>
      </c>
      <c r="HC11" s="237">
        <f t="shared" si="101"/>
        <v>4.510548978043925E-3</v>
      </c>
      <c r="HD11" s="237">
        <f t="shared" si="102"/>
        <v>4.3588989435406466E-3</v>
      </c>
      <c r="HE11" s="237">
        <f t="shared" si="103"/>
        <v>4.2046704356253628E-3</v>
      </c>
      <c r="HF11" s="237">
        <f t="shared" si="104"/>
        <v>4.0478903970668995E-3</v>
      </c>
      <c r="HG11" s="237">
        <f t="shared" si="105"/>
        <v>3.8885850575755367E-3</v>
      </c>
      <c r="HH11" s="237">
        <f t="shared" si="106"/>
        <v>3.7267799624996164E-3</v>
      </c>
      <c r="HI11" s="237">
        <f t="shared" si="107"/>
        <v>3.5624999999999646E-3</v>
      </c>
      <c r="HJ11" s="237">
        <f t="shared" si="108"/>
        <v>3.3957694268014946E-3</v>
      </c>
      <c r="HK11" s="237">
        <f t="shared" si="109"/>
        <v>3.2266118926135667E-3</v>
      </c>
      <c r="HL11" s="237">
        <f t="shared" si="110"/>
        <v>3.0550504633038537E-3</v>
      </c>
      <c r="HM11" s="237">
        <f t="shared" si="111"/>
        <v>2.8811076429039852E-3</v>
      </c>
      <c r="HN11" s="237">
        <f t="shared" si="112"/>
        <v>2.7048053945195375E-3</v>
      </c>
      <c r="HO11" s="237">
        <f t="shared" si="113"/>
        <v>2.526165160211508E-3</v>
      </c>
      <c r="HP11" s="237">
        <f t="shared" si="114"/>
        <v>2.345207879911668E-3</v>
      </c>
      <c r="HQ11" s="237">
        <f t="shared" si="115"/>
        <v>2.161954009429591E-3</v>
      </c>
      <c r="HR11" s="237">
        <f t="shared" si="116"/>
        <v>1.9764235376051871E-3</v>
      </c>
      <c r="HS11" s="237">
        <f t="shared" si="117"/>
        <v>1.7886360026567222E-3</v>
      </c>
      <c r="HT11" s="237">
        <f t="shared" si="118"/>
        <v>1.5986105077708528E-3</v>
      </c>
      <c r="HU11" s="237">
        <f t="shared" si="119"/>
        <v>1.4063657359780846E-3</v>
      </c>
      <c r="HV11" s="237">
        <f t="shared" si="120"/>
        <v>1.2119199643540243E-3</v>
      </c>
      <c r="HW11" s="237">
        <f t="shared" si="121"/>
        <v>1.0152910775842084E-3</v>
      </c>
      <c r="HX11" s="237">
        <f t="shared" si="122"/>
        <v>8.164965809276648E-4</v>
      </c>
      <c r="HY11" s="237">
        <f t="shared" si="123"/>
        <v>6.1555361261219396E-4</v>
      </c>
      <c r="HZ11" s="237">
        <f t="shared" si="124"/>
        <v>4.1247895569208756E-4</v>
      </c>
      <c r="IA11" s="237">
        <f t="shared" si="125"/>
        <v>2.0728904939714638E-4</v>
      </c>
      <c r="IB11" s="237">
        <f t="shared" si="126"/>
        <v>1.1574041923899473E-7</v>
      </c>
    </row>
    <row r="12" spans="1:237" x14ac:dyDescent="0.25">
      <c r="A12" s="22">
        <v>9</v>
      </c>
      <c r="B12" s="117">
        <f t="shared" si="10"/>
        <v>60</v>
      </c>
      <c r="C12" s="132">
        <v>120</v>
      </c>
      <c r="D12" s="117">
        <f t="shared" si="11"/>
        <v>240</v>
      </c>
      <c r="E12" s="127">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54</v>
      </c>
      <c r="L12" s="24">
        <f>IF(OR(F12="",K12=""),"",MATCH(K12,Confidence!$A$1:$A$10,0))</f>
        <v>9</v>
      </c>
      <c r="M12" s="27">
        <f t="shared" si="16"/>
        <v>1.25</v>
      </c>
      <c r="N12" s="27">
        <f t="shared" si="17"/>
        <v>1.5</v>
      </c>
      <c r="O12" s="24"/>
      <c r="P12" s="119">
        <f t="shared" si="18"/>
        <v>141.81</v>
      </c>
      <c r="Q12" s="119">
        <f t="shared" si="19"/>
        <v>46.277999999999999</v>
      </c>
      <c r="R12" s="40">
        <f t="shared" si="20"/>
        <v>2141.653284</v>
      </c>
      <c r="S12" s="132">
        <v>150</v>
      </c>
      <c r="T12" s="28">
        <f>IF(AND(B12&gt;0,C12&gt;0,D12&gt;0,M12&gt;0,N12&gt;0,S12&gt;0,NOT(K12="")),ABS(VLOOKUP($S$1,VLookups!$A$28:$B$29,2,FALSE)-_xlfn.BETA.DIST(S12,IF(G12="L",N12,M12),IF(G12="L",M12,N12),TRUE,B12,D12)),"")</f>
        <v>0.56972798210136988</v>
      </c>
      <c r="U12" s="129">
        <f>IF(OR($M12="",$N12=""),"",_xlfn.BETA.INV(ABS(VLOOKUP($S$1,VLookups!$A$28:$B$29,2,FALSE)-U$3),IF($G12="L",$N12,$M12),IF($G12="L",$M12,$N12),$B12,$D12))</f>
        <v>71.402520731020957</v>
      </c>
      <c r="V12" s="130">
        <f>IF(OR($M12="",$N12=""),"",_xlfn.BETA.INV(ABS(VLOOKUP($S$1,VLookups!$A$28:$B$29,2,FALSE)-V$3),IF($G12="L",$N12,$M12),IF($G12="L",$M12,$N12),$B12,$D12))</f>
        <v>219.60967504264823</v>
      </c>
      <c r="W12" s="129">
        <f>IF(OR($M12="",$N12=""),"",_xlfn.BETA.INV(ABS(VLOOKUP($S$1,VLookups!$A$28:$B$29,2,FALSE)-W$3),IF($G12="L",$N12,$M12),IF($G12="L",$M12,$N12),$B12,$D12))</f>
        <v>80.079239306960403</v>
      </c>
      <c r="X12" s="130">
        <f>IF(OR($M12="",$N12=""),"",_xlfn.BETA.INV(ABS(VLOOKUP($S$1,VLookups!$A$28:$B$29,2,FALSE)-X$3),IF($G12="L",$N12,$M12),IF($G12="L",$M12,$N12),$B12,$D12))</f>
        <v>95.716117040680643</v>
      </c>
      <c r="Y12" s="129">
        <f>IF(OR($M12="",$N12=""),"",_xlfn.BETA.INV(ABS(VLOOKUP($S$1,VLookups!$A$28:$B$29,2,FALSE)-Y$3),IF($G12="L",$N12,$M12),IF($G12="L",$M12,$N12),$B12,$D12))</f>
        <v>110.47368760130865</v>
      </c>
      <c r="Z12" s="130">
        <f>IF(OR($M12="",$N12=""),"",_xlfn.BETA.INV(ABS(VLOOKUP($S$1,VLookups!$A$28:$B$29,2,FALSE)-Z$3),IF($G12="L",$N12,$M12),IF($G12="L",$M12,$N12),$B12,$D12))</f>
        <v>124.98190010150024</v>
      </c>
      <c r="AA12" s="129">
        <f>IF(OR($M12="",$N12=""),"",_xlfn.BETA.INV(ABS(VLOOKUP($S$1,VLookups!$A$28:$B$29,2,FALSE)-AA$3),IF($G12="L",$N12,$M12),IF($G12="L",$M12,$N12),$B12,$D12))</f>
        <v>139.59213737679863</v>
      </c>
      <c r="AB12" s="130">
        <f>IF(OR($M12="",$N12=""),"",_xlfn.BETA.INV(ABS(VLOOKUP($S$1,VLookups!$A$28:$B$29,2,FALSE)-AB$3),IF($G12="L",$N12,$M12),IF($G12="L",$M12,$N12),$B12,$D12))</f>
        <v>154.60774886915686</v>
      </c>
      <c r="AC12" s="129">
        <f>IF(OR($M12="",$N12=""),"",_xlfn.BETA.INV(ABS(VLOOKUP($S$1,VLookups!$A$28:$B$29,2,FALSE)-AC$3),IF($G12="L",$N12,$M12),IF($G12="L",$M12,$N12),$B12,$D12))</f>
        <v>170.39443028035504</v>
      </c>
      <c r="AD12" s="130">
        <f>IF(OR($M12="",$N12=""),"",_xlfn.BETA.INV(ABS(VLOOKUP($S$1,VLookups!$A$28:$B$29,2,FALSE)-AD$3),IF($G12="L",$N12,$M12),IF($G12="L",$M12,$N12),$B12,$D12))</f>
        <v>187.54134804875224</v>
      </c>
      <c r="AE12" s="129">
        <f>IF(OR($M12="",$N12=""),"",_xlfn.BETA.INV(ABS(VLOOKUP($S$1,VLookups!$A$28:$B$29,2,FALSE)-AE$3),IF($G12="L",$N12,$M12),IF($G12="L",$M12,$N12),$B12,$D12))</f>
        <v>207.38666869251068</v>
      </c>
      <c r="AF12" s="130">
        <f>IF(OR($M12="",$N12=""),"",_xlfn.BETA.INV(ABS(VLOOKUP($S$1,VLookups!$A$28:$B$29,2,FALSE)-AF$3),IF($G12="L",$N12,$M12),IF($G12="L",$M12,$N12),$B12,$D12))</f>
        <v>233.08147290594661</v>
      </c>
      <c r="AG12" s="17"/>
      <c r="AH12" s="238">
        <f t="shared" si="21"/>
        <v>1.8</v>
      </c>
      <c r="AI12" s="236">
        <f t="shared" si="22"/>
        <v>60</v>
      </c>
      <c r="AJ12" s="199">
        <f t="shared" ref="AJ12:CU12" si="139">IF(ISNONTEXT($AH12),AI12+$AH12,"")</f>
        <v>61.8</v>
      </c>
      <c r="AK12" s="199">
        <f t="shared" si="139"/>
        <v>63.599999999999994</v>
      </c>
      <c r="AL12" s="199">
        <f t="shared" si="139"/>
        <v>65.399999999999991</v>
      </c>
      <c r="AM12" s="199">
        <f t="shared" si="139"/>
        <v>67.199999999999989</v>
      </c>
      <c r="AN12" s="199">
        <f t="shared" si="139"/>
        <v>68.999999999999986</v>
      </c>
      <c r="AO12" s="199">
        <f t="shared" si="139"/>
        <v>70.799999999999983</v>
      </c>
      <c r="AP12" s="199">
        <f t="shared" si="139"/>
        <v>72.59999999999998</v>
      </c>
      <c r="AQ12" s="199">
        <f t="shared" si="139"/>
        <v>74.399999999999977</v>
      </c>
      <c r="AR12" s="199">
        <f t="shared" si="139"/>
        <v>76.199999999999974</v>
      </c>
      <c r="AS12" s="199">
        <f t="shared" si="139"/>
        <v>77.999999999999972</v>
      </c>
      <c r="AT12" s="199">
        <f t="shared" si="139"/>
        <v>79.799999999999969</v>
      </c>
      <c r="AU12" s="199">
        <f t="shared" si="139"/>
        <v>81.599999999999966</v>
      </c>
      <c r="AV12" s="199">
        <f t="shared" si="139"/>
        <v>83.399999999999963</v>
      </c>
      <c r="AW12" s="199">
        <f t="shared" si="139"/>
        <v>85.19999999999996</v>
      </c>
      <c r="AX12" s="199">
        <f t="shared" si="139"/>
        <v>86.999999999999957</v>
      </c>
      <c r="AY12" s="199">
        <f t="shared" si="139"/>
        <v>88.799999999999955</v>
      </c>
      <c r="AZ12" s="199">
        <f t="shared" si="139"/>
        <v>90.599999999999952</v>
      </c>
      <c r="BA12" s="199">
        <f t="shared" si="139"/>
        <v>92.399999999999949</v>
      </c>
      <c r="BB12" s="199">
        <f t="shared" si="139"/>
        <v>94.199999999999946</v>
      </c>
      <c r="BC12" s="199">
        <f t="shared" si="139"/>
        <v>95.999999999999943</v>
      </c>
      <c r="BD12" s="199">
        <f t="shared" si="139"/>
        <v>97.79999999999994</v>
      </c>
      <c r="BE12" s="199">
        <f t="shared" si="139"/>
        <v>99.599999999999937</v>
      </c>
      <c r="BF12" s="199">
        <f t="shared" si="139"/>
        <v>101.39999999999993</v>
      </c>
      <c r="BG12" s="199">
        <f t="shared" si="139"/>
        <v>103.19999999999993</v>
      </c>
      <c r="BH12" s="199">
        <f t="shared" si="139"/>
        <v>104.99999999999993</v>
      </c>
      <c r="BI12" s="199">
        <f t="shared" si="139"/>
        <v>106.79999999999993</v>
      </c>
      <c r="BJ12" s="199">
        <f t="shared" si="139"/>
        <v>108.59999999999992</v>
      </c>
      <c r="BK12" s="199">
        <f t="shared" si="139"/>
        <v>110.39999999999992</v>
      </c>
      <c r="BL12" s="199">
        <f t="shared" si="139"/>
        <v>112.19999999999992</v>
      </c>
      <c r="BM12" s="199">
        <f t="shared" si="139"/>
        <v>113.99999999999991</v>
      </c>
      <c r="BN12" s="199">
        <f t="shared" si="139"/>
        <v>115.79999999999991</v>
      </c>
      <c r="BO12" s="199">
        <f t="shared" si="139"/>
        <v>117.59999999999991</v>
      </c>
      <c r="BP12" s="199">
        <f t="shared" si="139"/>
        <v>119.39999999999991</v>
      </c>
      <c r="BQ12" s="199">
        <f t="shared" si="139"/>
        <v>121.1999999999999</v>
      </c>
      <c r="BR12" s="199">
        <f t="shared" si="139"/>
        <v>122.9999999999999</v>
      </c>
      <c r="BS12" s="199">
        <f t="shared" si="139"/>
        <v>124.7999999999999</v>
      </c>
      <c r="BT12" s="199">
        <f t="shared" si="139"/>
        <v>126.59999999999989</v>
      </c>
      <c r="BU12" s="199">
        <f t="shared" si="139"/>
        <v>128.39999999999989</v>
      </c>
      <c r="BV12" s="199">
        <f t="shared" si="139"/>
        <v>130.1999999999999</v>
      </c>
      <c r="BW12" s="199">
        <f t="shared" si="139"/>
        <v>131.99999999999991</v>
      </c>
      <c r="BX12" s="199">
        <f t="shared" si="139"/>
        <v>133.79999999999993</v>
      </c>
      <c r="BY12" s="199">
        <f t="shared" si="139"/>
        <v>135.59999999999994</v>
      </c>
      <c r="BZ12" s="199">
        <f t="shared" si="139"/>
        <v>137.39999999999995</v>
      </c>
      <c r="CA12" s="199">
        <f t="shared" si="139"/>
        <v>139.19999999999996</v>
      </c>
      <c r="CB12" s="199">
        <f t="shared" si="139"/>
        <v>140.99999999999997</v>
      </c>
      <c r="CC12" s="199">
        <f t="shared" si="139"/>
        <v>142.79999999999998</v>
      </c>
      <c r="CD12" s="199">
        <f t="shared" si="139"/>
        <v>144.6</v>
      </c>
      <c r="CE12" s="199">
        <f t="shared" si="139"/>
        <v>146.4</v>
      </c>
      <c r="CF12" s="199">
        <f t="shared" si="139"/>
        <v>148.20000000000002</v>
      </c>
      <c r="CG12" s="199">
        <f t="shared" si="139"/>
        <v>150.00000000000003</v>
      </c>
      <c r="CH12" s="199">
        <f t="shared" si="139"/>
        <v>151.80000000000004</v>
      </c>
      <c r="CI12" s="199">
        <f t="shared" si="139"/>
        <v>153.60000000000005</v>
      </c>
      <c r="CJ12" s="199">
        <f t="shared" si="139"/>
        <v>155.40000000000006</v>
      </c>
      <c r="CK12" s="199">
        <f t="shared" si="139"/>
        <v>157.20000000000007</v>
      </c>
      <c r="CL12" s="199">
        <f t="shared" si="139"/>
        <v>159.00000000000009</v>
      </c>
      <c r="CM12" s="199">
        <f t="shared" si="139"/>
        <v>160.8000000000001</v>
      </c>
      <c r="CN12" s="199">
        <f t="shared" si="139"/>
        <v>162.60000000000011</v>
      </c>
      <c r="CO12" s="199">
        <f t="shared" si="139"/>
        <v>164.40000000000012</v>
      </c>
      <c r="CP12" s="199">
        <f t="shared" si="139"/>
        <v>166.20000000000013</v>
      </c>
      <c r="CQ12" s="199">
        <f t="shared" si="139"/>
        <v>168.00000000000014</v>
      </c>
      <c r="CR12" s="199">
        <f t="shared" si="139"/>
        <v>169.80000000000015</v>
      </c>
      <c r="CS12" s="199">
        <f t="shared" si="139"/>
        <v>171.60000000000016</v>
      </c>
      <c r="CT12" s="199">
        <f t="shared" si="139"/>
        <v>173.40000000000018</v>
      </c>
      <c r="CU12" s="199">
        <f t="shared" si="139"/>
        <v>175.20000000000019</v>
      </c>
      <c r="CV12" s="199">
        <f t="shared" ref="CV12:FG12" si="140">IF(ISNONTEXT($AH12),CU12+$AH12,"")</f>
        <v>177.0000000000002</v>
      </c>
      <c r="CW12" s="199">
        <f t="shared" si="140"/>
        <v>178.80000000000021</v>
      </c>
      <c r="CX12" s="199">
        <f t="shared" si="140"/>
        <v>180.60000000000022</v>
      </c>
      <c r="CY12" s="199">
        <f t="shared" si="140"/>
        <v>182.40000000000023</v>
      </c>
      <c r="CZ12" s="199">
        <f t="shared" si="140"/>
        <v>184.20000000000024</v>
      </c>
      <c r="DA12" s="199">
        <f t="shared" si="140"/>
        <v>186.00000000000026</v>
      </c>
      <c r="DB12" s="199">
        <f t="shared" si="140"/>
        <v>187.80000000000027</v>
      </c>
      <c r="DC12" s="199">
        <f t="shared" si="140"/>
        <v>189.60000000000028</v>
      </c>
      <c r="DD12" s="199">
        <f t="shared" si="140"/>
        <v>191.40000000000029</v>
      </c>
      <c r="DE12" s="199">
        <f t="shared" si="140"/>
        <v>193.2000000000003</v>
      </c>
      <c r="DF12" s="199">
        <f t="shared" si="140"/>
        <v>195.00000000000031</v>
      </c>
      <c r="DG12" s="199">
        <f t="shared" si="140"/>
        <v>196.80000000000032</v>
      </c>
      <c r="DH12" s="199">
        <f t="shared" si="140"/>
        <v>198.60000000000034</v>
      </c>
      <c r="DI12" s="199">
        <f t="shared" si="140"/>
        <v>200.40000000000035</v>
      </c>
      <c r="DJ12" s="199">
        <f t="shared" si="140"/>
        <v>202.20000000000036</v>
      </c>
      <c r="DK12" s="199">
        <f t="shared" si="140"/>
        <v>204.00000000000037</v>
      </c>
      <c r="DL12" s="199">
        <f t="shared" si="140"/>
        <v>205.80000000000038</v>
      </c>
      <c r="DM12" s="199">
        <f t="shared" si="140"/>
        <v>207.60000000000039</v>
      </c>
      <c r="DN12" s="199">
        <f t="shared" si="140"/>
        <v>209.4000000000004</v>
      </c>
      <c r="DO12" s="199">
        <f t="shared" si="140"/>
        <v>211.20000000000041</v>
      </c>
      <c r="DP12" s="199">
        <f t="shared" si="140"/>
        <v>213.00000000000043</v>
      </c>
      <c r="DQ12" s="199">
        <f t="shared" si="140"/>
        <v>214.80000000000044</v>
      </c>
      <c r="DR12" s="199">
        <f t="shared" si="140"/>
        <v>216.60000000000045</v>
      </c>
      <c r="DS12" s="199">
        <f t="shared" si="140"/>
        <v>218.40000000000046</v>
      </c>
      <c r="DT12" s="199">
        <f t="shared" si="140"/>
        <v>220.20000000000047</v>
      </c>
      <c r="DU12" s="199">
        <f t="shared" si="140"/>
        <v>222.00000000000048</v>
      </c>
      <c r="DV12" s="199">
        <f t="shared" si="140"/>
        <v>223.80000000000049</v>
      </c>
      <c r="DW12" s="199">
        <f t="shared" si="140"/>
        <v>225.60000000000051</v>
      </c>
      <c r="DX12" s="199">
        <f t="shared" si="140"/>
        <v>227.40000000000052</v>
      </c>
      <c r="DY12" s="199">
        <f t="shared" si="140"/>
        <v>229.20000000000053</v>
      </c>
      <c r="DZ12" s="199">
        <f t="shared" si="140"/>
        <v>231.00000000000054</v>
      </c>
      <c r="EA12" s="199">
        <f t="shared" si="140"/>
        <v>232.80000000000055</v>
      </c>
      <c r="EB12" s="199">
        <f t="shared" si="140"/>
        <v>234.60000000000056</v>
      </c>
      <c r="EC12" s="199">
        <f t="shared" si="140"/>
        <v>236.40000000000057</v>
      </c>
      <c r="ED12" s="199">
        <f t="shared" si="140"/>
        <v>238.20000000000059</v>
      </c>
      <c r="EE12" s="236">
        <f t="shared" si="25"/>
        <v>239.999</v>
      </c>
      <c r="EF12" s="237">
        <f t="shared" si="26"/>
        <v>0</v>
      </c>
      <c r="EG12" s="237">
        <f t="shared" si="27"/>
        <v>3.4999527018263229E-3</v>
      </c>
      <c r="EH12" s="237">
        <f t="shared" si="28"/>
        <v>4.1410942480986403E-3</v>
      </c>
      <c r="EI12" s="237">
        <f t="shared" si="29"/>
        <v>4.5594321669992412E-3</v>
      </c>
      <c r="EJ12" s="237">
        <f t="shared" si="30"/>
        <v>4.874108498317902E-3</v>
      </c>
      <c r="EK12" s="237">
        <f t="shared" si="31"/>
        <v>5.1268295848390559E-3</v>
      </c>
      <c r="EL12" s="237">
        <f t="shared" si="32"/>
        <v>5.3376035989988217E-3</v>
      </c>
      <c r="EM12" s="237">
        <f t="shared" si="33"/>
        <v>5.5177314875105949E-3</v>
      </c>
      <c r="EN12" s="237">
        <f t="shared" si="34"/>
        <v>5.6742829531544105E-3</v>
      </c>
      <c r="EO12" s="237">
        <f t="shared" si="35"/>
        <v>5.8120039606311584E-3</v>
      </c>
      <c r="EP12" s="237">
        <f t="shared" si="36"/>
        <v>5.9342499223062669E-3</v>
      </c>
      <c r="EQ12" s="237">
        <f t="shared" si="37"/>
        <v>6.043489232433411E-3</v>
      </c>
      <c r="ER12" s="237">
        <f t="shared" si="38"/>
        <v>6.1415957299153154E-3</v>
      </c>
      <c r="ES12" s="237">
        <f t="shared" si="39"/>
        <v>6.2300286298200098E-3</v>
      </c>
      <c r="ET12" s="237">
        <f t="shared" si="40"/>
        <v>6.309948469912805E-3</v>
      </c>
      <c r="EU12" s="237">
        <f t="shared" si="41"/>
        <v>6.382294729081083E-3</v>
      </c>
      <c r="EV12" s="237">
        <f t="shared" si="42"/>
        <v>6.4478394748478263E-3</v>
      </c>
      <c r="EW12" s="237">
        <f t="shared" si="43"/>
        <v>6.5072254647691816E-3</v>
      </c>
      <c r="EX12" s="237">
        <f t="shared" si="44"/>
        <v>6.5609938478600038E-3</v>
      </c>
      <c r="EY12" s="237">
        <f t="shared" si="45"/>
        <v>6.6096047195225854E-3</v>
      </c>
      <c r="EZ12" s="237">
        <f t="shared" si="46"/>
        <v>6.6534526491826328E-3</v>
      </c>
      <c r="FA12" s="237">
        <f t="shared" si="47"/>
        <v>6.6928785975686154E-3</v>
      </c>
      <c r="FB12" s="237">
        <f t="shared" si="48"/>
        <v>6.72817919315679E-3</v>
      </c>
      <c r="FC12" s="237">
        <f t="shared" si="49"/>
        <v>6.7596140449455323E-3</v>
      </c>
      <c r="FD12" s="237">
        <f t="shared" si="50"/>
        <v>6.7874115733175464E-3</v>
      </c>
      <c r="FE12" s="237">
        <f t="shared" si="51"/>
        <v>6.8117737074676558E-3</v>
      </c>
      <c r="FF12" s="237">
        <f t="shared" si="52"/>
        <v>6.8328797052853406E-3</v>
      </c>
      <c r="FG12" s="237">
        <f t="shared" si="53"/>
        <v>6.8508892861817005E-3</v>
      </c>
      <c r="FH12" s="237">
        <f t="shared" si="54"/>
        <v>6.8659452204498529E-3</v>
      </c>
      <c r="FI12" s="237">
        <f t="shared" si="55"/>
        <v>6.8781754846422337E-3</v>
      </c>
      <c r="FJ12" s="237">
        <f t="shared" si="56"/>
        <v>6.8876950673279862E-3</v>
      </c>
      <c r="FK12" s="237">
        <f t="shared" si="57"/>
        <v>6.8946074908715826E-3</v>
      </c>
      <c r="FL12" s="237">
        <f t="shared" si="58"/>
        <v>6.8990061007667847E-3</v>
      </c>
      <c r="FM12" s="237">
        <f t="shared" si="59"/>
        <v>6.9009751633214867E-3</v>
      </c>
      <c r="FN12" s="237">
        <f t="shared" si="60"/>
        <v>6.900590804236573E-3</v>
      </c>
      <c r="FO12" s="237">
        <f t="shared" si="61"/>
        <v>6.8979218142231468E-3</v>
      </c>
      <c r="FP12" s="237">
        <f t="shared" si="62"/>
        <v>6.8930303427991394E-3</v>
      </c>
      <c r="FQ12" s="237">
        <f t="shared" si="63"/>
        <v>6.885972497462812E-3</v>
      </c>
      <c r="FR12" s="237">
        <f t="shared" si="64"/>
        <v>6.8767988623087799E-3</v>
      </c>
      <c r="FS12" s="237">
        <f t="shared" si="65"/>
        <v>6.8655549476466992E-3</v>
      </c>
      <c r="FT12" s="237">
        <f t="shared" si="66"/>
        <v>6.8522815801640817E-3</v>
      </c>
      <c r="FU12" s="237">
        <f t="shared" si="67"/>
        <v>6.8370152415368939E-3</v>
      </c>
      <c r="FV12" s="237">
        <f t="shared" si="68"/>
        <v>6.8197883620535063E-3</v>
      </c>
      <c r="FW12" s="237">
        <f t="shared" si="69"/>
        <v>6.8006295747165555E-3</v>
      </c>
      <c r="FX12" s="237">
        <f t="shared" si="70"/>
        <v>6.7795639343746364E-3</v>
      </c>
      <c r="FY12" s="237">
        <f t="shared" si="71"/>
        <v>6.756613105673325E-3</v>
      </c>
      <c r="FZ12" s="237">
        <f t="shared" si="72"/>
        <v>6.7317955229725277E-3</v>
      </c>
      <c r="GA12" s="237">
        <f t="shared" si="73"/>
        <v>6.7051265248306525E-3</v>
      </c>
      <c r="GB12" s="237">
        <f t="shared" si="74"/>
        <v>6.6766184651859562E-3</v>
      </c>
      <c r="GC12" s="237">
        <f t="shared" si="75"/>
        <v>6.6462808029561747E-3</v>
      </c>
      <c r="GD12" s="237">
        <f t="shared" si="76"/>
        <v>6.6141201714156718E-3</v>
      </c>
      <c r="GE12" s="237">
        <f t="shared" si="77"/>
        <v>6.5801404283843783E-3</v>
      </c>
      <c r="GF12" s="237">
        <f t="shared" si="78"/>
        <v>6.5443426879648828E-3</v>
      </c>
      <c r="GG12" s="237">
        <f t="shared" si="79"/>
        <v>6.5067253342851461E-3</v>
      </c>
      <c r="GH12" s="237">
        <f t="shared" si="80"/>
        <v>6.4672840174368387E-3</v>
      </c>
      <c r="GI12" s="237">
        <f t="shared" si="81"/>
        <v>6.4260116315361833E-3</v>
      </c>
      <c r="GJ12" s="237">
        <f t="shared" si="82"/>
        <v>6.3828982745684397E-3</v>
      </c>
      <c r="GK12" s="237">
        <f t="shared" si="83"/>
        <v>6.3379311894018195E-3</v>
      </c>
      <c r="GL12" s="237">
        <f t="shared" si="84"/>
        <v>6.2910946850641448E-3</v>
      </c>
      <c r="GM12" s="237">
        <f t="shared" si="85"/>
        <v>6.2423700370576865E-3</v>
      </c>
      <c r="GN12" s="237">
        <f t="shared" si="86"/>
        <v>6.1917353651350935E-3</v>
      </c>
      <c r="GO12" s="237">
        <f t="shared" si="87"/>
        <v>6.1391654865610617E-3</v>
      </c>
      <c r="GP12" s="237">
        <f t="shared" si="88"/>
        <v>6.084631742427609E-3</v>
      </c>
      <c r="GQ12" s="237">
        <f t="shared" si="89"/>
        <v>6.028101794059478E-3</v>
      </c>
      <c r="GR12" s="237">
        <f t="shared" si="90"/>
        <v>5.9695393859210064E-3</v>
      </c>
      <c r="GS12" s="237">
        <f t="shared" si="91"/>
        <v>5.9089040706923343E-3</v>
      </c>
      <c r="GT12" s="237">
        <f t="shared" si="92"/>
        <v>5.8461508912906416E-3</v>
      </c>
      <c r="GU12" s="237">
        <f t="shared" si="93"/>
        <v>5.7812300135320054E-3</v>
      </c>
      <c r="GV12" s="237">
        <f t="shared" si="94"/>
        <v>5.7140863018116583E-3</v>
      </c>
      <c r="GW12" s="237">
        <f t="shared" si="95"/>
        <v>5.6446588285600256E-3</v>
      </c>
      <c r="GX12" s="237">
        <f t="shared" si="96"/>
        <v>5.5728803062241681E-3</v>
      </c>
      <c r="GY12" s="237">
        <f t="shared" si="97"/>
        <v>5.4986764280179493E-3</v>
      </c>
      <c r="GZ12" s="237">
        <f t="shared" si="98"/>
        <v>5.4219651005309203E-3</v>
      </c>
      <c r="HA12" s="237">
        <f t="shared" si="99"/>
        <v>5.3426555472870316E-3</v>
      </c>
      <c r="HB12" s="237">
        <f t="shared" si="100"/>
        <v>5.2606472572302955E-3</v>
      </c>
      <c r="HC12" s="237">
        <f t="shared" si="101"/>
        <v>5.1758287455171631E-3</v>
      </c>
      <c r="HD12" s="237">
        <f t="shared" si="102"/>
        <v>5.088076085404499E-3</v>
      </c>
      <c r="HE12" s="237">
        <f t="shared" si="103"/>
        <v>4.9972511587236213E-3</v>
      </c>
      <c r="HF12" s="237">
        <f t="shared" si="104"/>
        <v>4.9031995574127752E-3</v>
      </c>
      <c r="HG12" s="237">
        <f t="shared" si="105"/>
        <v>4.8057480483876458E-3</v>
      </c>
      <c r="HH12" s="237">
        <f t="shared" si="106"/>
        <v>4.7047014865406189E-3</v>
      </c>
      <c r="HI12" s="237">
        <f t="shared" si="107"/>
        <v>4.5998390227307657E-3</v>
      </c>
      <c r="HJ12" s="237">
        <f t="shared" si="108"/>
        <v>4.4909094005190567E-3</v>
      </c>
      <c r="HK12" s="237">
        <f t="shared" si="109"/>
        <v>4.3776250598358303E-3</v>
      </c>
      <c r="HL12" s="237">
        <f t="shared" si="110"/>
        <v>4.2596546563196192E-3</v>
      </c>
      <c r="HM12" s="237">
        <f t="shared" si="111"/>
        <v>4.136613443406969E-3</v>
      </c>
      <c r="HN12" s="237">
        <f t="shared" si="112"/>
        <v>4.0080507202033674E-3</v>
      </c>
      <c r="HO12" s="237">
        <f t="shared" si="113"/>
        <v>3.8734331706062686E-3</v>
      </c>
      <c r="HP12" s="237">
        <f t="shared" si="114"/>
        <v>3.7321223186825379E-3</v>
      </c>
      <c r="HQ12" s="237">
        <f t="shared" si="115"/>
        <v>3.5833433398038497E-3</v>
      </c>
      <c r="HR12" s="237">
        <f t="shared" si="116"/>
        <v>3.4261407900819966E-3</v>
      </c>
      <c r="HS12" s="237">
        <f t="shared" si="117"/>
        <v>3.2593138405634277E-3</v>
      </c>
      <c r="HT12" s="237">
        <f t="shared" si="118"/>
        <v>3.0813180528265803E-3</v>
      </c>
      <c r="HU12" s="237">
        <f t="shared" si="119"/>
        <v>2.8901097505981922E-3</v>
      </c>
      <c r="HV12" s="237">
        <f t="shared" si="120"/>
        <v>2.6828856752738705E-3</v>
      </c>
      <c r="HW12" s="237">
        <f t="shared" si="121"/>
        <v>2.4556161532816702E-3</v>
      </c>
      <c r="HX12" s="237">
        <f t="shared" si="122"/>
        <v>2.2021271024458321E-3</v>
      </c>
      <c r="HY12" s="237">
        <f t="shared" si="123"/>
        <v>1.9120451311961152E-3</v>
      </c>
      <c r="HZ12" s="237">
        <f t="shared" si="124"/>
        <v>1.5651865051640214E-3</v>
      </c>
      <c r="IA12" s="237">
        <f t="shared" si="125"/>
        <v>1.1095666038592655E-3</v>
      </c>
      <c r="IB12" s="237">
        <f t="shared" si="126"/>
        <v>2.6218492809821185E-5</v>
      </c>
    </row>
    <row r="13" spans="1:237" x14ac:dyDescent="0.25">
      <c r="A13" s="22">
        <v>10</v>
      </c>
      <c r="B13" s="117">
        <f t="shared" si="10"/>
        <v>60</v>
      </c>
      <c r="C13" s="132">
        <v>120</v>
      </c>
      <c r="D13" s="117">
        <f t="shared" si="11"/>
        <v>240</v>
      </c>
      <c r="E13" s="127">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9">
        <f t="shared" si="18"/>
        <v>145.24799999999999</v>
      </c>
      <c r="Q13" s="119">
        <f t="shared" si="19"/>
        <v>48.923999999999999</v>
      </c>
      <c r="R13" s="40">
        <f t="shared" si="20"/>
        <v>2393.5577760000001</v>
      </c>
      <c r="S13" s="132">
        <v>150</v>
      </c>
      <c r="T13" s="28">
        <f>IF(AND(B13&gt;0,C13&gt;0,D13&gt;0,M13&gt;0,N13&gt;0,S13&gt;0,NOT(K13="")),ABS(VLOOKUP($S$1,VLookups!$A$28:$B$29,2,FALSE)-_xlfn.BETA.DIST(S13,IF(G13="L",N13,M13),IF(G13="L",M13,N13),TRUE,B13,D13)),"")</f>
        <v>0.538498967318216</v>
      </c>
      <c r="U13" s="129">
        <f>IF(OR($M13="",$N13=""),"",_xlfn.BETA.INV(ABS(VLOOKUP($S$1,VLookups!$A$28:$B$29,2,FALSE)-U$3),IF($G13="L",$N13,$M13),IF($G13="L",$M13,$N13),$B13,$D13))</f>
        <v>70.200802025405807</v>
      </c>
      <c r="V13" s="130">
        <f>IF(OR($M13="",$N13=""),"",_xlfn.BETA.INV(ABS(VLOOKUP($S$1,VLookups!$A$28:$B$29,2,FALSE)-V$3),IF($G13="L",$N13,$M13),IF($G13="L",$M13,$N13),$B13,$D13))</f>
        <v>225.23321551500979</v>
      </c>
      <c r="W13" s="129">
        <f>IF(OR($M13="",$N13=""),"",_xlfn.BETA.INV(ABS(VLOOKUP($S$1,VLookups!$A$28:$B$29,2,FALSE)-W$3),IF($G13="L",$N13,$M13),IF($G13="L",$M13,$N13),$B13,$D13))</f>
        <v>79.004391304328038</v>
      </c>
      <c r="X13" s="130">
        <f>IF(OR($M13="",$N13=""),"",_xlfn.BETA.INV(ABS(VLOOKUP($S$1,VLookups!$A$28:$B$29,2,FALSE)-X$3),IF($G13="L",$N13,$M13),IF($G13="L",$M13,$N13),$B13,$D13))</f>
        <v>95.61803344515539</v>
      </c>
      <c r="Y13" s="129">
        <f>IF(OR($M13="",$N13=""),"",_xlfn.BETA.INV(ABS(VLOOKUP($S$1,VLookups!$A$28:$B$29,2,FALSE)-Y$3),IF($G13="L",$N13,$M13),IF($G13="L",$M13,$N13),$B13,$D13))</f>
        <v>111.71669316136908</v>
      </c>
      <c r="Z13" s="130">
        <f>IF(OR($M13="",$N13=""),"",_xlfn.BETA.INV(ABS(VLOOKUP($S$1,VLookups!$A$28:$B$29,2,FALSE)-Z$3),IF($G13="L",$N13,$M13),IF($G13="L",$M13,$N13),$B13,$D13))</f>
        <v>127.68541181870187</v>
      </c>
      <c r="AA13" s="129">
        <f>IF(OR($M13="",$N13=""),"",_xlfn.BETA.INV(ABS(VLOOKUP($S$1,VLookups!$A$28:$B$29,2,FALSE)-AA$3),IF($G13="L",$N13,$M13),IF($G13="L",$M13,$N13),$B13,$D13))</f>
        <v>143.74910465976262</v>
      </c>
      <c r="AB13" s="130">
        <f>IF(OR($M13="",$N13=""),"",_xlfn.BETA.INV(ABS(VLOOKUP($S$1,VLookups!$A$28:$B$29,2,FALSE)-AB$3),IF($G13="L",$N13,$M13),IF($G13="L",$M13,$N13),$B13,$D13))</f>
        <v>160.10473153405127</v>
      </c>
      <c r="AC13" s="129">
        <f>IF(OR($M13="",$N13=""),"",_xlfn.BETA.INV(ABS(VLOOKUP($S$1,VLookups!$A$28:$B$29,2,FALSE)-AC$3),IF($G13="L",$N13,$M13),IF($G13="L",$M13,$N13),$B13,$D13))</f>
        <v>176.98625452566864</v>
      </c>
      <c r="AD13" s="130">
        <f>IF(OR($M13="",$N13=""),"",_xlfn.BETA.INV(ABS(VLOOKUP($S$1,VLookups!$A$28:$B$29,2,FALSE)-AD$3),IF($G13="L",$N13,$M13),IF($G13="L",$M13,$N13),$B13,$D13))</f>
        <v>194.75693146630476</v>
      </c>
      <c r="AE13" s="129">
        <f>IF(OR($M13="",$N13=""),"",_xlfn.BETA.INV(ABS(VLOOKUP($S$1,VLookups!$A$28:$B$29,2,FALSE)-AE$3),IF($G13="L",$N13,$M13),IF($G13="L",$M13,$N13),$B13,$D13))</f>
        <v>214.19446586982747</v>
      </c>
      <c r="AF13" s="130">
        <f>IF(OR($M13="",$N13=""),"",_xlfn.BETA.INV(ABS(VLOOKUP($S$1,VLookups!$A$28:$B$29,2,FALSE)-AF$3),IF($G13="L",$N13,$M13),IF($G13="L",$M13,$N13),$B13,$D13))</f>
        <v>235.93910344277126</v>
      </c>
      <c r="AG13" s="17"/>
      <c r="AH13" s="238">
        <f t="shared" si="21"/>
        <v>1.8</v>
      </c>
      <c r="AI13" s="236">
        <f t="shared" si="22"/>
        <v>60</v>
      </c>
      <c r="AJ13" s="199">
        <f t="shared" ref="AJ13:CU13" si="141">IF(ISNONTEXT($AH13),AI13+$AH13,"")</f>
        <v>61.8</v>
      </c>
      <c r="AK13" s="199">
        <f t="shared" si="141"/>
        <v>63.599999999999994</v>
      </c>
      <c r="AL13" s="199">
        <f t="shared" si="141"/>
        <v>65.399999999999991</v>
      </c>
      <c r="AM13" s="199">
        <f t="shared" si="141"/>
        <v>67.199999999999989</v>
      </c>
      <c r="AN13" s="199">
        <f t="shared" si="141"/>
        <v>68.999999999999986</v>
      </c>
      <c r="AO13" s="199">
        <f t="shared" si="141"/>
        <v>70.799999999999983</v>
      </c>
      <c r="AP13" s="199">
        <f t="shared" si="141"/>
        <v>72.59999999999998</v>
      </c>
      <c r="AQ13" s="199">
        <f t="shared" si="141"/>
        <v>74.399999999999977</v>
      </c>
      <c r="AR13" s="199">
        <f t="shared" si="141"/>
        <v>76.199999999999974</v>
      </c>
      <c r="AS13" s="199">
        <f t="shared" si="141"/>
        <v>77.999999999999972</v>
      </c>
      <c r="AT13" s="199">
        <f t="shared" si="141"/>
        <v>79.799999999999969</v>
      </c>
      <c r="AU13" s="199">
        <f t="shared" si="141"/>
        <v>81.599999999999966</v>
      </c>
      <c r="AV13" s="199">
        <f t="shared" si="141"/>
        <v>83.399999999999963</v>
      </c>
      <c r="AW13" s="199">
        <f t="shared" si="141"/>
        <v>85.19999999999996</v>
      </c>
      <c r="AX13" s="199">
        <f t="shared" si="141"/>
        <v>86.999999999999957</v>
      </c>
      <c r="AY13" s="199">
        <f t="shared" si="141"/>
        <v>88.799999999999955</v>
      </c>
      <c r="AZ13" s="199">
        <f t="shared" si="141"/>
        <v>90.599999999999952</v>
      </c>
      <c r="BA13" s="199">
        <f t="shared" si="141"/>
        <v>92.399999999999949</v>
      </c>
      <c r="BB13" s="199">
        <f t="shared" si="141"/>
        <v>94.199999999999946</v>
      </c>
      <c r="BC13" s="199">
        <f t="shared" si="141"/>
        <v>95.999999999999943</v>
      </c>
      <c r="BD13" s="199">
        <f t="shared" si="141"/>
        <v>97.79999999999994</v>
      </c>
      <c r="BE13" s="199">
        <f t="shared" si="141"/>
        <v>99.599999999999937</v>
      </c>
      <c r="BF13" s="199">
        <f t="shared" si="141"/>
        <v>101.39999999999993</v>
      </c>
      <c r="BG13" s="199">
        <f t="shared" si="141"/>
        <v>103.19999999999993</v>
      </c>
      <c r="BH13" s="199">
        <f t="shared" si="141"/>
        <v>104.99999999999993</v>
      </c>
      <c r="BI13" s="199">
        <f t="shared" si="141"/>
        <v>106.79999999999993</v>
      </c>
      <c r="BJ13" s="199">
        <f t="shared" si="141"/>
        <v>108.59999999999992</v>
      </c>
      <c r="BK13" s="199">
        <f t="shared" si="141"/>
        <v>110.39999999999992</v>
      </c>
      <c r="BL13" s="199">
        <f t="shared" si="141"/>
        <v>112.19999999999992</v>
      </c>
      <c r="BM13" s="199">
        <f t="shared" si="141"/>
        <v>113.99999999999991</v>
      </c>
      <c r="BN13" s="199">
        <f t="shared" si="141"/>
        <v>115.79999999999991</v>
      </c>
      <c r="BO13" s="199">
        <f t="shared" si="141"/>
        <v>117.59999999999991</v>
      </c>
      <c r="BP13" s="199">
        <f t="shared" si="141"/>
        <v>119.39999999999991</v>
      </c>
      <c r="BQ13" s="199">
        <f t="shared" si="141"/>
        <v>121.1999999999999</v>
      </c>
      <c r="BR13" s="199">
        <f t="shared" si="141"/>
        <v>122.9999999999999</v>
      </c>
      <c r="BS13" s="199">
        <f t="shared" si="141"/>
        <v>124.7999999999999</v>
      </c>
      <c r="BT13" s="199">
        <f t="shared" si="141"/>
        <v>126.59999999999989</v>
      </c>
      <c r="BU13" s="199">
        <f t="shared" si="141"/>
        <v>128.39999999999989</v>
      </c>
      <c r="BV13" s="199">
        <f t="shared" si="141"/>
        <v>130.1999999999999</v>
      </c>
      <c r="BW13" s="199">
        <f t="shared" si="141"/>
        <v>131.99999999999991</v>
      </c>
      <c r="BX13" s="199">
        <f t="shared" si="141"/>
        <v>133.79999999999993</v>
      </c>
      <c r="BY13" s="199">
        <f t="shared" si="141"/>
        <v>135.59999999999994</v>
      </c>
      <c r="BZ13" s="199">
        <f t="shared" si="141"/>
        <v>137.39999999999995</v>
      </c>
      <c r="CA13" s="199">
        <f t="shared" si="141"/>
        <v>139.19999999999996</v>
      </c>
      <c r="CB13" s="199">
        <f t="shared" si="141"/>
        <v>140.99999999999997</v>
      </c>
      <c r="CC13" s="199">
        <f t="shared" si="141"/>
        <v>142.79999999999998</v>
      </c>
      <c r="CD13" s="199">
        <f t="shared" si="141"/>
        <v>144.6</v>
      </c>
      <c r="CE13" s="199">
        <f t="shared" si="141"/>
        <v>146.4</v>
      </c>
      <c r="CF13" s="199">
        <f t="shared" si="141"/>
        <v>148.20000000000002</v>
      </c>
      <c r="CG13" s="199">
        <f t="shared" si="141"/>
        <v>150.00000000000003</v>
      </c>
      <c r="CH13" s="199">
        <f t="shared" si="141"/>
        <v>151.80000000000004</v>
      </c>
      <c r="CI13" s="199">
        <f t="shared" si="141"/>
        <v>153.60000000000005</v>
      </c>
      <c r="CJ13" s="199">
        <f t="shared" si="141"/>
        <v>155.40000000000006</v>
      </c>
      <c r="CK13" s="199">
        <f t="shared" si="141"/>
        <v>157.20000000000007</v>
      </c>
      <c r="CL13" s="199">
        <f t="shared" si="141"/>
        <v>159.00000000000009</v>
      </c>
      <c r="CM13" s="199">
        <f t="shared" si="141"/>
        <v>160.8000000000001</v>
      </c>
      <c r="CN13" s="199">
        <f t="shared" si="141"/>
        <v>162.60000000000011</v>
      </c>
      <c r="CO13" s="199">
        <f t="shared" si="141"/>
        <v>164.40000000000012</v>
      </c>
      <c r="CP13" s="199">
        <f t="shared" si="141"/>
        <v>166.20000000000013</v>
      </c>
      <c r="CQ13" s="199">
        <f t="shared" si="141"/>
        <v>168.00000000000014</v>
      </c>
      <c r="CR13" s="199">
        <f t="shared" si="141"/>
        <v>169.80000000000015</v>
      </c>
      <c r="CS13" s="199">
        <f t="shared" si="141"/>
        <v>171.60000000000016</v>
      </c>
      <c r="CT13" s="199">
        <f t="shared" si="141"/>
        <v>173.40000000000018</v>
      </c>
      <c r="CU13" s="199">
        <f t="shared" si="141"/>
        <v>175.20000000000019</v>
      </c>
      <c r="CV13" s="199">
        <f t="shared" ref="CV13:FG13" si="142">IF(ISNONTEXT($AH13),CU13+$AH13,"")</f>
        <v>177.0000000000002</v>
      </c>
      <c r="CW13" s="199">
        <f t="shared" si="142"/>
        <v>178.80000000000021</v>
      </c>
      <c r="CX13" s="199">
        <f t="shared" si="142"/>
        <v>180.60000000000022</v>
      </c>
      <c r="CY13" s="199">
        <f t="shared" si="142"/>
        <v>182.40000000000023</v>
      </c>
      <c r="CZ13" s="199">
        <f t="shared" si="142"/>
        <v>184.20000000000024</v>
      </c>
      <c r="DA13" s="199">
        <f t="shared" si="142"/>
        <v>186.00000000000026</v>
      </c>
      <c r="DB13" s="199">
        <f t="shared" si="142"/>
        <v>187.80000000000027</v>
      </c>
      <c r="DC13" s="199">
        <f t="shared" si="142"/>
        <v>189.60000000000028</v>
      </c>
      <c r="DD13" s="199">
        <f t="shared" si="142"/>
        <v>191.40000000000029</v>
      </c>
      <c r="DE13" s="199">
        <f t="shared" si="142"/>
        <v>193.2000000000003</v>
      </c>
      <c r="DF13" s="199">
        <f t="shared" si="142"/>
        <v>195.00000000000031</v>
      </c>
      <c r="DG13" s="199">
        <f t="shared" si="142"/>
        <v>196.80000000000032</v>
      </c>
      <c r="DH13" s="199">
        <f t="shared" si="142"/>
        <v>198.60000000000034</v>
      </c>
      <c r="DI13" s="199">
        <f t="shared" si="142"/>
        <v>200.40000000000035</v>
      </c>
      <c r="DJ13" s="199">
        <f t="shared" si="142"/>
        <v>202.20000000000036</v>
      </c>
      <c r="DK13" s="199">
        <f t="shared" si="142"/>
        <v>204.00000000000037</v>
      </c>
      <c r="DL13" s="199">
        <f t="shared" si="142"/>
        <v>205.80000000000038</v>
      </c>
      <c r="DM13" s="199">
        <f t="shared" si="142"/>
        <v>207.60000000000039</v>
      </c>
      <c r="DN13" s="199">
        <f t="shared" si="142"/>
        <v>209.4000000000004</v>
      </c>
      <c r="DO13" s="199">
        <f t="shared" si="142"/>
        <v>211.20000000000041</v>
      </c>
      <c r="DP13" s="199">
        <f t="shared" si="142"/>
        <v>213.00000000000043</v>
      </c>
      <c r="DQ13" s="199">
        <f t="shared" si="142"/>
        <v>214.80000000000044</v>
      </c>
      <c r="DR13" s="199">
        <f t="shared" si="142"/>
        <v>216.60000000000045</v>
      </c>
      <c r="DS13" s="199">
        <f t="shared" si="142"/>
        <v>218.40000000000046</v>
      </c>
      <c r="DT13" s="199">
        <f t="shared" si="142"/>
        <v>220.20000000000047</v>
      </c>
      <c r="DU13" s="199">
        <f t="shared" si="142"/>
        <v>222.00000000000048</v>
      </c>
      <c r="DV13" s="199">
        <f t="shared" si="142"/>
        <v>223.80000000000049</v>
      </c>
      <c r="DW13" s="199">
        <f t="shared" si="142"/>
        <v>225.60000000000051</v>
      </c>
      <c r="DX13" s="199">
        <f t="shared" si="142"/>
        <v>227.40000000000052</v>
      </c>
      <c r="DY13" s="199">
        <f t="shared" si="142"/>
        <v>229.20000000000053</v>
      </c>
      <c r="DZ13" s="199">
        <f t="shared" si="142"/>
        <v>231.00000000000054</v>
      </c>
      <c r="EA13" s="199">
        <f t="shared" si="142"/>
        <v>232.80000000000055</v>
      </c>
      <c r="EB13" s="199">
        <f t="shared" si="142"/>
        <v>234.60000000000056</v>
      </c>
      <c r="EC13" s="199">
        <f t="shared" si="142"/>
        <v>236.40000000000057</v>
      </c>
      <c r="ED13" s="199">
        <f t="shared" si="142"/>
        <v>238.20000000000059</v>
      </c>
      <c r="EE13" s="236">
        <f t="shared" si="25"/>
        <v>239.999</v>
      </c>
      <c r="EF13" s="237">
        <f t="shared" si="26"/>
        <v>0</v>
      </c>
      <c r="EG13" s="237">
        <f t="shared" si="27"/>
        <v>4.4621604376416345E-3</v>
      </c>
      <c r="EH13" s="237">
        <f t="shared" si="28"/>
        <v>4.8536857098160921E-3</v>
      </c>
      <c r="EI13" s="237">
        <f t="shared" si="29"/>
        <v>5.0929507105847783E-3</v>
      </c>
      <c r="EJ13" s="237">
        <f t="shared" si="30"/>
        <v>5.2657676228903419E-3</v>
      </c>
      <c r="EK13" s="237">
        <f t="shared" si="31"/>
        <v>5.4005567560413215E-3</v>
      </c>
      <c r="EL13" s="237">
        <f t="shared" si="32"/>
        <v>5.5104523638248694E-3</v>
      </c>
      <c r="EM13" s="237">
        <f t="shared" si="33"/>
        <v>5.6026613795297697E-3</v>
      </c>
      <c r="EN13" s="237">
        <f t="shared" si="34"/>
        <v>5.6815860405376069E-3</v>
      </c>
      <c r="EO13" s="237">
        <f t="shared" si="35"/>
        <v>5.7501218050275233E-3</v>
      </c>
      <c r="EP13" s="237">
        <f t="shared" si="36"/>
        <v>5.8102793086049131E-3</v>
      </c>
      <c r="EQ13" s="237">
        <f t="shared" si="37"/>
        <v>5.8635140482917467E-3</v>
      </c>
      <c r="ER13" s="237">
        <f t="shared" si="38"/>
        <v>5.9109148956455176E-3</v>
      </c>
      <c r="ES13" s="237">
        <f t="shared" si="39"/>
        <v>5.9533184609595812E-3</v>
      </c>
      <c r="ET13" s="237">
        <f t="shared" si="40"/>
        <v>5.9913818571522386E-3</v>
      </c>
      <c r="EU13" s="237">
        <f t="shared" si="41"/>
        <v>6.0256308454348191E-3</v>
      </c>
      <c r="EV13" s="237">
        <f t="shared" si="42"/>
        <v>6.05649275514503E-3</v>
      </c>
      <c r="EW13" s="237">
        <f t="shared" si="43"/>
        <v>6.0843196303065582E-3</v>
      </c>
      <c r="EX13" s="237">
        <f t="shared" si="44"/>
        <v>6.1094049005707349E-3</v>
      </c>
      <c r="EY13" s="237">
        <f t="shared" si="45"/>
        <v>6.13199564214887E-3</v>
      </c>
      <c r="EZ13" s="237">
        <f t="shared" si="46"/>
        <v>6.1523017625766396E-3</v>
      </c>
      <c r="FA13" s="237">
        <f t="shared" si="47"/>
        <v>6.1705029938827882E-3</v>
      </c>
      <c r="FB13" s="237">
        <f t="shared" si="48"/>
        <v>6.18675429476337E-3</v>
      </c>
      <c r="FC13" s="237">
        <f t="shared" si="49"/>
        <v>6.2011900781883643E-3</v>
      </c>
      <c r="FD13" s="237">
        <f t="shared" si="50"/>
        <v>6.2139275586412853E-3</v>
      </c>
      <c r="FE13" s="237">
        <f t="shared" si="51"/>
        <v>6.2250694303864259E-3</v>
      </c>
      <c r="FF13" s="237">
        <f t="shared" si="52"/>
        <v>6.2347060310037955E-3</v>
      </c>
      <c r="FG13" s="237">
        <f t="shared" si="53"/>
        <v>6.2429171043090733E-3</v>
      </c>
      <c r="FH13" s="237">
        <f t="shared" si="54"/>
        <v>6.2497732481715624E-3</v>
      </c>
      <c r="FI13" s="237">
        <f t="shared" si="55"/>
        <v>6.2553371120599261E-3</v>
      </c>
      <c r="FJ13" s="237">
        <f t="shared" si="56"/>
        <v>6.2596643939939996E-3</v>
      </c>
      <c r="FK13" s="237">
        <f t="shared" si="57"/>
        <v>6.2628046753474553E-3</v>
      </c>
      <c r="FL13" s="237">
        <f t="shared" si="58"/>
        <v>6.2648021235238707E-3</v>
      </c>
      <c r="FM13" s="237">
        <f t="shared" si="59"/>
        <v>6.2656960861485226E-3</v>
      </c>
      <c r="FN13" s="237">
        <f t="shared" si="60"/>
        <v>6.2655215955373404E-3</v>
      </c>
      <c r="FO13" s="237">
        <f t="shared" si="61"/>
        <v>6.2643097984365244E-3</v>
      </c>
      <c r="FP13" s="237">
        <f t="shared" si="62"/>
        <v>6.2620883230921605E-3</v>
      </c>
      <c r="FQ13" s="237">
        <f t="shared" si="63"/>
        <v>6.2588815934052477E-3</v>
      </c>
      <c r="FR13" s="237">
        <f t="shared" si="64"/>
        <v>6.2547110981042682E-3</v>
      </c>
      <c r="FS13" s="237">
        <f t="shared" si="65"/>
        <v>6.2495956214130999E-3</v>
      </c>
      <c r="FT13" s="237">
        <f t="shared" si="66"/>
        <v>6.2435514405233183E-3</v>
      </c>
      <c r="FU13" s="237">
        <f t="shared" si="67"/>
        <v>6.236592494233242E-3</v>
      </c>
      <c r="FV13" s="237">
        <f t="shared" si="68"/>
        <v>6.2287305263434168E-3</v>
      </c>
      <c r="FW13" s="237">
        <f t="shared" si="69"/>
        <v>6.2199752067620901E-3</v>
      </c>
      <c r="FX13" s="237">
        <f t="shared" si="70"/>
        <v>6.2103342327459359E-3</v>
      </c>
      <c r="FY13" s="237">
        <f t="shared" si="71"/>
        <v>6.1998134122581003E-3</v>
      </c>
      <c r="FZ13" s="237">
        <f t="shared" si="72"/>
        <v>6.1884167310497281E-3</v>
      </c>
      <c r="GA13" s="237">
        <f t="shared" si="73"/>
        <v>6.1761464047479214E-3</v>
      </c>
      <c r="GB13" s="237">
        <f t="shared" si="74"/>
        <v>6.1630029169512856E-3</v>
      </c>
      <c r="GC13" s="237">
        <f t="shared" si="75"/>
        <v>6.1489850440838989E-3</v>
      </c>
      <c r="GD13" s="237">
        <f t="shared" si="76"/>
        <v>6.1340898675319123E-3</v>
      </c>
      <c r="GE13" s="237">
        <f t="shared" si="77"/>
        <v>6.1183127733768919E-3</v>
      </c>
      <c r="GF13" s="237">
        <f t="shared" si="78"/>
        <v>6.1016474398404496E-3</v>
      </c>
      <c r="GG13" s="237">
        <f t="shared" si="79"/>
        <v>6.0840858123599496E-3</v>
      </c>
      <c r="GH13" s="237">
        <f t="shared" si="80"/>
        <v>6.0656180660196611E-3</v>
      </c>
      <c r="GI13" s="237">
        <f t="shared" si="81"/>
        <v>6.0462325548603551E-3</v>
      </c>
      <c r="GJ13" s="237">
        <f t="shared" si="82"/>
        <v>6.0259157473773039E-3</v>
      </c>
      <c r="GK13" s="237">
        <f t="shared" si="83"/>
        <v>6.0046521472859405E-3</v>
      </c>
      <c r="GL13" s="237">
        <f t="shared" si="84"/>
        <v>5.9824241983791404E-3</v>
      </c>
      <c r="GM13" s="237">
        <f t="shared" si="85"/>
        <v>5.9592121720125164E-3</v>
      </c>
      <c r="GN13" s="237">
        <f t="shared" si="86"/>
        <v>5.934994035424827E-3</v>
      </c>
      <c r="GO13" s="237">
        <f t="shared" si="87"/>
        <v>5.9097452987184572E-3</v>
      </c>
      <c r="GP13" s="237">
        <f t="shared" si="88"/>
        <v>5.8834388378764162E-3</v>
      </c>
      <c r="GQ13" s="237">
        <f t="shared" si="89"/>
        <v>5.8560446906601848E-3</v>
      </c>
      <c r="GR13" s="237">
        <f t="shared" si="90"/>
        <v>5.8275298215960808E-3</v>
      </c>
      <c r="GS13" s="237">
        <f t="shared" si="91"/>
        <v>5.7978578514897355E-3</v>
      </c>
      <c r="GT13" s="237">
        <f t="shared" si="92"/>
        <v>5.7669887459744227E-3</v>
      </c>
      <c r="GU13" s="237">
        <f t="shared" si="93"/>
        <v>5.7348784564556828E-3</v>
      </c>
      <c r="GV13" s="237">
        <f t="shared" si="94"/>
        <v>5.7014785054047227E-3</v>
      </c>
      <c r="GW13" s="237">
        <f t="shared" si="95"/>
        <v>5.6667355062021757E-3</v>
      </c>
      <c r="GX13" s="237">
        <f t="shared" si="96"/>
        <v>5.6305906055439513E-3</v>
      </c>
      <c r="GY13" s="237">
        <f t="shared" si="97"/>
        <v>5.5929788336617128E-3</v>
      </c>
      <c r="GZ13" s="237">
        <f t="shared" si="98"/>
        <v>5.5538283441077868E-3</v>
      </c>
      <c r="HA13" s="237">
        <f t="shared" si="99"/>
        <v>5.5130595203716232E-3</v>
      </c>
      <c r="HB13" s="237">
        <f t="shared" si="100"/>
        <v>5.4705839208100083E-3</v>
      </c>
      <c r="HC13" s="237">
        <f t="shared" si="101"/>
        <v>5.4263030258406304E-3</v>
      </c>
      <c r="HD13" s="237">
        <f t="shared" si="102"/>
        <v>5.3801067414466965E-3</v>
      </c>
      <c r="HE13" s="237">
        <f t="shared" si="103"/>
        <v>5.3318715998903858E-3</v>
      </c>
      <c r="HF13" s="237">
        <f t="shared" si="104"/>
        <v>5.2814585808774834E-3</v>
      </c>
      <c r="HG13" s="237">
        <f t="shared" si="105"/>
        <v>5.2287104524291845E-3</v>
      </c>
      <c r="HH13" s="237">
        <f t="shared" si="106"/>
        <v>5.173448497709795E-3</v>
      </c>
      <c r="HI13" s="237">
        <f t="shared" si="107"/>
        <v>5.1154684480028186E-3</v>
      </c>
      <c r="HJ13" s="237">
        <f t="shared" si="108"/>
        <v>5.0545353767805553E-3</v>
      </c>
      <c r="HK13" s="237">
        <f t="shared" si="109"/>
        <v>4.9903772158264997E-3</v>
      </c>
      <c r="HL13" s="237">
        <f t="shared" si="110"/>
        <v>4.9226764164836834E-3</v>
      </c>
      <c r="HM13" s="237">
        <f t="shared" si="111"/>
        <v>4.8510590726624954E-3</v>
      </c>
      <c r="HN13" s="237">
        <f t="shared" si="112"/>
        <v>4.77508050610192E-3</v>
      </c>
      <c r="HO13" s="237">
        <f t="shared" si="113"/>
        <v>4.6942058178242084E-3</v>
      </c>
      <c r="HP13" s="237">
        <f t="shared" si="114"/>
        <v>4.6077831071661291E-3</v>
      </c>
      <c r="HQ13" s="237">
        <f t="shared" si="115"/>
        <v>4.5150057196907583E-3</v>
      </c>
      <c r="HR13" s="237">
        <f t="shared" si="116"/>
        <v>4.4148575622810484E-3</v>
      </c>
      <c r="HS13" s="237">
        <f t="shared" si="117"/>
        <v>4.306031317557941E-3</v>
      </c>
      <c r="HT13" s="237">
        <f t="shared" si="118"/>
        <v>4.1868013725345392E-3</v>
      </c>
      <c r="HU13" s="237">
        <f t="shared" si="119"/>
        <v>4.05481702473623E-3</v>
      </c>
      <c r="HV13" s="237">
        <f t="shared" si="120"/>
        <v>3.9067460075034831E-3</v>
      </c>
      <c r="HW13" s="237">
        <f t="shared" si="121"/>
        <v>3.7376130241330301E-3</v>
      </c>
      <c r="HX13" s="237">
        <f t="shared" si="122"/>
        <v>3.5394459496037841E-3</v>
      </c>
      <c r="HY13" s="237">
        <f t="shared" si="123"/>
        <v>3.2980950154763637E-3</v>
      </c>
      <c r="HZ13" s="237">
        <f t="shared" si="124"/>
        <v>2.9839884725436651E-3</v>
      </c>
      <c r="IA13" s="237">
        <f t="shared" si="125"/>
        <v>2.5124115544043184E-3</v>
      </c>
      <c r="IB13" s="237">
        <f t="shared" si="126"/>
        <v>3.8620505581287541E-4</v>
      </c>
    </row>
    <row r="14" spans="1:237" hidden="1" x14ac:dyDescent="0.25">
      <c r="A14" s="22">
        <v>11</v>
      </c>
      <c r="B14" s="117" t="str">
        <f t="shared" si="10"/>
        <v/>
      </c>
      <c r="C14" s="132"/>
      <c r="D14" s="117" t="str">
        <f t="shared" si="11"/>
        <v/>
      </c>
      <c r="E14" s="127"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9" t="str">
        <f t="shared" si="18"/>
        <v/>
      </c>
      <c r="Q14" s="119" t="str">
        <f t="shared" si="19"/>
        <v/>
      </c>
      <c r="R14" s="40" t="str">
        <f t="shared" si="20"/>
        <v/>
      </c>
      <c r="S14" s="132"/>
      <c r="T14" s="28" t="str">
        <f>IF(AND(B14&gt;0,C14&gt;0,D14&gt;0,M14&gt;0,N14&gt;0,S14&gt;0,NOT(K14="")),ABS(VLOOKUP($S$1,VLookups!$A$28:$B$29,2,FALSE)-_xlfn.BETA.DIST(S14,IF(G14="L",N14,M14),IF(G14="L",M14,N14),TRUE,B14,D14)),"")</f>
        <v/>
      </c>
      <c r="U14" s="129" t="str">
        <f>IF(OR($M14="",$N14=""),"",_xlfn.BETA.INV(ABS(VLOOKUP($S$1,VLookups!$A$28:$B$29,2,FALSE)-U$3),IF($G14="L",$N14,$M14),IF($G14="L",$M14,$N14),$B14,$D14))</f>
        <v/>
      </c>
      <c r="V14" s="130" t="str">
        <f>IF(OR($M14="",$N14=""),"",_xlfn.BETA.INV(ABS(VLOOKUP($S$1,VLookups!$A$28:$B$29,2,FALSE)-V$3),IF($G14="L",$N14,$M14),IF($G14="L",$M14,$N14),$B14,$D14))</f>
        <v/>
      </c>
      <c r="W14" s="129" t="str">
        <f>IF(OR($M14="",$N14=""),"",_xlfn.BETA.INV(ABS(VLOOKUP($S$1,VLookups!$A$28:$B$29,2,FALSE)-W$3),IF($G14="L",$N14,$M14),IF($G14="L",$M14,$N14),$B14,$D14))</f>
        <v/>
      </c>
      <c r="X14" s="130" t="str">
        <f>IF(OR($M14="",$N14=""),"",_xlfn.BETA.INV(ABS(VLOOKUP($S$1,VLookups!$A$28:$B$29,2,FALSE)-X$3),IF($G14="L",$N14,$M14),IF($G14="L",$M14,$N14),$B14,$D14))</f>
        <v/>
      </c>
      <c r="Y14" s="129" t="str">
        <f>IF(OR($M14="",$N14=""),"",_xlfn.BETA.INV(ABS(VLOOKUP($S$1,VLookups!$A$28:$B$29,2,FALSE)-Y$3),IF($G14="L",$N14,$M14),IF($G14="L",$M14,$N14),$B14,$D14))</f>
        <v/>
      </c>
      <c r="Z14" s="130" t="str">
        <f>IF(OR($M14="",$N14=""),"",_xlfn.BETA.INV(ABS(VLOOKUP($S$1,VLookups!$A$28:$B$29,2,FALSE)-Z$3),IF($G14="L",$N14,$M14),IF($G14="L",$M14,$N14),$B14,$D14))</f>
        <v/>
      </c>
      <c r="AA14" s="129" t="str">
        <f>IF(OR($M14="",$N14=""),"",_xlfn.BETA.INV(ABS(VLOOKUP($S$1,VLookups!$A$28:$B$29,2,FALSE)-AA$3),IF($G14="L",$N14,$M14),IF($G14="L",$M14,$N14),$B14,$D14))</f>
        <v/>
      </c>
      <c r="AB14" s="130" t="str">
        <f>IF(OR($M14="",$N14=""),"",_xlfn.BETA.INV(ABS(VLOOKUP($S$1,VLookups!$A$28:$B$29,2,FALSE)-AB$3),IF($G14="L",$N14,$M14),IF($G14="L",$M14,$N14),$B14,$D14))</f>
        <v/>
      </c>
      <c r="AC14" s="129" t="str">
        <f>IF(OR($M14="",$N14=""),"",_xlfn.BETA.INV(ABS(VLOOKUP($S$1,VLookups!$A$28:$B$29,2,FALSE)-AC$3),IF($G14="L",$N14,$M14),IF($G14="L",$M14,$N14),$B14,$D14))</f>
        <v/>
      </c>
      <c r="AD14" s="130" t="str">
        <f>IF(OR($M14="",$N14=""),"",_xlfn.BETA.INV(ABS(VLOOKUP($S$1,VLookups!$A$28:$B$29,2,FALSE)-AD$3),IF($G14="L",$N14,$M14),IF($G14="L",$M14,$N14),$B14,$D14))</f>
        <v/>
      </c>
      <c r="AE14" s="129" t="str">
        <f>IF(OR($M14="",$N14=""),"",_xlfn.BETA.INV(ABS(VLOOKUP($S$1,VLookups!$A$28:$B$29,2,FALSE)-AE$3),IF($G14="L",$N14,$M14),IF($G14="L",$M14,$N14),$B14,$D14))</f>
        <v/>
      </c>
      <c r="AF14" s="130" t="str">
        <f>IF(OR($M14="",$N14=""),"",_xlfn.BETA.INV(ABS(VLOOKUP($S$1,VLookups!$A$28:$B$29,2,FALSE)-AF$3),IF($G14="L",$N14,$M14),IF($G14="L",$M14,$N14),$B14,$D14))</f>
        <v/>
      </c>
      <c r="AG14" s="17"/>
      <c r="AH14" s="238" t="str">
        <f t="shared" si="21"/>
        <v/>
      </c>
      <c r="AI14" s="236" t="str">
        <f t="shared" si="22"/>
        <v/>
      </c>
      <c r="AJ14" s="199" t="str">
        <f t="shared" ref="AJ14:CU14" si="143">IF(ISNONTEXT($AH14),AI14+$AH14,"")</f>
        <v/>
      </c>
      <c r="AK14" s="199" t="str">
        <f t="shared" si="143"/>
        <v/>
      </c>
      <c r="AL14" s="199" t="str">
        <f t="shared" si="143"/>
        <v/>
      </c>
      <c r="AM14" s="199" t="str">
        <f t="shared" si="143"/>
        <v/>
      </c>
      <c r="AN14" s="199" t="str">
        <f t="shared" si="143"/>
        <v/>
      </c>
      <c r="AO14" s="199" t="str">
        <f t="shared" si="143"/>
        <v/>
      </c>
      <c r="AP14" s="199" t="str">
        <f t="shared" si="143"/>
        <v/>
      </c>
      <c r="AQ14" s="199" t="str">
        <f t="shared" si="143"/>
        <v/>
      </c>
      <c r="AR14" s="199" t="str">
        <f t="shared" si="143"/>
        <v/>
      </c>
      <c r="AS14" s="199" t="str">
        <f t="shared" si="143"/>
        <v/>
      </c>
      <c r="AT14" s="199" t="str">
        <f t="shared" si="143"/>
        <v/>
      </c>
      <c r="AU14" s="199" t="str">
        <f t="shared" si="143"/>
        <v/>
      </c>
      <c r="AV14" s="199" t="str">
        <f t="shared" si="143"/>
        <v/>
      </c>
      <c r="AW14" s="199" t="str">
        <f t="shared" si="143"/>
        <v/>
      </c>
      <c r="AX14" s="199" t="str">
        <f t="shared" si="143"/>
        <v/>
      </c>
      <c r="AY14" s="199" t="str">
        <f t="shared" si="143"/>
        <v/>
      </c>
      <c r="AZ14" s="199" t="str">
        <f t="shared" si="143"/>
        <v/>
      </c>
      <c r="BA14" s="199" t="str">
        <f t="shared" si="143"/>
        <v/>
      </c>
      <c r="BB14" s="199" t="str">
        <f t="shared" si="143"/>
        <v/>
      </c>
      <c r="BC14" s="199" t="str">
        <f t="shared" si="143"/>
        <v/>
      </c>
      <c r="BD14" s="199" t="str">
        <f t="shared" si="143"/>
        <v/>
      </c>
      <c r="BE14" s="199" t="str">
        <f t="shared" si="143"/>
        <v/>
      </c>
      <c r="BF14" s="199" t="str">
        <f t="shared" si="143"/>
        <v/>
      </c>
      <c r="BG14" s="199" t="str">
        <f t="shared" si="143"/>
        <v/>
      </c>
      <c r="BH14" s="199" t="str">
        <f t="shared" si="143"/>
        <v/>
      </c>
      <c r="BI14" s="199" t="str">
        <f t="shared" si="143"/>
        <v/>
      </c>
      <c r="BJ14" s="199" t="str">
        <f t="shared" si="143"/>
        <v/>
      </c>
      <c r="BK14" s="199" t="str">
        <f t="shared" si="143"/>
        <v/>
      </c>
      <c r="BL14" s="199" t="str">
        <f t="shared" si="143"/>
        <v/>
      </c>
      <c r="BM14" s="199" t="str">
        <f t="shared" si="143"/>
        <v/>
      </c>
      <c r="BN14" s="199" t="str">
        <f t="shared" si="143"/>
        <v/>
      </c>
      <c r="BO14" s="199" t="str">
        <f t="shared" si="143"/>
        <v/>
      </c>
      <c r="BP14" s="199" t="str">
        <f t="shared" si="143"/>
        <v/>
      </c>
      <c r="BQ14" s="199" t="str">
        <f t="shared" si="143"/>
        <v/>
      </c>
      <c r="BR14" s="199" t="str">
        <f t="shared" si="143"/>
        <v/>
      </c>
      <c r="BS14" s="199" t="str">
        <f t="shared" si="143"/>
        <v/>
      </c>
      <c r="BT14" s="199" t="str">
        <f t="shared" si="143"/>
        <v/>
      </c>
      <c r="BU14" s="199" t="str">
        <f t="shared" si="143"/>
        <v/>
      </c>
      <c r="BV14" s="199" t="str">
        <f t="shared" si="143"/>
        <v/>
      </c>
      <c r="BW14" s="199" t="str">
        <f t="shared" si="143"/>
        <v/>
      </c>
      <c r="BX14" s="199" t="str">
        <f t="shared" si="143"/>
        <v/>
      </c>
      <c r="BY14" s="199" t="str">
        <f t="shared" si="143"/>
        <v/>
      </c>
      <c r="BZ14" s="199" t="str">
        <f t="shared" si="143"/>
        <v/>
      </c>
      <c r="CA14" s="199" t="str">
        <f t="shared" si="143"/>
        <v/>
      </c>
      <c r="CB14" s="199" t="str">
        <f t="shared" si="143"/>
        <v/>
      </c>
      <c r="CC14" s="199" t="str">
        <f t="shared" si="143"/>
        <v/>
      </c>
      <c r="CD14" s="199" t="str">
        <f t="shared" si="143"/>
        <v/>
      </c>
      <c r="CE14" s="199" t="str">
        <f t="shared" si="143"/>
        <v/>
      </c>
      <c r="CF14" s="199" t="str">
        <f t="shared" si="143"/>
        <v/>
      </c>
      <c r="CG14" s="199" t="str">
        <f t="shared" si="143"/>
        <v/>
      </c>
      <c r="CH14" s="199" t="str">
        <f t="shared" si="143"/>
        <v/>
      </c>
      <c r="CI14" s="199" t="str">
        <f t="shared" si="143"/>
        <v/>
      </c>
      <c r="CJ14" s="199" t="str">
        <f t="shared" si="143"/>
        <v/>
      </c>
      <c r="CK14" s="199" t="str">
        <f t="shared" si="143"/>
        <v/>
      </c>
      <c r="CL14" s="199" t="str">
        <f t="shared" si="143"/>
        <v/>
      </c>
      <c r="CM14" s="199" t="str">
        <f t="shared" si="143"/>
        <v/>
      </c>
      <c r="CN14" s="199" t="str">
        <f t="shared" si="143"/>
        <v/>
      </c>
      <c r="CO14" s="199" t="str">
        <f t="shared" si="143"/>
        <v/>
      </c>
      <c r="CP14" s="199" t="str">
        <f t="shared" si="143"/>
        <v/>
      </c>
      <c r="CQ14" s="199" t="str">
        <f t="shared" si="143"/>
        <v/>
      </c>
      <c r="CR14" s="199" t="str">
        <f t="shared" si="143"/>
        <v/>
      </c>
      <c r="CS14" s="199" t="str">
        <f t="shared" si="143"/>
        <v/>
      </c>
      <c r="CT14" s="199" t="str">
        <f t="shared" si="143"/>
        <v/>
      </c>
      <c r="CU14" s="199" t="str">
        <f t="shared" si="143"/>
        <v/>
      </c>
      <c r="CV14" s="199" t="str">
        <f t="shared" ref="CV14:FG14" si="144">IF(ISNONTEXT($AH14),CU14+$AH14,"")</f>
        <v/>
      </c>
      <c r="CW14" s="199" t="str">
        <f t="shared" si="144"/>
        <v/>
      </c>
      <c r="CX14" s="199" t="str">
        <f t="shared" si="144"/>
        <v/>
      </c>
      <c r="CY14" s="199" t="str">
        <f t="shared" si="144"/>
        <v/>
      </c>
      <c r="CZ14" s="199" t="str">
        <f t="shared" si="144"/>
        <v/>
      </c>
      <c r="DA14" s="199" t="str">
        <f t="shared" si="144"/>
        <v/>
      </c>
      <c r="DB14" s="199" t="str">
        <f t="shared" si="144"/>
        <v/>
      </c>
      <c r="DC14" s="199" t="str">
        <f t="shared" si="144"/>
        <v/>
      </c>
      <c r="DD14" s="199" t="str">
        <f t="shared" si="144"/>
        <v/>
      </c>
      <c r="DE14" s="199" t="str">
        <f t="shared" si="144"/>
        <v/>
      </c>
      <c r="DF14" s="199" t="str">
        <f t="shared" si="144"/>
        <v/>
      </c>
      <c r="DG14" s="199" t="str">
        <f t="shared" si="144"/>
        <v/>
      </c>
      <c r="DH14" s="199" t="str">
        <f t="shared" si="144"/>
        <v/>
      </c>
      <c r="DI14" s="199" t="str">
        <f t="shared" si="144"/>
        <v/>
      </c>
      <c r="DJ14" s="199" t="str">
        <f t="shared" si="144"/>
        <v/>
      </c>
      <c r="DK14" s="199" t="str">
        <f t="shared" si="144"/>
        <v/>
      </c>
      <c r="DL14" s="199" t="str">
        <f t="shared" si="144"/>
        <v/>
      </c>
      <c r="DM14" s="199" t="str">
        <f t="shared" si="144"/>
        <v/>
      </c>
      <c r="DN14" s="199" t="str">
        <f t="shared" si="144"/>
        <v/>
      </c>
      <c r="DO14" s="199" t="str">
        <f t="shared" si="144"/>
        <v/>
      </c>
      <c r="DP14" s="199" t="str">
        <f t="shared" si="144"/>
        <v/>
      </c>
      <c r="DQ14" s="199" t="str">
        <f t="shared" si="144"/>
        <v/>
      </c>
      <c r="DR14" s="199" t="str">
        <f t="shared" si="144"/>
        <v/>
      </c>
      <c r="DS14" s="199" t="str">
        <f t="shared" si="144"/>
        <v/>
      </c>
      <c r="DT14" s="199" t="str">
        <f t="shared" si="144"/>
        <v/>
      </c>
      <c r="DU14" s="199" t="str">
        <f t="shared" si="144"/>
        <v/>
      </c>
      <c r="DV14" s="199" t="str">
        <f t="shared" si="144"/>
        <v/>
      </c>
      <c r="DW14" s="199" t="str">
        <f t="shared" si="144"/>
        <v/>
      </c>
      <c r="DX14" s="199" t="str">
        <f t="shared" si="144"/>
        <v/>
      </c>
      <c r="DY14" s="199" t="str">
        <f t="shared" si="144"/>
        <v/>
      </c>
      <c r="DZ14" s="199" t="str">
        <f t="shared" si="144"/>
        <v/>
      </c>
      <c r="EA14" s="199" t="str">
        <f t="shared" si="144"/>
        <v/>
      </c>
      <c r="EB14" s="199" t="str">
        <f t="shared" si="144"/>
        <v/>
      </c>
      <c r="EC14" s="199" t="str">
        <f t="shared" si="144"/>
        <v/>
      </c>
      <c r="ED14" s="199" t="str">
        <f t="shared" si="144"/>
        <v/>
      </c>
      <c r="EE14" s="236" t="str">
        <f t="shared" si="25"/>
        <v/>
      </c>
      <c r="EF14" s="237" t="e">
        <f t="shared" si="26"/>
        <v>#N/A</v>
      </c>
      <c r="EG14" s="237" t="e">
        <f t="shared" si="27"/>
        <v>#N/A</v>
      </c>
      <c r="EH14" s="237" t="e">
        <f t="shared" si="28"/>
        <v>#N/A</v>
      </c>
      <c r="EI14" s="237" t="e">
        <f t="shared" si="29"/>
        <v>#N/A</v>
      </c>
      <c r="EJ14" s="237" t="e">
        <f t="shared" si="30"/>
        <v>#N/A</v>
      </c>
      <c r="EK14" s="237" t="e">
        <f t="shared" si="31"/>
        <v>#N/A</v>
      </c>
      <c r="EL14" s="237" t="e">
        <f t="shared" si="32"/>
        <v>#N/A</v>
      </c>
      <c r="EM14" s="237" t="e">
        <f t="shared" si="33"/>
        <v>#N/A</v>
      </c>
      <c r="EN14" s="237" t="e">
        <f t="shared" si="34"/>
        <v>#N/A</v>
      </c>
      <c r="EO14" s="237" t="e">
        <f t="shared" si="35"/>
        <v>#N/A</v>
      </c>
      <c r="EP14" s="237" t="e">
        <f t="shared" si="36"/>
        <v>#N/A</v>
      </c>
      <c r="EQ14" s="237" t="e">
        <f t="shared" si="37"/>
        <v>#N/A</v>
      </c>
      <c r="ER14" s="237" t="e">
        <f t="shared" si="38"/>
        <v>#N/A</v>
      </c>
      <c r="ES14" s="237" t="e">
        <f t="shared" si="39"/>
        <v>#N/A</v>
      </c>
      <c r="ET14" s="237" t="e">
        <f t="shared" si="40"/>
        <v>#N/A</v>
      </c>
      <c r="EU14" s="237" t="e">
        <f t="shared" si="41"/>
        <v>#N/A</v>
      </c>
      <c r="EV14" s="237" t="e">
        <f t="shared" si="42"/>
        <v>#N/A</v>
      </c>
      <c r="EW14" s="237" t="e">
        <f t="shared" si="43"/>
        <v>#N/A</v>
      </c>
      <c r="EX14" s="237" t="e">
        <f t="shared" si="44"/>
        <v>#N/A</v>
      </c>
      <c r="EY14" s="237" t="e">
        <f t="shared" si="45"/>
        <v>#N/A</v>
      </c>
      <c r="EZ14" s="237" t="e">
        <f t="shared" si="46"/>
        <v>#N/A</v>
      </c>
      <c r="FA14" s="237" t="e">
        <f t="shared" si="47"/>
        <v>#N/A</v>
      </c>
      <c r="FB14" s="237" t="e">
        <f t="shared" si="48"/>
        <v>#N/A</v>
      </c>
      <c r="FC14" s="237" t="e">
        <f t="shared" si="49"/>
        <v>#N/A</v>
      </c>
      <c r="FD14" s="237" t="e">
        <f t="shared" si="50"/>
        <v>#N/A</v>
      </c>
      <c r="FE14" s="237" t="e">
        <f t="shared" si="51"/>
        <v>#N/A</v>
      </c>
      <c r="FF14" s="237" t="e">
        <f t="shared" si="52"/>
        <v>#N/A</v>
      </c>
      <c r="FG14" s="237" t="e">
        <f t="shared" si="53"/>
        <v>#N/A</v>
      </c>
      <c r="FH14" s="237" t="e">
        <f t="shared" si="54"/>
        <v>#N/A</v>
      </c>
      <c r="FI14" s="237" t="e">
        <f t="shared" si="55"/>
        <v>#N/A</v>
      </c>
      <c r="FJ14" s="237" t="e">
        <f t="shared" si="56"/>
        <v>#N/A</v>
      </c>
      <c r="FK14" s="237" t="e">
        <f t="shared" si="57"/>
        <v>#N/A</v>
      </c>
      <c r="FL14" s="237" t="e">
        <f t="shared" si="58"/>
        <v>#N/A</v>
      </c>
      <c r="FM14" s="237" t="e">
        <f t="shared" si="59"/>
        <v>#N/A</v>
      </c>
      <c r="FN14" s="237" t="e">
        <f t="shared" si="60"/>
        <v>#N/A</v>
      </c>
      <c r="FO14" s="237" t="e">
        <f t="shared" si="61"/>
        <v>#N/A</v>
      </c>
      <c r="FP14" s="237" t="e">
        <f t="shared" si="62"/>
        <v>#N/A</v>
      </c>
      <c r="FQ14" s="237" t="e">
        <f t="shared" si="63"/>
        <v>#N/A</v>
      </c>
      <c r="FR14" s="237" t="e">
        <f t="shared" si="64"/>
        <v>#N/A</v>
      </c>
      <c r="FS14" s="237" t="e">
        <f t="shared" si="65"/>
        <v>#N/A</v>
      </c>
      <c r="FT14" s="237" t="e">
        <f t="shared" si="66"/>
        <v>#N/A</v>
      </c>
      <c r="FU14" s="237" t="e">
        <f t="shared" si="67"/>
        <v>#N/A</v>
      </c>
      <c r="FV14" s="237" t="e">
        <f t="shared" si="68"/>
        <v>#N/A</v>
      </c>
      <c r="FW14" s="237" t="e">
        <f t="shared" si="69"/>
        <v>#N/A</v>
      </c>
      <c r="FX14" s="237" t="e">
        <f t="shared" si="70"/>
        <v>#N/A</v>
      </c>
      <c r="FY14" s="237" t="e">
        <f t="shared" si="71"/>
        <v>#N/A</v>
      </c>
      <c r="FZ14" s="237" t="e">
        <f t="shared" si="72"/>
        <v>#N/A</v>
      </c>
      <c r="GA14" s="237" t="e">
        <f t="shared" si="73"/>
        <v>#N/A</v>
      </c>
      <c r="GB14" s="237" t="e">
        <f t="shared" si="74"/>
        <v>#N/A</v>
      </c>
      <c r="GC14" s="237" t="e">
        <f t="shared" si="75"/>
        <v>#N/A</v>
      </c>
      <c r="GD14" s="237" t="e">
        <f t="shared" si="76"/>
        <v>#N/A</v>
      </c>
      <c r="GE14" s="237" t="e">
        <f t="shared" si="77"/>
        <v>#N/A</v>
      </c>
      <c r="GF14" s="237" t="e">
        <f t="shared" si="78"/>
        <v>#N/A</v>
      </c>
      <c r="GG14" s="237" t="e">
        <f t="shared" si="79"/>
        <v>#N/A</v>
      </c>
      <c r="GH14" s="237" t="e">
        <f t="shared" si="80"/>
        <v>#N/A</v>
      </c>
      <c r="GI14" s="237" t="e">
        <f t="shared" si="81"/>
        <v>#N/A</v>
      </c>
      <c r="GJ14" s="237" t="e">
        <f t="shared" si="82"/>
        <v>#N/A</v>
      </c>
      <c r="GK14" s="237" t="e">
        <f t="shared" si="83"/>
        <v>#N/A</v>
      </c>
      <c r="GL14" s="237" t="e">
        <f t="shared" si="84"/>
        <v>#N/A</v>
      </c>
      <c r="GM14" s="237" t="e">
        <f t="shared" si="85"/>
        <v>#N/A</v>
      </c>
      <c r="GN14" s="237" t="e">
        <f t="shared" si="86"/>
        <v>#N/A</v>
      </c>
      <c r="GO14" s="237" t="e">
        <f t="shared" si="87"/>
        <v>#N/A</v>
      </c>
      <c r="GP14" s="237" t="e">
        <f t="shared" si="88"/>
        <v>#N/A</v>
      </c>
      <c r="GQ14" s="237" t="e">
        <f t="shared" si="89"/>
        <v>#N/A</v>
      </c>
      <c r="GR14" s="237" t="e">
        <f t="shared" si="90"/>
        <v>#N/A</v>
      </c>
      <c r="GS14" s="237" t="e">
        <f t="shared" si="91"/>
        <v>#N/A</v>
      </c>
      <c r="GT14" s="237" t="e">
        <f t="shared" si="92"/>
        <v>#N/A</v>
      </c>
      <c r="GU14" s="237" t="e">
        <f t="shared" si="93"/>
        <v>#N/A</v>
      </c>
      <c r="GV14" s="237" t="e">
        <f t="shared" si="94"/>
        <v>#N/A</v>
      </c>
      <c r="GW14" s="237" t="e">
        <f t="shared" si="95"/>
        <v>#N/A</v>
      </c>
      <c r="GX14" s="237" t="e">
        <f t="shared" si="96"/>
        <v>#N/A</v>
      </c>
      <c r="GY14" s="237" t="e">
        <f t="shared" si="97"/>
        <v>#N/A</v>
      </c>
      <c r="GZ14" s="237" t="e">
        <f t="shared" si="98"/>
        <v>#N/A</v>
      </c>
      <c r="HA14" s="237" t="e">
        <f t="shared" si="99"/>
        <v>#N/A</v>
      </c>
      <c r="HB14" s="237" t="e">
        <f t="shared" si="100"/>
        <v>#N/A</v>
      </c>
      <c r="HC14" s="237" t="e">
        <f t="shared" si="101"/>
        <v>#N/A</v>
      </c>
      <c r="HD14" s="237" t="e">
        <f t="shared" si="102"/>
        <v>#N/A</v>
      </c>
      <c r="HE14" s="237" t="e">
        <f t="shared" si="103"/>
        <v>#N/A</v>
      </c>
      <c r="HF14" s="237" t="e">
        <f t="shared" si="104"/>
        <v>#N/A</v>
      </c>
      <c r="HG14" s="237" t="e">
        <f t="shared" si="105"/>
        <v>#N/A</v>
      </c>
      <c r="HH14" s="237" t="e">
        <f t="shared" si="106"/>
        <v>#N/A</v>
      </c>
      <c r="HI14" s="237" t="e">
        <f t="shared" si="107"/>
        <v>#N/A</v>
      </c>
      <c r="HJ14" s="237" t="e">
        <f t="shared" si="108"/>
        <v>#N/A</v>
      </c>
      <c r="HK14" s="237" t="e">
        <f t="shared" si="109"/>
        <v>#N/A</v>
      </c>
      <c r="HL14" s="237" t="e">
        <f t="shared" si="110"/>
        <v>#N/A</v>
      </c>
      <c r="HM14" s="237" t="e">
        <f t="shared" si="111"/>
        <v>#N/A</v>
      </c>
      <c r="HN14" s="237" t="e">
        <f t="shared" si="112"/>
        <v>#N/A</v>
      </c>
      <c r="HO14" s="237" t="e">
        <f t="shared" si="113"/>
        <v>#N/A</v>
      </c>
      <c r="HP14" s="237" t="e">
        <f t="shared" si="114"/>
        <v>#N/A</v>
      </c>
      <c r="HQ14" s="237" t="e">
        <f t="shared" si="115"/>
        <v>#N/A</v>
      </c>
      <c r="HR14" s="237" t="e">
        <f t="shared" si="116"/>
        <v>#N/A</v>
      </c>
      <c r="HS14" s="237" t="e">
        <f t="shared" si="117"/>
        <v>#N/A</v>
      </c>
      <c r="HT14" s="237" t="e">
        <f t="shared" si="118"/>
        <v>#N/A</v>
      </c>
      <c r="HU14" s="237" t="e">
        <f t="shared" si="119"/>
        <v>#N/A</v>
      </c>
      <c r="HV14" s="237" t="e">
        <f t="shared" si="120"/>
        <v>#N/A</v>
      </c>
      <c r="HW14" s="237" t="e">
        <f t="shared" si="121"/>
        <v>#N/A</v>
      </c>
      <c r="HX14" s="237" t="e">
        <f t="shared" si="122"/>
        <v>#N/A</v>
      </c>
      <c r="HY14" s="237" t="e">
        <f t="shared" si="123"/>
        <v>#N/A</v>
      </c>
      <c r="HZ14" s="237" t="e">
        <f t="shared" si="124"/>
        <v>#N/A</v>
      </c>
      <c r="IA14" s="237" t="e">
        <f t="shared" si="125"/>
        <v>#N/A</v>
      </c>
      <c r="IB14" s="237" t="e">
        <f t="shared" si="126"/>
        <v>#N/A</v>
      </c>
    </row>
    <row r="15" spans="1:237" hidden="1" x14ac:dyDescent="0.25">
      <c r="A15" s="22">
        <v>12</v>
      </c>
      <c r="B15" s="117" t="str">
        <f t="shared" si="10"/>
        <v/>
      </c>
      <c r="C15" s="132"/>
      <c r="D15" s="117" t="str">
        <f t="shared" si="11"/>
        <v/>
      </c>
      <c r="E15" s="127"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9" t="str">
        <f t="shared" si="18"/>
        <v/>
      </c>
      <c r="Q15" s="119" t="str">
        <f t="shared" si="19"/>
        <v/>
      </c>
      <c r="R15" s="40" t="str">
        <f t="shared" si="20"/>
        <v/>
      </c>
      <c r="S15" s="132"/>
      <c r="T15" s="28" t="str">
        <f>IF(AND(B15&gt;0,C15&gt;0,D15&gt;0,M15&gt;0,N15&gt;0,S15&gt;0,NOT(K15="")),ABS(VLOOKUP($S$1,VLookups!$A$28:$B$29,2,FALSE)-_xlfn.BETA.DIST(S15,IF(G15="L",N15,M15),IF(G15="L",M15,N15),TRUE,B15,D15)),"")</f>
        <v/>
      </c>
      <c r="U15" s="129" t="str">
        <f>IF(OR($M15="",$N15=""),"",_xlfn.BETA.INV(ABS(VLOOKUP($S$1,VLookups!$A$28:$B$29,2,FALSE)-U$3),IF($G15="L",$N15,$M15),IF($G15="L",$M15,$N15),$B15,$D15))</f>
        <v/>
      </c>
      <c r="V15" s="130" t="str">
        <f>IF(OR($M15="",$N15=""),"",_xlfn.BETA.INV(ABS(VLOOKUP($S$1,VLookups!$A$28:$B$29,2,FALSE)-V$3),IF($G15="L",$N15,$M15),IF($G15="L",$M15,$N15),$B15,$D15))</f>
        <v/>
      </c>
      <c r="W15" s="129" t="str">
        <f>IF(OR($M15="",$N15=""),"",_xlfn.BETA.INV(ABS(VLOOKUP($S$1,VLookups!$A$28:$B$29,2,FALSE)-W$3),IF($G15="L",$N15,$M15),IF($G15="L",$M15,$N15),$B15,$D15))</f>
        <v/>
      </c>
      <c r="X15" s="130" t="str">
        <f>IF(OR($M15="",$N15=""),"",_xlfn.BETA.INV(ABS(VLOOKUP($S$1,VLookups!$A$28:$B$29,2,FALSE)-X$3),IF($G15="L",$N15,$M15),IF($G15="L",$M15,$N15),$B15,$D15))</f>
        <v/>
      </c>
      <c r="Y15" s="129" t="str">
        <f>IF(OR($M15="",$N15=""),"",_xlfn.BETA.INV(ABS(VLOOKUP($S$1,VLookups!$A$28:$B$29,2,FALSE)-Y$3),IF($G15="L",$N15,$M15),IF($G15="L",$M15,$N15),$B15,$D15))</f>
        <v/>
      </c>
      <c r="Z15" s="130" t="str">
        <f>IF(OR($M15="",$N15=""),"",_xlfn.BETA.INV(ABS(VLOOKUP($S$1,VLookups!$A$28:$B$29,2,FALSE)-Z$3),IF($G15="L",$N15,$M15),IF($G15="L",$M15,$N15),$B15,$D15))</f>
        <v/>
      </c>
      <c r="AA15" s="129" t="str">
        <f>IF(OR($M15="",$N15=""),"",_xlfn.BETA.INV(ABS(VLOOKUP($S$1,VLookups!$A$28:$B$29,2,FALSE)-AA$3),IF($G15="L",$N15,$M15),IF($G15="L",$M15,$N15),$B15,$D15))</f>
        <v/>
      </c>
      <c r="AB15" s="130" t="str">
        <f>IF(OR($M15="",$N15=""),"",_xlfn.BETA.INV(ABS(VLOOKUP($S$1,VLookups!$A$28:$B$29,2,FALSE)-AB$3),IF($G15="L",$N15,$M15),IF($G15="L",$M15,$N15),$B15,$D15))</f>
        <v/>
      </c>
      <c r="AC15" s="129" t="str">
        <f>IF(OR($M15="",$N15=""),"",_xlfn.BETA.INV(ABS(VLOOKUP($S$1,VLookups!$A$28:$B$29,2,FALSE)-AC$3),IF($G15="L",$N15,$M15),IF($G15="L",$M15,$N15),$B15,$D15))</f>
        <v/>
      </c>
      <c r="AD15" s="130" t="str">
        <f>IF(OR($M15="",$N15=""),"",_xlfn.BETA.INV(ABS(VLOOKUP($S$1,VLookups!$A$28:$B$29,2,FALSE)-AD$3),IF($G15="L",$N15,$M15),IF($G15="L",$M15,$N15),$B15,$D15))</f>
        <v/>
      </c>
      <c r="AE15" s="129" t="str">
        <f>IF(OR($M15="",$N15=""),"",_xlfn.BETA.INV(ABS(VLOOKUP($S$1,VLookups!$A$28:$B$29,2,FALSE)-AE$3),IF($G15="L",$N15,$M15),IF($G15="L",$M15,$N15),$B15,$D15))</f>
        <v/>
      </c>
      <c r="AF15" s="130" t="str">
        <f>IF(OR($M15="",$N15=""),"",_xlfn.BETA.INV(ABS(VLOOKUP($S$1,VLookups!$A$28:$B$29,2,FALSE)-AF$3),IF($G15="L",$N15,$M15),IF($G15="L",$M15,$N15),$B15,$D15))</f>
        <v/>
      </c>
      <c r="AG15" s="17"/>
      <c r="AH15" s="238" t="str">
        <f t="shared" si="21"/>
        <v/>
      </c>
      <c r="AI15" s="236" t="str">
        <f t="shared" si="22"/>
        <v/>
      </c>
      <c r="AJ15" s="199" t="str">
        <f t="shared" ref="AJ15:CU15" si="145">IF(ISNONTEXT($AH15),AI15+$AH15,"")</f>
        <v/>
      </c>
      <c r="AK15" s="199" t="str">
        <f t="shared" si="145"/>
        <v/>
      </c>
      <c r="AL15" s="199" t="str">
        <f t="shared" si="145"/>
        <v/>
      </c>
      <c r="AM15" s="199" t="str">
        <f t="shared" si="145"/>
        <v/>
      </c>
      <c r="AN15" s="199" t="str">
        <f t="shared" si="145"/>
        <v/>
      </c>
      <c r="AO15" s="199" t="str">
        <f t="shared" si="145"/>
        <v/>
      </c>
      <c r="AP15" s="199" t="str">
        <f t="shared" si="145"/>
        <v/>
      </c>
      <c r="AQ15" s="199" t="str">
        <f t="shared" si="145"/>
        <v/>
      </c>
      <c r="AR15" s="199" t="str">
        <f t="shared" si="145"/>
        <v/>
      </c>
      <c r="AS15" s="199" t="str">
        <f t="shared" si="145"/>
        <v/>
      </c>
      <c r="AT15" s="199" t="str">
        <f t="shared" si="145"/>
        <v/>
      </c>
      <c r="AU15" s="199" t="str">
        <f t="shared" si="145"/>
        <v/>
      </c>
      <c r="AV15" s="199" t="str">
        <f t="shared" si="145"/>
        <v/>
      </c>
      <c r="AW15" s="199" t="str">
        <f t="shared" si="145"/>
        <v/>
      </c>
      <c r="AX15" s="199" t="str">
        <f t="shared" si="145"/>
        <v/>
      </c>
      <c r="AY15" s="199" t="str">
        <f t="shared" si="145"/>
        <v/>
      </c>
      <c r="AZ15" s="199" t="str">
        <f t="shared" si="145"/>
        <v/>
      </c>
      <c r="BA15" s="199" t="str">
        <f t="shared" si="145"/>
        <v/>
      </c>
      <c r="BB15" s="199" t="str">
        <f t="shared" si="145"/>
        <v/>
      </c>
      <c r="BC15" s="199" t="str">
        <f t="shared" si="145"/>
        <v/>
      </c>
      <c r="BD15" s="199" t="str">
        <f t="shared" si="145"/>
        <v/>
      </c>
      <c r="BE15" s="199" t="str">
        <f t="shared" si="145"/>
        <v/>
      </c>
      <c r="BF15" s="199" t="str">
        <f t="shared" si="145"/>
        <v/>
      </c>
      <c r="BG15" s="199" t="str">
        <f t="shared" si="145"/>
        <v/>
      </c>
      <c r="BH15" s="199" t="str">
        <f t="shared" si="145"/>
        <v/>
      </c>
      <c r="BI15" s="199" t="str">
        <f t="shared" si="145"/>
        <v/>
      </c>
      <c r="BJ15" s="199" t="str">
        <f t="shared" si="145"/>
        <v/>
      </c>
      <c r="BK15" s="199" t="str">
        <f t="shared" si="145"/>
        <v/>
      </c>
      <c r="BL15" s="199" t="str">
        <f t="shared" si="145"/>
        <v/>
      </c>
      <c r="BM15" s="199" t="str">
        <f t="shared" si="145"/>
        <v/>
      </c>
      <c r="BN15" s="199" t="str">
        <f t="shared" si="145"/>
        <v/>
      </c>
      <c r="BO15" s="199" t="str">
        <f t="shared" si="145"/>
        <v/>
      </c>
      <c r="BP15" s="199" t="str">
        <f t="shared" si="145"/>
        <v/>
      </c>
      <c r="BQ15" s="199" t="str">
        <f t="shared" si="145"/>
        <v/>
      </c>
      <c r="BR15" s="199" t="str">
        <f t="shared" si="145"/>
        <v/>
      </c>
      <c r="BS15" s="199" t="str">
        <f t="shared" si="145"/>
        <v/>
      </c>
      <c r="BT15" s="199" t="str">
        <f t="shared" si="145"/>
        <v/>
      </c>
      <c r="BU15" s="199" t="str">
        <f t="shared" si="145"/>
        <v/>
      </c>
      <c r="BV15" s="199" t="str">
        <f t="shared" si="145"/>
        <v/>
      </c>
      <c r="BW15" s="199" t="str">
        <f t="shared" si="145"/>
        <v/>
      </c>
      <c r="BX15" s="199" t="str">
        <f t="shared" si="145"/>
        <v/>
      </c>
      <c r="BY15" s="199" t="str">
        <f t="shared" si="145"/>
        <v/>
      </c>
      <c r="BZ15" s="199" t="str">
        <f t="shared" si="145"/>
        <v/>
      </c>
      <c r="CA15" s="199" t="str">
        <f t="shared" si="145"/>
        <v/>
      </c>
      <c r="CB15" s="199" t="str">
        <f t="shared" si="145"/>
        <v/>
      </c>
      <c r="CC15" s="199" t="str">
        <f t="shared" si="145"/>
        <v/>
      </c>
      <c r="CD15" s="199" t="str">
        <f t="shared" si="145"/>
        <v/>
      </c>
      <c r="CE15" s="199" t="str">
        <f t="shared" si="145"/>
        <v/>
      </c>
      <c r="CF15" s="199" t="str">
        <f t="shared" si="145"/>
        <v/>
      </c>
      <c r="CG15" s="199" t="str">
        <f t="shared" si="145"/>
        <v/>
      </c>
      <c r="CH15" s="199" t="str">
        <f t="shared" si="145"/>
        <v/>
      </c>
      <c r="CI15" s="199" t="str">
        <f t="shared" si="145"/>
        <v/>
      </c>
      <c r="CJ15" s="199" t="str">
        <f t="shared" si="145"/>
        <v/>
      </c>
      <c r="CK15" s="199" t="str">
        <f t="shared" si="145"/>
        <v/>
      </c>
      <c r="CL15" s="199" t="str">
        <f t="shared" si="145"/>
        <v/>
      </c>
      <c r="CM15" s="199" t="str">
        <f t="shared" si="145"/>
        <v/>
      </c>
      <c r="CN15" s="199" t="str">
        <f t="shared" si="145"/>
        <v/>
      </c>
      <c r="CO15" s="199" t="str">
        <f t="shared" si="145"/>
        <v/>
      </c>
      <c r="CP15" s="199" t="str">
        <f t="shared" si="145"/>
        <v/>
      </c>
      <c r="CQ15" s="199" t="str">
        <f t="shared" si="145"/>
        <v/>
      </c>
      <c r="CR15" s="199" t="str">
        <f t="shared" si="145"/>
        <v/>
      </c>
      <c r="CS15" s="199" t="str">
        <f t="shared" si="145"/>
        <v/>
      </c>
      <c r="CT15" s="199" t="str">
        <f t="shared" si="145"/>
        <v/>
      </c>
      <c r="CU15" s="199" t="str">
        <f t="shared" si="145"/>
        <v/>
      </c>
      <c r="CV15" s="199" t="str">
        <f t="shared" ref="CV15:FG15" si="146">IF(ISNONTEXT($AH15),CU15+$AH15,"")</f>
        <v/>
      </c>
      <c r="CW15" s="199" t="str">
        <f t="shared" si="146"/>
        <v/>
      </c>
      <c r="CX15" s="199" t="str">
        <f t="shared" si="146"/>
        <v/>
      </c>
      <c r="CY15" s="199" t="str">
        <f t="shared" si="146"/>
        <v/>
      </c>
      <c r="CZ15" s="199" t="str">
        <f t="shared" si="146"/>
        <v/>
      </c>
      <c r="DA15" s="199" t="str">
        <f t="shared" si="146"/>
        <v/>
      </c>
      <c r="DB15" s="199" t="str">
        <f t="shared" si="146"/>
        <v/>
      </c>
      <c r="DC15" s="199" t="str">
        <f t="shared" si="146"/>
        <v/>
      </c>
      <c r="DD15" s="199" t="str">
        <f t="shared" si="146"/>
        <v/>
      </c>
      <c r="DE15" s="199" t="str">
        <f t="shared" si="146"/>
        <v/>
      </c>
      <c r="DF15" s="199" t="str">
        <f t="shared" si="146"/>
        <v/>
      </c>
      <c r="DG15" s="199" t="str">
        <f t="shared" si="146"/>
        <v/>
      </c>
      <c r="DH15" s="199" t="str">
        <f t="shared" si="146"/>
        <v/>
      </c>
      <c r="DI15" s="199" t="str">
        <f t="shared" si="146"/>
        <v/>
      </c>
      <c r="DJ15" s="199" t="str">
        <f t="shared" si="146"/>
        <v/>
      </c>
      <c r="DK15" s="199" t="str">
        <f t="shared" si="146"/>
        <v/>
      </c>
      <c r="DL15" s="199" t="str">
        <f t="shared" si="146"/>
        <v/>
      </c>
      <c r="DM15" s="199" t="str">
        <f t="shared" si="146"/>
        <v/>
      </c>
      <c r="DN15" s="199" t="str">
        <f t="shared" si="146"/>
        <v/>
      </c>
      <c r="DO15" s="199" t="str">
        <f t="shared" si="146"/>
        <v/>
      </c>
      <c r="DP15" s="199" t="str">
        <f t="shared" si="146"/>
        <v/>
      </c>
      <c r="DQ15" s="199" t="str">
        <f t="shared" si="146"/>
        <v/>
      </c>
      <c r="DR15" s="199" t="str">
        <f t="shared" si="146"/>
        <v/>
      </c>
      <c r="DS15" s="199" t="str">
        <f t="shared" si="146"/>
        <v/>
      </c>
      <c r="DT15" s="199" t="str">
        <f t="shared" si="146"/>
        <v/>
      </c>
      <c r="DU15" s="199" t="str">
        <f t="shared" si="146"/>
        <v/>
      </c>
      <c r="DV15" s="199" t="str">
        <f t="shared" si="146"/>
        <v/>
      </c>
      <c r="DW15" s="199" t="str">
        <f t="shared" si="146"/>
        <v/>
      </c>
      <c r="DX15" s="199" t="str">
        <f t="shared" si="146"/>
        <v/>
      </c>
      <c r="DY15" s="199" t="str">
        <f t="shared" si="146"/>
        <v/>
      </c>
      <c r="DZ15" s="199" t="str">
        <f t="shared" si="146"/>
        <v/>
      </c>
      <c r="EA15" s="199" t="str">
        <f t="shared" si="146"/>
        <v/>
      </c>
      <c r="EB15" s="199" t="str">
        <f t="shared" si="146"/>
        <v/>
      </c>
      <c r="EC15" s="199" t="str">
        <f t="shared" si="146"/>
        <v/>
      </c>
      <c r="ED15" s="199" t="str">
        <f t="shared" si="146"/>
        <v/>
      </c>
      <c r="EE15" s="236" t="str">
        <f t="shared" si="25"/>
        <v/>
      </c>
      <c r="EF15" s="237" t="e">
        <f t="shared" si="26"/>
        <v>#N/A</v>
      </c>
      <c r="EG15" s="237" t="e">
        <f t="shared" si="27"/>
        <v>#N/A</v>
      </c>
      <c r="EH15" s="237" t="e">
        <f t="shared" si="28"/>
        <v>#N/A</v>
      </c>
      <c r="EI15" s="237" t="e">
        <f t="shared" si="29"/>
        <v>#N/A</v>
      </c>
      <c r="EJ15" s="237" t="e">
        <f t="shared" si="30"/>
        <v>#N/A</v>
      </c>
      <c r="EK15" s="237" t="e">
        <f t="shared" si="31"/>
        <v>#N/A</v>
      </c>
      <c r="EL15" s="237" t="e">
        <f t="shared" si="32"/>
        <v>#N/A</v>
      </c>
      <c r="EM15" s="237" t="e">
        <f t="shared" si="33"/>
        <v>#N/A</v>
      </c>
      <c r="EN15" s="237" t="e">
        <f t="shared" si="34"/>
        <v>#N/A</v>
      </c>
      <c r="EO15" s="237" t="e">
        <f t="shared" si="35"/>
        <v>#N/A</v>
      </c>
      <c r="EP15" s="237" t="e">
        <f t="shared" si="36"/>
        <v>#N/A</v>
      </c>
      <c r="EQ15" s="237" t="e">
        <f t="shared" si="37"/>
        <v>#N/A</v>
      </c>
      <c r="ER15" s="237" t="e">
        <f t="shared" si="38"/>
        <v>#N/A</v>
      </c>
      <c r="ES15" s="237" t="e">
        <f t="shared" si="39"/>
        <v>#N/A</v>
      </c>
      <c r="ET15" s="237" t="e">
        <f t="shared" si="40"/>
        <v>#N/A</v>
      </c>
      <c r="EU15" s="237" t="e">
        <f t="shared" si="41"/>
        <v>#N/A</v>
      </c>
      <c r="EV15" s="237" t="e">
        <f t="shared" si="42"/>
        <v>#N/A</v>
      </c>
      <c r="EW15" s="237" t="e">
        <f t="shared" si="43"/>
        <v>#N/A</v>
      </c>
      <c r="EX15" s="237" t="e">
        <f t="shared" si="44"/>
        <v>#N/A</v>
      </c>
      <c r="EY15" s="237" t="e">
        <f t="shared" si="45"/>
        <v>#N/A</v>
      </c>
      <c r="EZ15" s="237" t="e">
        <f t="shared" si="46"/>
        <v>#N/A</v>
      </c>
      <c r="FA15" s="237" t="e">
        <f t="shared" si="47"/>
        <v>#N/A</v>
      </c>
      <c r="FB15" s="237" t="e">
        <f t="shared" si="48"/>
        <v>#N/A</v>
      </c>
      <c r="FC15" s="237" t="e">
        <f t="shared" si="49"/>
        <v>#N/A</v>
      </c>
      <c r="FD15" s="237" t="e">
        <f t="shared" si="50"/>
        <v>#N/A</v>
      </c>
      <c r="FE15" s="237" t="e">
        <f t="shared" si="51"/>
        <v>#N/A</v>
      </c>
      <c r="FF15" s="237" t="e">
        <f t="shared" si="52"/>
        <v>#N/A</v>
      </c>
      <c r="FG15" s="237" t="e">
        <f t="shared" si="53"/>
        <v>#N/A</v>
      </c>
      <c r="FH15" s="237" t="e">
        <f t="shared" si="54"/>
        <v>#N/A</v>
      </c>
      <c r="FI15" s="237" t="e">
        <f t="shared" si="55"/>
        <v>#N/A</v>
      </c>
      <c r="FJ15" s="237" t="e">
        <f t="shared" si="56"/>
        <v>#N/A</v>
      </c>
      <c r="FK15" s="237" t="e">
        <f t="shared" si="57"/>
        <v>#N/A</v>
      </c>
      <c r="FL15" s="237" t="e">
        <f t="shared" si="58"/>
        <v>#N/A</v>
      </c>
      <c r="FM15" s="237" t="e">
        <f t="shared" si="59"/>
        <v>#N/A</v>
      </c>
      <c r="FN15" s="237" t="e">
        <f t="shared" si="60"/>
        <v>#N/A</v>
      </c>
      <c r="FO15" s="237" t="e">
        <f t="shared" si="61"/>
        <v>#N/A</v>
      </c>
      <c r="FP15" s="237" t="e">
        <f t="shared" si="62"/>
        <v>#N/A</v>
      </c>
      <c r="FQ15" s="237" t="e">
        <f t="shared" si="63"/>
        <v>#N/A</v>
      </c>
      <c r="FR15" s="237" t="e">
        <f t="shared" si="64"/>
        <v>#N/A</v>
      </c>
      <c r="FS15" s="237" t="e">
        <f t="shared" si="65"/>
        <v>#N/A</v>
      </c>
      <c r="FT15" s="237" t="e">
        <f t="shared" si="66"/>
        <v>#N/A</v>
      </c>
      <c r="FU15" s="237" t="e">
        <f t="shared" si="67"/>
        <v>#N/A</v>
      </c>
      <c r="FV15" s="237" t="e">
        <f t="shared" si="68"/>
        <v>#N/A</v>
      </c>
      <c r="FW15" s="237" t="e">
        <f t="shared" si="69"/>
        <v>#N/A</v>
      </c>
      <c r="FX15" s="237" t="e">
        <f t="shared" si="70"/>
        <v>#N/A</v>
      </c>
      <c r="FY15" s="237" t="e">
        <f t="shared" si="71"/>
        <v>#N/A</v>
      </c>
      <c r="FZ15" s="237" t="e">
        <f t="shared" si="72"/>
        <v>#N/A</v>
      </c>
      <c r="GA15" s="237" t="e">
        <f t="shared" si="73"/>
        <v>#N/A</v>
      </c>
      <c r="GB15" s="237" t="e">
        <f t="shared" si="74"/>
        <v>#N/A</v>
      </c>
      <c r="GC15" s="237" t="e">
        <f t="shared" si="75"/>
        <v>#N/A</v>
      </c>
      <c r="GD15" s="237" t="e">
        <f t="shared" si="76"/>
        <v>#N/A</v>
      </c>
      <c r="GE15" s="237" t="e">
        <f t="shared" si="77"/>
        <v>#N/A</v>
      </c>
      <c r="GF15" s="237" t="e">
        <f t="shared" si="78"/>
        <v>#N/A</v>
      </c>
      <c r="GG15" s="237" t="e">
        <f t="shared" si="79"/>
        <v>#N/A</v>
      </c>
      <c r="GH15" s="237" t="e">
        <f t="shared" si="80"/>
        <v>#N/A</v>
      </c>
      <c r="GI15" s="237" t="e">
        <f t="shared" si="81"/>
        <v>#N/A</v>
      </c>
      <c r="GJ15" s="237" t="e">
        <f t="shared" si="82"/>
        <v>#N/A</v>
      </c>
      <c r="GK15" s="237" t="e">
        <f t="shared" si="83"/>
        <v>#N/A</v>
      </c>
      <c r="GL15" s="237" t="e">
        <f t="shared" si="84"/>
        <v>#N/A</v>
      </c>
      <c r="GM15" s="237" t="e">
        <f t="shared" si="85"/>
        <v>#N/A</v>
      </c>
      <c r="GN15" s="237" t="e">
        <f t="shared" si="86"/>
        <v>#N/A</v>
      </c>
      <c r="GO15" s="237" t="e">
        <f t="shared" si="87"/>
        <v>#N/A</v>
      </c>
      <c r="GP15" s="237" t="e">
        <f t="shared" si="88"/>
        <v>#N/A</v>
      </c>
      <c r="GQ15" s="237" t="e">
        <f t="shared" si="89"/>
        <v>#N/A</v>
      </c>
      <c r="GR15" s="237" t="e">
        <f t="shared" si="90"/>
        <v>#N/A</v>
      </c>
      <c r="GS15" s="237" t="e">
        <f t="shared" si="91"/>
        <v>#N/A</v>
      </c>
      <c r="GT15" s="237" t="e">
        <f t="shared" si="92"/>
        <v>#N/A</v>
      </c>
      <c r="GU15" s="237" t="e">
        <f t="shared" si="93"/>
        <v>#N/A</v>
      </c>
      <c r="GV15" s="237" t="e">
        <f t="shared" si="94"/>
        <v>#N/A</v>
      </c>
      <c r="GW15" s="237" t="e">
        <f t="shared" si="95"/>
        <v>#N/A</v>
      </c>
      <c r="GX15" s="237" t="e">
        <f t="shared" si="96"/>
        <v>#N/A</v>
      </c>
      <c r="GY15" s="237" t="e">
        <f t="shared" si="97"/>
        <v>#N/A</v>
      </c>
      <c r="GZ15" s="237" t="e">
        <f t="shared" si="98"/>
        <v>#N/A</v>
      </c>
      <c r="HA15" s="237" t="e">
        <f t="shared" si="99"/>
        <v>#N/A</v>
      </c>
      <c r="HB15" s="237" t="e">
        <f t="shared" si="100"/>
        <v>#N/A</v>
      </c>
      <c r="HC15" s="237" t="e">
        <f t="shared" si="101"/>
        <v>#N/A</v>
      </c>
      <c r="HD15" s="237" t="e">
        <f t="shared" si="102"/>
        <v>#N/A</v>
      </c>
      <c r="HE15" s="237" t="e">
        <f t="shared" si="103"/>
        <v>#N/A</v>
      </c>
      <c r="HF15" s="237" t="e">
        <f t="shared" si="104"/>
        <v>#N/A</v>
      </c>
      <c r="HG15" s="237" t="e">
        <f t="shared" si="105"/>
        <v>#N/A</v>
      </c>
      <c r="HH15" s="237" t="e">
        <f t="shared" si="106"/>
        <v>#N/A</v>
      </c>
      <c r="HI15" s="237" t="e">
        <f t="shared" si="107"/>
        <v>#N/A</v>
      </c>
      <c r="HJ15" s="237" t="e">
        <f t="shared" si="108"/>
        <v>#N/A</v>
      </c>
      <c r="HK15" s="237" t="e">
        <f t="shared" si="109"/>
        <v>#N/A</v>
      </c>
      <c r="HL15" s="237" t="e">
        <f t="shared" si="110"/>
        <v>#N/A</v>
      </c>
      <c r="HM15" s="237" t="e">
        <f t="shared" si="111"/>
        <v>#N/A</v>
      </c>
      <c r="HN15" s="237" t="e">
        <f t="shared" si="112"/>
        <v>#N/A</v>
      </c>
      <c r="HO15" s="237" t="e">
        <f t="shared" si="113"/>
        <v>#N/A</v>
      </c>
      <c r="HP15" s="237" t="e">
        <f t="shared" si="114"/>
        <v>#N/A</v>
      </c>
      <c r="HQ15" s="237" t="e">
        <f t="shared" si="115"/>
        <v>#N/A</v>
      </c>
      <c r="HR15" s="237" t="e">
        <f t="shared" si="116"/>
        <v>#N/A</v>
      </c>
      <c r="HS15" s="237" t="e">
        <f t="shared" si="117"/>
        <v>#N/A</v>
      </c>
      <c r="HT15" s="237" t="e">
        <f t="shared" si="118"/>
        <v>#N/A</v>
      </c>
      <c r="HU15" s="237" t="e">
        <f t="shared" si="119"/>
        <v>#N/A</v>
      </c>
      <c r="HV15" s="237" t="e">
        <f t="shared" si="120"/>
        <v>#N/A</v>
      </c>
      <c r="HW15" s="237" t="e">
        <f t="shared" si="121"/>
        <v>#N/A</v>
      </c>
      <c r="HX15" s="237" t="e">
        <f t="shared" si="122"/>
        <v>#N/A</v>
      </c>
      <c r="HY15" s="237" t="e">
        <f t="shared" si="123"/>
        <v>#N/A</v>
      </c>
      <c r="HZ15" s="237" t="e">
        <f t="shared" si="124"/>
        <v>#N/A</v>
      </c>
      <c r="IA15" s="237" t="e">
        <f t="shared" si="125"/>
        <v>#N/A</v>
      </c>
      <c r="IB15" s="237" t="e">
        <f t="shared" si="126"/>
        <v>#N/A</v>
      </c>
    </row>
    <row r="16" spans="1:237" hidden="1" x14ac:dyDescent="0.25">
      <c r="A16" s="22">
        <v>13</v>
      </c>
      <c r="B16" s="117" t="str">
        <f t="shared" si="10"/>
        <v/>
      </c>
      <c r="C16" s="132"/>
      <c r="D16" s="117" t="str">
        <f t="shared" si="11"/>
        <v/>
      </c>
      <c r="E16" s="127"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9" t="str">
        <f t="shared" si="18"/>
        <v/>
      </c>
      <c r="Q16" s="119" t="str">
        <f t="shared" si="19"/>
        <v/>
      </c>
      <c r="R16" s="40" t="str">
        <f t="shared" si="20"/>
        <v/>
      </c>
      <c r="S16" s="132"/>
      <c r="T16" s="28" t="str">
        <f>IF(AND(B16&gt;0,C16&gt;0,D16&gt;0,M16&gt;0,N16&gt;0,S16&gt;0,NOT(K16="")),ABS(VLOOKUP($S$1,VLookups!$A$28:$B$29,2,FALSE)-_xlfn.BETA.DIST(S16,IF(G16="L",N16,M16),IF(G16="L",M16,N16),TRUE,B16,D16)),"")</f>
        <v/>
      </c>
      <c r="U16" s="129" t="str">
        <f>IF(OR($M16="",$N16=""),"",_xlfn.BETA.INV(ABS(VLOOKUP($S$1,VLookups!$A$28:$B$29,2,FALSE)-U$3),IF($G16="L",$N16,$M16),IF($G16="L",$M16,$N16),$B16,$D16))</f>
        <v/>
      </c>
      <c r="V16" s="130" t="str">
        <f>IF(OR($M16="",$N16=""),"",_xlfn.BETA.INV(ABS(VLOOKUP($S$1,VLookups!$A$28:$B$29,2,FALSE)-V$3),IF($G16="L",$N16,$M16),IF($G16="L",$M16,$N16),$B16,$D16))</f>
        <v/>
      </c>
      <c r="W16" s="129" t="str">
        <f>IF(OR($M16="",$N16=""),"",_xlfn.BETA.INV(ABS(VLOOKUP($S$1,VLookups!$A$28:$B$29,2,FALSE)-W$3),IF($G16="L",$N16,$M16),IF($G16="L",$M16,$N16),$B16,$D16))</f>
        <v/>
      </c>
      <c r="X16" s="130" t="str">
        <f>IF(OR($M16="",$N16=""),"",_xlfn.BETA.INV(ABS(VLOOKUP($S$1,VLookups!$A$28:$B$29,2,FALSE)-X$3),IF($G16="L",$N16,$M16),IF($G16="L",$M16,$N16),$B16,$D16))</f>
        <v/>
      </c>
      <c r="Y16" s="129" t="str">
        <f>IF(OR($M16="",$N16=""),"",_xlfn.BETA.INV(ABS(VLOOKUP($S$1,VLookups!$A$28:$B$29,2,FALSE)-Y$3),IF($G16="L",$N16,$M16),IF($G16="L",$M16,$N16),$B16,$D16))</f>
        <v/>
      </c>
      <c r="Z16" s="130" t="str">
        <f>IF(OR($M16="",$N16=""),"",_xlfn.BETA.INV(ABS(VLOOKUP($S$1,VLookups!$A$28:$B$29,2,FALSE)-Z$3),IF($G16="L",$N16,$M16),IF($G16="L",$M16,$N16),$B16,$D16))</f>
        <v/>
      </c>
      <c r="AA16" s="129" t="str">
        <f>IF(OR($M16="",$N16=""),"",_xlfn.BETA.INV(ABS(VLOOKUP($S$1,VLookups!$A$28:$B$29,2,FALSE)-AA$3),IF($G16="L",$N16,$M16),IF($G16="L",$M16,$N16),$B16,$D16))</f>
        <v/>
      </c>
      <c r="AB16" s="130" t="str">
        <f>IF(OR($M16="",$N16=""),"",_xlfn.BETA.INV(ABS(VLOOKUP($S$1,VLookups!$A$28:$B$29,2,FALSE)-AB$3),IF($G16="L",$N16,$M16),IF($G16="L",$M16,$N16),$B16,$D16))</f>
        <v/>
      </c>
      <c r="AC16" s="129" t="str">
        <f>IF(OR($M16="",$N16=""),"",_xlfn.BETA.INV(ABS(VLOOKUP($S$1,VLookups!$A$28:$B$29,2,FALSE)-AC$3),IF($G16="L",$N16,$M16),IF($G16="L",$M16,$N16),$B16,$D16))</f>
        <v/>
      </c>
      <c r="AD16" s="130" t="str">
        <f>IF(OR($M16="",$N16=""),"",_xlfn.BETA.INV(ABS(VLOOKUP($S$1,VLookups!$A$28:$B$29,2,FALSE)-AD$3),IF($G16="L",$N16,$M16),IF($G16="L",$M16,$N16),$B16,$D16))</f>
        <v/>
      </c>
      <c r="AE16" s="129" t="str">
        <f>IF(OR($M16="",$N16=""),"",_xlfn.BETA.INV(ABS(VLOOKUP($S$1,VLookups!$A$28:$B$29,2,FALSE)-AE$3),IF($G16="L",$N16,$M16),IF($G16="L",$M16,$N16),$B16,$D16))</f>
        <v/>
      </c>
      <c r="AF16" s="130" t="str">
        <f>IF(OR($M16="",$N16=""),"",_xlfn.BETA.INV(ABS(VLOOKUP($S$1,VLookups!$A$28:$B$29,2,FALSE)-AF$3),IF($G16="L",$N16,$M16),IF($G16="L",$M16,$N16),$B16,$D16))</f>
        <v/>
      </c>
      <c r="AG16" s="17"/>
      <c r="AH16" s="238" t="str">
        <f t="shared" si="21"/>
        <v/>
      </c>
      <c r="AI16" s="236" t="str">
        <f t="shared" si="22"/>
        <v/>
      </c>
      <c r="AJ16" s="199" t="str">
        <f t="shared" ref="AJ16:CU16" si="147">IF(ISNONTEXT($AH16),AI16+$AH16,"")</f>
        <v/>
      </c>
      <c r="AK16" s="199" t="str">
        <f t="shared" si="147"/>
        <v/>
      </c>
      <c r="AL16" s="199" t="str">
        <f t="shared" si="147"/>
        <v/>
      </c>
      <c r="AM16" s="199" t="str">
        <f t="shared" si="147"/>
        <v/>
      </c>
      <c r="AN16" s="199" t="str">
        <f t="shared" si="147"/>
        <v/>
      </c>
      <c r="AO16" s="199" t="str">
        <f t="shared" si="147"/>
        <v/>
      </c>
      <c r="AP16" s="199" t="str">
        <f t="shared" si="147"/>
        <v/>
      </c>
      <c r="AQ16" s="199" t="str">
        <f t="shared" si="147"/>
        <v/>
      </c>
      <c r="AR16" s="199" t="str">
        <f t="shared" si="147"/>
        <v/>
      </c>
      <c r="AS16" s="199" t="str">
        <f t="shared" si="147"/>
        <v/>
      </c>
      <c r="AT16" s="199" t="str">
        <f t="shared" si="147"/>
        <v/>
      </c>
      <c r="AU16" s="199" t="str">
        <f t="shared" si="147"/>
        <v/>
      </c>
      <c r="AV16" s="199" t="str">
        <f t="shared" si="147"/>
        <v/>
      </c>
      <c r="AW16" s="199" t="str">
        <f t="shared" si="147"/>
        <v/>
      </c>
      <c r="AX16" s="199" t="str">
        <f t="shared" si="147"/>
        <v/>
      </c>
      <c r="AY16" s="199" t="str">
        <f t="shared" si="147"/>
        <v/>
      </c>
      <c r="AZ16" s="199" t="str">
        <f t="shared" si="147"/>
        <v/>
      </c>
      <c r="BA16" s="199" t="str">
        <f t="shared" si="147"/>
        <v/>
      </c>
      <c r="BB16" s="199" t="str">
        <f t="shared" si="147"/>
        <v/>
      </c>
      <c r="BC16" s="199" t="str">
        <f t="shared" si="147"/>
        <v/>
      </c>
      <c r="BD16" s="199" t="str">
        <f t="shared" si="147"/>
        <v/>
      </c>
      <c r="BE16" s="199" t="str">
        <f t="shared" si="147"/>
        <v/>
      </c>
      <c r="BF16" s="199" t="str">
        <f t="shared" si="147"/>
        <v/>
      </c>
      <c r="BG16" s="199" t="str">
        <f t="shared" si="147"/>
        <v/>
      </c>
      <c r="BH16" s="199" t="str">
        <f t="shared" si="147"/>
        <v/>
      </c>
      <c r="BI16" s="199" t="str">
        <f t="shared" si="147"/>
        <v/>
      </c>
      <c r="BJ16" s="199" t="str">
        <f t="shared" si="147"/>
        <v/>
      </c>
      <c r="BK16" s="199" t="str">
        <f t="shared" si="147"/>
        <v/>
      </c>
      <c r="BL16" s="199" t="str">
        <f t="shared" si="147"/>
        <v/>
      </c>
      <c r="BM16" s="199" t="str">
        <f t="shared" si="147"/>
        <v/>
      </c>
      <c r="BN16" s="199" t="str">
        <f t="shared" si="147"/>
        <v/>
      </c>
      <c r="BO16" s="199" t="str">
        <f t="shared" si="147"/>
        <v/>
      </c>
      <c r="BP16" s="199" t="str">
        <f t="shared" si="147"/>
        <v/>
      </c>
      <c r="BQ16" s="199" t="str">
        <f t="shared" si="147"/>
        <v/>
      </c>
      <c r="BR16" s="199" t="str">
        <f t="shared" si="147"/>
        <v/>
      </c>
      <c r="BS16" s="199" t="str">
        <f t="shared" si="147"/>
        <v/>
      </c>
      <c r="BT16" s="199" t="str">
        <f t="shared" si="147"/>
        <v/>
      </c>
      <c r="BU16" s="199" t="str">
        <f t="shared" si="147"/>
        <v/>
      </c>
      <c r="BV16" s="199" t="str">
        <f t="shared" si="147"/>
        <v/>
      </c>
      <c r="BW16" s="199" t="str">
        <f t="shared" si="147"/>
        <v/>
      </c>
      <c r="BX16" s="199" t="str">
        <f t="shared" si="147"/>
        <v/>
      </c>
      <c r="BY16" s="199" t="str">
        <f t="shared" si="147"/>
        <v/>
      </c>
      <c r="BZ16" s="199" t="str">
        <f t="shared" si="147"/>
        <v/>
      </c>
      <c r="CA16" s="199" t="str">
        <f t="shared" si="147"/>
        <v/>
      </c>
      <c r="CB16" s="199" t="str">
        <f t="shared" si="147"/>
        <v/>
      </c>
      <c r="CC16" s="199" t="str">
        <f t="shared" si="147"/>
        <v/>
      </c>
      <c r="CD16" s="199" t="str">
        <f t="shared" si="147"/>
        <v/>
      </c>
      <c r="CE16" s="199" t="str">
        <f t="shared" si="147"/>
        <v/>
      </c>
      <c r="CF16" s="199" t="str">
        <f t="shared" si="147"/>
        <v/>
      </c>
      <c r="CG16" s="199" t="str">
        <f t="shared" si="147"/>
        <v/>
      </c>
      <c r="CH16" s="199" t="str">
        <f t="shared" si="147"/>
        <v/>
      </c>
      <c r="CI16" s="199" t="str">
        <f t="shared" si="147"/>
        <v/>
      </c>
      <c r="CJ16" s="199" t="str">
        <f t="shared" si="147"/>
        <v/>
      </c>
      <c r="CK16" s="199" t="str">
        <f t="shared" si="147"/>
        <v/>
      </c>
      <c r="CL16" s="199" t="str">
        <f t="shared" si="147"/>
        <v/>
      </c>
      <c r="CM16" s="199" t="str">
        <f t="shared" si="147"/>
        <v/>
      </c>
      <c r="CN16" s="199" t="str">
        <f t="shared" si="147"/>
        <v/>
      </c>
      <c r="CO16" s="199" t="str">
        <f t="shared" si="147"/>
        <v/>
      </c>
      <c r="CP16" s="199" t="str">
        <f t="shared" si="147"/>
        <v/>
      </c>
      <c r="CQ16" s="199" t="str">
        <f t="shared" si="147"/>
        <v/>
      </c>
      <c r="CR16" s="199" t="str">
        <f t="shared" si="147"/>
        <v/>
      </c>
      <c r="CS16" s="199" t="str">
        <f t="shared" si="147"/>
        <v/>
      </c>
      <c r="CT16" s="199" t="str">
        <f t="shared" si="147"/>
        <v/>
      </c>
      <c r="CU16" s="199" t="str">
        <f t="shared" si="147"/>
        <v/>
      </c>
      <c r="CV16" s="199" t="str">
        <f t="shared" ref="CV16:FG16" si="148">IF(ISNONTEXT($AH16),CU16+$AH16,"")</f>
        <v/>
      </c>
      <c r="CW16" s="199" t="str">
        <f t="shared" si="148"/>
        <v/>
      </c>
      <c r="CX16" s="199" t="str">
        <f t="shared" si="148"/>
        <v/>
      </c>
      <c r="CY16" s="199" t="str">
        <f t="shared" si="148"/>
        <v/>
      </c>
      <c r="CZ16" s="199" t="str">
        <f t="shared" si="148"/>
        <v/>
      </c>
      <c r="DA16" s="199" t="str">
        <f t="shared" si="148"/>
        <v/>
      </c>
      <c r="DB16" s="199" t="str">
        <f t="shared" si="148"/>
        <v/>
      </c>
      <c r="DC16" s="199" t="str">
        <f t="shared" si="148"/>
        <v/>
      </c>
      <c r="DD16" s="199" t="str">
        <f t="shared" si="148"/>
        <v/>
      </c>
      <c r="DE16" s="199" t="str">
        <f t="shared" si="148"/>
        <v/>
      </c>
      <c r="DF16" s="199" t="str">
        <f t="shared" si="148"/>
        <v/>
      </c>
      <c r="DG16" s="199" t="str">
        <f t="shared" si="148"/>
        <v/>
      </c>
      <c r="DH16" s="199" t="str">
        <f t="shared" si="148"/>
        <v/>
      </c>
      <c r="DI16" s="199" t="str">
        <f t="shared" si="148"/>
        <v/>
      </c>
      <c r="DJ16" s="199" t="str">
        <f t="shared" si="148"/>
        <v/>
      </c>
      <c r="DK16" s="199" t="str">
        <f t="shared" si="148"/>
        <v/>
      </c>
      <c r="DL16" s="199" t="str">
        <f t="shared" si="148"/>
        <v/>
      </c>
      <c r="DM16" s="199" t="str">
        <f t="shared" si="148"/>
        <v/>
      </c>
      <c r="DN16" s="199" t="str">
        <f t="shared" si="148"/>
        <v/>
      </c>
      <c r="DO16" s="199" t="str">
        <f t="shared" si="148"/>
        <v/>
      </c>
      <c r="DP16" s="199" t="str">
        <f t="shared" si="148"/>
        <v/>
      </c>
      <c r="DQ16" s="199" t="str">
        <f t="shared" si="148"/>
        <v/>
      </c>
      <c r="DR16" s="199" t="str">
        <f t="shared" si="148"/>
        <v/>
      </c>
      <c r="DS16" s="199" t="str">
        <f t="shared" si="148"/>
        <v/>
      </c>
      <c r="DT16" s="199" t="str">
        <f t="shared" si="148"/>
        <v/>
      </c>
      <c r="DU16" s="199" t="str">
        <f t="shared" si="148"/>
        <v/>
      </c>
      <c r="DV16" s="199" t="str">
        <f t="shared" si="148"/>
        <v/>
      </c>
      <c r="DW16" s="199" t="str">
        <f t="shared" si="148"/>
        <v/>
      </c>
      <c r="DX16" s="199" t="str">
        <f t="shared" si="148"/>
        <v/>
      </c>
      <c r="DY16" s="199" t="str">
        <f t="shared" si="148"/>
        <v/>
      </c>
      <c r="DZ16" s="199" t="str">
        <f t="shared" si="148"/>
        <v/>
      </c>
      <c r="EA16" s="199" t="str">
        <f t="shared" si="148"/>
        <v/>
      </c>
      <c r="EB16" s="199" t="str">
        <f t="shared" si="148"/>
        <v/>
      </c>
      <c r="EC16" s="199" t="str">
        <f t="shared" si="148"/>
        <v/>
      </c>
      <c r="ED16" s="199" t="str">
        <f t="shared" si="148"/>
        <v/>
      </c>
      <c r="EE16" s="236" t="str">
        <f t="shared" si="25"/>
        <v/>
      </c>
      <c r="EF16" s="237" t="e">
        <f t="shared" si="26"/>
        <v>#N/A</v>
      </c>
      <c r="EG16" s="237" t="e">
        <f t="shared" si="27"/>
        <v>#N/A</v>
      </c>
      <c r="EH16" s="237" t="e">
        <f t="shared" si="28"/>
        <v>#N/A</v>
      </c>
      <c r="EI16" s="237" t="e">
        <f t="shared" si="29"/>
        <v>#N/A</v>
      </c>
      <c r="EJ16" s="237" t="e">
        <f t="shared" si="30"/>
        <v>#N/A</v>
      </c>
      <c r="EK16" s="237" t="e">
        <f t="shared" si="31"/>
        <v>#N/A</v>
      </c>
      <c r="EL16" s="237" t="e">
        <f t="shared" si="32"/>
        <v>#N/A</v>
      </c>
      <c r="EM16" s="237" t="e">
        <f t="shared" si="33"/>
        <v>#N/A</v>
      </c>
      <c r="EN16" s="237" t="e">
        <f t="shared" si="34"/>
        <v>#N/A</v>
      </c>
      <c r="EO16" s="237" t="e">
        <f t="shared" si="35"/>
        <v>#N/A</v>
      </c>
      <c r="EP16" s="237" t="e">
        <f t="shared" si="36"/>
        <v>#N/A</v>
      </c>
      <c r="EQ16" s="237" t="e">
        <f t="shared" si="37"/>
        <v>#N/A</v>
      </c>
      <c r="ER16" s="237" t="e">
        <f t="shared" si="38"/>
        <v>#N/A</v>
      </c>
      <c r="ES16" s="237" t="e">
        <f t="shared" si="39"/>
        <v>#N/A</v>
      </c>
      <c r="ET16" s="237" t="e">
        <f t="shared" si="40"/>
        <v>#N/A</v>
      </c>
      <c r="EU16" s="237" t="e">
        <f t="shared" si="41"/>
        <v>#N/A</v>
      </c>
      <c r="EV16" s="237" t="e">
        <f t="shared" si="42"/>
        <v>#N/A</v>
      </c>
      <c r="EW16" s="237" t="e">
        <f t="shared" si="43"/>
        <v>#N/A</v>
      </c>
      <c r="EX16" s="237" t="e">
        <f t="shared" si="44"/>
        <v>#N/A</v>
      </c>
      <c r="EY16" s="237" t="e">
        <f t="shared" si="45"/>
        <v>#N/A</v>
      </c>
      <c r="EZ16" s="237" t="e">
        <f t="shared" si="46"/>
        <v>#N/A</v>
      </c>
      <c r="FA16" s="237" t="e">
        <f t="shared" si="47"/>
        <v>#N/A</v>
      </c>
      <c r="FB16" s="237" t="e">
        <f t="shared" si="48"/>
        <v>#N/A</v>
      </c>
      <c r="FC16" s="237" t="e">
        <f t="shared" si="49"/>
        <v>#N/A</v>
      </c>
      <c r="FD16" s="237" t="e">
        <f t="shared" si="50"/>
        <v>#N/A</v>
      </c>
      <c r="FE16" s="237" t="e">
        <f t="shared" si="51"/>
        <v>#N/A</v>
      </c>
      <c r="FF16" s="237" t="e">
        <f t="shared" si="52"/>
        <v>#N/A</v>
      </c>
      <c r="FG16" s="237" t="e">
        <f t="shared" si="53"/>
        <v>#N/A</v>
      </c>
      <c r="FH16" s="237" t="e">
        <f t="shared" si="54"/>
        <v>#N/A</v>
      </c>
      <c r="FI16" s="237" t="e">
        <f t="shared" si="55"/>
        <v>#N/A</v>
      </c>
      <c r="FJ16" s="237" t="e">
        <f t="shared" si="56"/>
        <v>#N/A</v>
      </c>
      <c r="FK16" s="237" t="e">
        <f t="shared" si="57"/>
        <v>#N/A</v>
      </c>
      <c r="FL16" s="237" t="e">
        <f t="shared" si="58"/>
        <v>#N/A</v>
      </c>
      <c r="FM16" s="237" t="e">
        <f t="shared" si="59"/>
        <v>#N/A</v>
      </c>
      <c r="FN16" s="237" t="e">
        <f t="shared" si="60"/>
        <v>#N/A</v>
      </c>
      <c r="FO16" s="237" t="e">
        <f t="shared" si="61"/>
        <v>#N/A</v>
      </c>
      <c r="FP16" s="237" t="e">
        <f t="shared" si="62"/>
        <v>#N/A</v>
      </c>
      <c r="FQ16" s="237" t="e">
        <f t="shared" si="63"/>
        <v>#N/A</v>
      </c>
      <c r="FR16" s="237" t="e">
        <f t="shared" si="64"/>
        <v>#N/A</v>
      </c>
      <c r="FS16" s="237" t="e">
        <f t="shared" si="65"/>
        <v>#N/A</v>
      </c>
      <c r="FT16" s="237" t="e">
        <f t="shared" si="66"/>
        <v>#N/A</v>
      </c>
      <c r="FU16" s="237" t="e">
        <f t="shared" si="67"/>
        <v>#N/A</v>
      </c>
      <c r="FV16" s="237" t="e">
        <f t="shared" si="68"/>
        <v>#N/A</v>
      </c>
      <c r="FW16" s="237" t="e">
        <f t="shared" si="69"/>
        <v>#N/A</v>
      </c>
      <c r="FX16" s="237" t="e">
        <f t="shared" si="70"/>
        <v>#N/A</v>
      </c>
      <c r="FY16" s="237" t="e">
        <f t="shared" si="71"/>
        <v>#N/A</v>
      </c>
      <c r="FZ16" s="237" t="e">
        <f t="shared" si="72"/>
        <v>#N/A</v>
      </c>
      <c r="GA16" s="237" t="e">
        <f t="shared" si="73"/>
        <v>#N/A</v>
      </c>
      <c r="GB16" s="237" t="e">
        <f t="shared" si="74"/>
        <v>#N/A</v>
      </c>
      <c r="GC16" s="237" t="e">
        <f t="shared" si="75"/>
        <v>#N/A</v>
      </c>
      <c r="GD16" s="237" t="e">
        <f t="shared" si="76"/>
        <v>#N/A</v>
      </c>
      <c r="GE16" s="237" t="e">
        <f t="shared" si="77"/>
        <v>#N/A</v>
      </c>
      <c r="GF16" s="237" t="e">
        <f t="shared" si="78"/>
        <v>#N/A</v>
      </c>
      <c r="GG16" s="237" t="e">
        <f t="shared" si="79"/>
        <v>#N/A</v>
      </c>
      <c r="GH16" s="237" t="e">
        <f t="shared" si="80"/>
        <v>#N/A</v>
      </c>
      <c r="GI16" s="237" t="e">
        <f t="shared" si="81"/>
        <v>#N/A</v>
      </c>
      <c r="GJ16" s="237" t="e">
        <f t="shared" si="82"/>
        <v>#N/A</v>
      </c>
      <c r="GK16" s="237" t="e">
        <f t="shared" si="83"/>
        <v>#N/A</v>
      </c>
      <c r="GL16" s="237" t="e">
        <f t="shared" si="84"/>
        <v>#N/A</v>
      </c>
      <c r="GM16" s="237" t="e">
        <f t="shared" si="85"/>
        <v>#N/A</v>
      </c>
      <c r="GN16" s="237" t="e">
        <f t="shared" si="86"/>
        <v>#N/A</v>
      </c>
      <c r="GO16" s="237" t="e">
        <f t="shared" si="87"/>
        <v>#N/A</v>
      </c>
      <c r="GP16" s="237" t="e">
        <f t="shared" si="88"/>
        <v>#N/A</v>
      </c>
      <c r="GQ16" s="237" t="e">
        <f t="shared" si="89"/>
        <v>#N/A</v>
      </c>
      <c r="GR16" s="237" t="e">
        <f t="shared" si="90"/>
        <v>#N/A</v>
      </c>
      <c r="GS16" s="237" t="e">
        <f t="shared" si="91"/>
        <v>#N/A</v>
      </c>
      <c r="GT16" s="237" t="e">
        <f t="shared" si="92"/>
        <v>#N/A</v>
      </c>
      <c r="GU16" s="237" t="e">
        <f t="shared" si="93"/>
        <v>#N/A</v>
      </c>
      <c r="GV16" s="237" t="e">
        <f t="shared" si="94"/>
        <v>#N/A</v>
      </c>
      <c r="GW16" s="237" t="e">
        <f t="shared" si="95"/>
        <v>#N/A</v>
      </c>
      <c r="GX16" s="237" t="e">
        <f t="shared" si="96"/>
        <v>#N/A</v>
      </c>
      <c r="GY16" s="237" t="e">
        <f t="shared" si="97"/>
        <v>#N/A</v>
      </c>
      <c r="GZ16" s="237" t="e">
        <f t="shared" si="98"/>
        <v>#N/A</v>
      </c>
      <c r="HA16" s="237" t="e">
        <f t="shared" si="99"/>
        <v>#N/A</v>
      </c>
      <c r="HB16" s="237" t="e">
        <f t="shared" si="100"/>
        <v>#N/A</v>
      </c>
      <c r="HC16" s="237" t="e">
        <f t="shared" si="101"/>
        <v>#N/A</v>
      </c>
      <c r="HD16" s="237" t="e">
        <f t="shared" si="102"/>
        <v>#N/A</v>
      </c>
      <c r="HE16" s="237" t="e">
        <f t="shared" si="103"/>
        <v>#N/A</v>
      </c>
      <c r="HF16" s="237" t="e">
        <f t="shared" si="104"/>
        <v>#N/A</v>
      </c>
      <c r="HG16" s="237" t="e">
        <f t="shared" si="105"/>
        <v>#N/A</v>
      </c>
      <c r="HH16" s="237" t="e">
        <f t="shared" si="106"/>
        <v>#N/A</v>
      </c>
      <c r="HI16" s="237" t="e">
        <f t="shared" si="107"/>
        <v>#N/A</v>
      </c>
      <c r="HJ16" s="237" t="e">
        <f t="shared" si="108"/>
        <v>#N/A</v>
      </c>
      <c r="HK16" s="237" t="e">
        <f t="shared" si="109"/>
        <v>#N/A</v>
      </c>
      <c r="HL16" s="237" t="e">
        <f t="shared" si="110"/>
        <v>#N/A</v>
      </c>
      <c r="HM16" s="237" t="e">
        <f t="shared" si="111"/>
        <v>#N/A</v>
      </c>
      <c r="HN16" s="237" t="e">
        <f t="shared" si="112"/>
        <v>#N/A</v>
      </c>
      <c r="HO16" s="237" t="e">
        <f t="shared" si="113"/>
        <v>#N/A</v>
      </c>
      <c r="HP16" s="237" t="e">
        <f t="shared" si="114"/>
        <v>#N/A</v>
      </c>
      <c r="HQ16" s="237" t="e">
        <f t="shared" si="115"/>
        <v>#N/A</v>
      </c>
      <c r="HR16" s="237" t="e">
        <f t="shared" si="116"/>
        <v>#N/A</v>
      </c>
      <c r="HS16" s="237" t="e">
        <f t="shared" si="117"/>
        <v>#N/A</v>
      </c>
      <c r="HT16" s="237" t="e">
        <f t="shared" si="118"/>
        <v>#N/A</v>
      </c>
      <c r="HU16" s="237" t="e">
        <f t="shared" si="119"/>
        <v>#N/A</v>
      </c>
      <c r="HV16" s="237" t="e">
        <f t="shared" si="120"/>
        <v>#N/A</v>
      </c>
      <c r="HW16" s="237" t="e">
        <f t="shared" si="121"/>
        <v>#N/A</v>
      </c>
      <c r="HX16" s="237" t="e">
        <f t="shared" si="122"/>
        <v>#N/A</v>
      </c>
      <c r="HY16" s="237" t="e">
        <f t="shared" si="123"/>
        <v>#N/A</v>
      </c>
      <c r="HZ16" s="237" t="e">
        <f t="shared" si="124"/>
        <v>#N/A</v>
      </c>
      <c r="IA16" s="237" t="e">
        <f t="shared" si="125"/>
        <v>#N/A</v>
      </c>
      <c r="IB16" s="237" t="e">
        <f t="shared" si="126"/>
        <v>#N/A</v>
      </c>
    </row>
    <row r="17" spans="1:236" hidden="1" x14ac:dyDescent="0.25">
      <c r="A17" s="22">
        <v>14</v>
      </c>
      <c r="B17" s="117" t="str">
        <f t="shared" si="10"/>
        <v/>
      </c>
      <c r="C17" s="132"/>
      <c r="D17" s="117" t="str">
        <f t="shared" si="11"/>
        <v/>
      </c>
      <c r="E17" s="127"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9" t="str">
        <f t="shared" si="18"/>
        <v/>
      </c>
      <c r="Q17" s="119" t="str">
        <f t="shared" si="19"/>
        <v/>
      </c>
      <c r="R17" s="40" t="str">
        <f t="shared" si="20"/>
        <v/>
      </c>
      <c r="S17" s="132"/>
      <c r="T17" s="28" t="str">
        <f>IF(AND(B17&gt;0,C17&gt;0,D17&gt;0,M17&gt;0,N17&gt;0,S17&gt;0,NOT(K17="")),ABS(VLOOKUP($S$1,VLookups!$A$28:$B$29,2,FALSE)-_xlfn.BETA.DIST(S17,IF(G17="L",N17,M17),IF(G17="L",M17,N17),TRUE,B17,D17)),"")</f>
        <v/>
      </c>
      <c r="U17" s="129" t="str">
        <f>IF(OR($M17="",$N17=""),"",_xlfn.BETA.INV(ABS(VLOOKUP($S$1,VLookups!$A$28:$B$29,2,FALSE)-U$3),IF($G17="L",$N17,$M17),IF($G17="L",$M17,$N17),$B17,$D17))</f>
        <v/>
      </c>
      <c r="V17" s="130" t="str">
        <f>IF(OR($M17="",$N17=""),"",_xlfn.BETA.INV(ABS(VLOOKUP($S$1,VLookups!$A$28:$B$29,2,FALSE)-V$3),IF($G17="L",$N17,$M17),IF($G17="L",$M17,$N17),$B17,$D17))</f>
        <v/>
      </c>
      <c r="W17" s="129" t="str">
        <f>IF(OR($M17="",$N17=""),"",_xlfn.BETA.INV(ABS(VLOOKUP($S$1,VLookups!$A$28:$B$29,2,FALSE)-W$3),IF($G17="L",$N17,$M17),IF($G17="L",$M17,$N17),$B17,$D17))</f>
        <v/>
      </c>
      <c r="X17" s="130" t="str">
        <f>IF(OR($M17="",$N17=""),"",_xlfn.BETA.INV(ABS(VLOOKUP($S$1,VLookups!$A$28:$B$29,2,FALSE)-X$3),IF($G17="L",$N17,$M17),IF($G17="L",$M17,$N17),$B17,$D17))</f>
        <v/>
      </c>
      <c r="Y17" s="129" t="str">
        <f>IF(OR($M17="",$N17=""),"",_xlfn.BETA.INV(ABS(VLOOKUP($S$1,VLookups!$A$28:$B$29,2,FALSE)-Y$3),IF($G17="L",$N17,$M17),IF($G17="L",$M17,$N17),$B17,$D17))</f>
        <v/>
      </c>
      <c r="Z17" s="130" t="str">
        <f>IF(OR($M17="",$N17=""),"",_xlfn.BETA.INV(ABS(VLOOKUP($S$1,VLookups!$A$28:$B$29,2,FALSE)-Z$3),IF($G17="L",$N17,$M17),IF($G17="L",$M17,$N17),$B17,$D17))</f>
        <v/>
      </c>
      <c r="AA17" s="129" t="str">
        <f>IF(OR($M17="",$N17=""),"",_xlfn.BETA.INV(ABS(VLOOKUP($S$1,VLookups!$A$28:$B$29,2,FALSE)-AA$3),IF($G17="L",$N17,$M17),IF($G17="L",$M17,$N17),$B17,$D17))</f>
        <v/>
      </c>
      <c r="AB17" s="130" t="str">
        <f>IF(OR($M17="",$N17=""),"",_xlfn.BETA.INV(ABS(VLOOKUP($S$1,VLookups!$A$28:$B$29,2,FALSE)-AB$3),IF($G17="L",$N17,$M17),IF($G17="L",$M17,$N17),$B17,$D17))</f>
        <v/>
      </c>
      <c r="AC17" s="129" t="str">
        <f>IF(OR($M17="",$N17=""),"",_xlfn.BETA.INV(ABS(VLOOKUP($S$1,VLookups!$A$28:$B$29,2,FALSE)-AC$3),IF($G17="L",$N17,$M17),IF($G17="L",$M17,$N17),$B17,$D17))</f>
        <v/>
      </c>
      <c r="AD17" s="130" t="str">
        <f>IF(OR($M17="",$N17=""),"",_xlfn.BETA.INV(ABS(VLOOKUP($S$1,VLookups!$A$28:$B$29,2,FALSE)-AD$3),IF($G17="L",$N17,$M17),IF($G17="L",$M17,$N17),$B17,$D17))</f>
        <v/>
      </c>
      <c r="AE17" s="129" t="str">
        <f>IF(OR($M17="",$N17=""),"",_xlfn.BETA.INV(ABS(VLOOKUP($S$1,VLookups!$A$28:$B$29,2,FALSE)-AE$3),IF($G17="L",$N17,$M17),IF($G17="L",$M17,$N17),$B17,$D17))</f>
        <v/>
      </c>
      <c r="AF17" s="130" t="str">
        <f>IF(OR($M17="",$N17=""),"",_xlfn.BETA.INV(ABS(VLOOKUP($S$1,VLookups!$A$28:$B$29,2,FALSE)-AF$3),IF($G17="L",$N17,$M17),IF($G17="L",$M17,$N17),$B17,$D17))</f>
        <v/>
      </c>
      <c r="AG17" s="17"/>
      <c r="AH17" s="238" t="str">
        <f t="shared" si="21"/>
        <v/>
      </c>
      <c r="AI17" s="236" t="str">
        <f t="shared" si="22"/>
        <v/>
      </c>
      <c r="AJ17" s="199" t="str">
        <f t="shared" ref="AJ17:CU17" si="149">IF(ISNONTEXT($AH17),AI17+$AH17,"")</f>
        <v/>
      </c>
      <c r="AK17" s="199" t="str">
        <f t="shared" si="149"/>
        <v/>
      </c>
      <c r="AL17" s="199" t="str">
        <f t="shared" si="149"/>
        <v/>
      </c>
      <c r="AM17" s="199" t="str">
        <f t="shared" si="149"/>
        <v/>
      </c>
      <c r="AN17" s="199" t="str">
        <f t="shared" si="149"/>
        <v/>
      </c>
      <c r="AO17" s="199" t="str">
        <f t="shared" si="149"/>
        <v/>
      </c>
      <c r="AP17" s="199" t="str">
        <f t="shared" si="149"/>
        <v/>
      </c>
      <c r="AQ17" s="199" t="str">
        <f t="shared" si="149"/>
        <v/>
      </c>
      <c r="AR17" s="199" t="str">
        <f t="shared" si="149"/>
        <v/>
      </c>
      <c r="AS17" s="199" t="str">
        <f t="shared" si="149"/>
        <v/>
      </c>
      <c r="AT17" s="199" t="str">
        <f t="shared" si="149"/>
        <v/>
      </c>
      <c r="AU17" s="199" t="str">
        <f t="shared" si="149"/>
        <v/>
      </c>
      <c r="AV17" s="199" t="str">
        <f t="shared" si="149"/>
        <v/>
      </c>
      <c r="AW17" s="199" t="str">
        <f t="shared" si="149"/>
        <v/>
      </c>
      <c r="AX17" s="199" t="str">
        <f t="shared" si="149"/>
        <v/>
      </c>
      <c r="AY17" s="199" t="str">
        <f t="shared" si="149"/>
        <v/>
      </c>
      <c r="AZ17" s="199" t="str">
        <f t="shared" si="149"/>
        <v/>
      </c>
      <c r="BA17" s="199" t="str">
        <f t="shared" si="149"/>
        <v/>
      </c>
      <c r="BB17" s="199" t="str">
        <f t="shared" si="149"/>
        <v/>
      </c>
      <c r="BC17" s="199" t="str">
        <f t="shared" si="149"/>
        <v/>
      </c>
      <c r="BD17" s="199" t="str">
        <f t="shared" si="149"/>
        <v/>
      </c>
      <c r="BE17" s="199" t="str">
        <f t="shared" si="149"/>
        <v/>
      </c>
      <c r="BF17" s="199" t="str">
        <f t="shared" si="149"/>
        <v/>
      </c>
      <c r="BG17" s="199" t="str">
        <f t="shared" si="149"/>
        <v/>
      </c>
      <c r="BH17" s="199" t="str">
        <f t="shared" si="149"/>
        <v/>
      </c>
      <c r="BI17" s="199" t="str">
        <f t="shared" si="149"/>
        <v/>
      </c>
      <c r="BJ17" s="199" t="str">
        <f t="shared" si="149"/>
        <v/>
      </c>
      <c r="BK17" s="199" t="str">
        <f t="shared" si="149"/>
        <v/>
      </c>
      <c r="BL17" s="199" t="str">
        <f t="shared" si="149"/>
        <v/>
      </c>
      <c r="BM17" s="199" t="str">
        <f t="shared" si="149"/>
        <v/>
      </c>
      <c r="BN17" s="199" t="str">
        <f t="shared" si="149"/>
        <v/>
      </c>
      <c r="BO17" s="199" t="str">
        <f t="shared" si="149"/>
        <v/>
      </c>
      <c r="BP17" s="199" t="str">
        <f t="shared" si="149"/>
        <v/>
      </c>
      <c r="BQ17" s="199" t="str">
        <f t="shared" si="149"/>
        <v/>
      </c>
      <c r="BR17" s="199" t="str">
        <f t="shared" si="149"/>
        <v/>
      </c>
      <c r="BS17" s="199" t="str">
        <f t="shared" si="149"/>
        <v/>
      </c>
      <c r="BT17" s="199" t="str">
        <f t="shared" si="149"/>
        <v/>
      </c>
      <c r="BU17" s="199" t="str">
        <f t="shared" si="149"/>
        <v/>
      </c>
      <c r="BV17" s="199" t="str">
        <f t="shared" si="149"/>
        <v/>
      </c>
      <c r="BW17" s="199" t="str">
        <f t="shared" si="149"/>
        <v/>
      </c>
      <c r="BX17" s="199" t="str">
        <f t="shared" si="149"/>
        <v/>
      </c>
      <c r="BY17" s="199" t="str">
        <f t="shared" si="149"/>
        <v/>
      </c>
      <c r="BZ17" s="199" t="str">
        <f t="shared" si="149"/>
        <v/>
      </c>
      <c r="CA17" s="199" t="str">
        <f t="shared" si="149"/>
        <v/>
      </c>
      <c r="CB17" s="199" t="str">
        <f t="shared" si="149"/>
        <v/>
      </c>
      <c r="CC17" s="199" t="str">
        <f t="shared" si="149"/>
        <v/>
      </c>
      <c r="CD17" s="199" t="str">
        <f t="shared" si="149"/>
        <v/>
      </c>
      <c r="CE17" s="199" t="str">
        <f t="shared" si="149"/>
        <v/>
      </c>
      <c r="CF17" s="199" t="str">
        <f t="shared" si="149"/>
        <v/>
      </c>
      <c r="CG17" s="199" t="str">
        <f t="shared" si="149"/>
        <v/>
      </c>
      <c r="CH17" s="199" t="str">
        <f t="shared" si="149"/>
        <v/>
      </c>
      <c r="CI17" s="199" t="str">
        <f t="shared" si="149"/>
        <v/>
      </c>
      <c r="CJ17" s="199" t="str">
        <f t="shared" si="149"/>
        <v/>
      </c>
      <c r="CK17" s="199" t="str">
        <f t="shared" si="149"/>
        <v/>
      </c>
      <c r="CL17" s="199" t="str">
        <f t="shared" si="149"/>
        <v/>
      </c>
      <c r="CM17" s="199" t="str">
        <f t="shared" si="149"/>
        <v/>
      </c>
      <c r="CN17" s="199" t="str">
        <f t="shared" si="149"/>
        <v/>
      </c>
      <c r="CO17" s="199" t="str">
        <f t="shared" si="149"/>
        <v/>
      </c>
      <c r="CP17" s="199" t="str">
        <f t="shared" si="149"/>
        <v/>
      </c>
      <c r="CQ17" s="199" t="str">
        <f t="shared" si="149"/>
        <v/>
      </c>
      <c r="CR17" s="199" t="str">
        <f t="shared" si="149"/>
        <v/>
      </c>
      <c r="CS17" s="199" t="str">
        <f t="shared" si="149"/>
        <v/>
      </c>
      <c r="CT17" s="199" t="str">
        <f t="shared" si="149"/>
        <v/>
      </c>
      <c r="CU17" s="199" t="str">
        <f t="shared" si="149"/>
        <v/>
      </c>
      <c r="CV17" s="199" t="str">
        <f t="shared" ref="CV17:FG17" si="150">IF(ISNONTEXT($AH17),CU17+$AH17,"")</f>
        <v/>
      </c>
      <c r="CW17" s="199" t="str">
        <f t="shared" si="150"/>
        <v/>
      </c>
      <c r="CX17" s="199" t="str">
        <f t="shared" si="150"/>
        <v/>
      </c>
      <c r="CY17" s="199" t="str">
        <f t="shared" si="150"/>
        <v/>
      </c>
      <c r="CZ17" s="199" t="str">
        <f t="shared" si="150"/>
        <v/>
      </c>
      <c r="DA17" s="199" t="str">
        <f t="shared" si="150"/>
        <v/>
      </c>
      <c r="DB17" s="199" t="str">
        <f t="shared" si="150"/>
        <v/>
      </c>
      <c r="DC17" s="199" t="str">
        <f t="shared" si="150"/>
        <v/>
      </c>
      <c r="DD17" s="199" t="str">
        <f t="shared" si="150"/>
        <v/>
      </c>
      <c r="DE17" s="199" t="str">
        <f t="shared" si="150"/>
        <v/>
      </c>
      <c r="DF17" s="199" t="str">
        <f t="shared" si="150"/>
        <v/>
      </c>
      <c r="DG17" s="199" t="str">
        <f t="shared" si="150"/>
        <v/>
      </c>
      <c r="DH17" s="199" t="str">
        <f t="shared" si="150"/>
        <v/>
      </c>
      <c r="DI17" s="199" t="str">
        <f t="shared" si="150"/>
        <v/>
      </c>
      <c r="DJ17" s="199" t="str">
        <f t="shared" si="150"/>
        <v/>
      </c>
      <c r="DK17" s="199" t="str">
        <f t="shared" si="150"/>
        <v/>
      </c>
      <c r="DL17" s="199" t="str">
        <f t="shared" si="150"/>
        <v/>
      </c>
      <c r="DM17" s="199" t="str">
        <f t="shared" si="150"/>
        <v/>
      </c>
      <c r="DN17" s="199" t="str">
        <f t="shared" si="150"/>
        <v/>
      </c>
      <c r="DO17" s="199" t="str">
        <f t="shared" si="150"/>
        <v/>
      </c>
      <c r="DP17" s="199" t="str">
        <f t="shared" si="150"/>
        <v/>
      </c>
      <c r="DQ17" s="199" t="str">
        <f t="shared" si="150"/>
        <v/>
      </c>
      <c r="DR17" s="199" t="str">
        <f t="shared" si="150"/>
        <v/>
      </c>
      <c r="DS17" s="199" t="str">
        <f t="shared" si="150"/>
        <v/>
      </c>
      <c r="DT17" s="199" t="str">
        <f t="shared" si="150"/>
        <v/>
      </c>
      <c r="DU17" s="199" t="str">
        <f t="shared" si="150"/>
        <v/>
      </c>
      <c r="DV17" s="199" t="str">
        <f t="shared" si="150"/>
        <v/>
      </c>
      <c r="DW17" s="199" t="str">
        <f t="shared" si="150"/>
        <v/>
      </c>
      <c r="DX17" s="199" t="str">
        <f t="shared" si="150"/>
        <v/>
      </c>
      <c r="DY17" s="199" t="str">
        <f t="shared" si="150"/>
        <v/>
      </c>
      <c r="DZ17" s="199" t="str">
        <f t="shared" si="150"/>
        <v/>
      </c>
      <c r="EA17" s="199" t="str">
        <f t="shared" si="150"/>
        <v/>
      </c>
      <c r="EB17" s="199" t="str">
        <f t="shared" si="150"/>
        <v/>
      </c>
      <c r="EC17" s="199" t="str">
        <f t="shared" si="150"/>
        <v/>
      </c>
      <c r="ED17" s="199" t="str">
        <f t="shared" si="150"/>
        <v/>
      </c>
      <c r="EE17" s="236" t="str">
        <f t="shared" si="25"/>
        <v/>
      </c>
      <c r="EF17" s="237" t="e">
        <f t="shared" si="26"/>
        <v>#N/A</v>
      </c>
      <c r="EG17" s="237" t="e">
        <f t="shared" si="27"/>
        <v>#N/A</v>
      </c>
      <c r="EH17" s="237" t="e">
        <f t="shared" si="28"/>
        <v>#N/A</v>
      </c>
      <c r="EI17" s="237" t="e">
        <f t="shared" si="29"/>
        <v>#N/A</v>
      </c>
      <c r="EJ17" s="237" t="e">
        <f t="shared" si="30"/>
        <v>#N/A</v>
      </c>
      <c r="EK17" s="237" t="e">
        <f t="shared" si="31"/>
        <v>#N/A</v>
      </c>
      <c r="EL17" s="237" t="e">
        <f t="shared" si="32"/>
        <v>#N/A</v>
      </c>
      <c r="EM17" s="237" t="e">
        <f t="shared" si="33"/>
        <v>#N/A</v>
      </c>
      <c r="EN17" s="237" t="e">
        <f t="shared" si="34"/>
        <v>#N/A</v>
      </c>
      <c r="EO17" s="237" t="e">
        <f t="shared" si="35"/>
        <v>#N/A</v>
      </c>
      <c r="EP17" s="237" t="e">
        <f t="shared" si="36"/>
        <v>#N/A</v>
      </c>
      <c r="EQ17" s="237" t="e">
        <f t="shared" si="37"/>
        <v>#N/A</v>
      </c>
      <c r="ER17" s="237" t="e">
        <f t="shared" si="38"/>
        <v>#N/A</v>
      </c>
      <c r="ES17" s="237" t="e">
        <f t="shared" si="39"/>
        <v>#N/A</v>
      </c>
      <c r="ET17" s="237" t="e">
        <f t="shared" si="40"/>
        <v>#N/A</v>
      </c>
      <c r="EU17" s="237" t="e">
        <f t="shared" si="41"/>
        <v>#N/A</v>
      </c>
      <c r="EV17" s="237" t="e">
        <f t="shared" si="42"/>
        <v>#N/A</v>
      </c>
      <c r="EW17" s="237" t="e">
        <f t="shared" si="43"/>
        <v>#N/A</v>
      </c>
      <c r="EX17" s="237" t="e">
        <f t="shared" si="44"/>
        <v>#N/A</v>
      </c>
      <c r="EY17" s="237" t="e">
        <f t="shared" si="45"/>
        <v>#N/A</v>
      </c>
      <c r="EZ17" s="237" t="e">
        <f t="shared" si="46"/>
        <v>#N/A</v>
      </c>
      <c r="FA17" s="237" t="e">
        <f t="shared" si="47"/>
        <v>#N/A</v>
      </c>
      <c r="FB17" s="237" t="e">
        <f t="shared" si="48"/>
        <v>#N/A</v>
      </c>
      <c r="FC17" s="237" t="e">
        <f t="shared" si="49"/>
        <v>#N/A</v>
      </c>
      <c r="FD17" s="237" t="e">
        <f t="shared" si="50"/>
        <v>#N/A</v>
      </c>
      <c r="FE17" s="237" t="e">
        <f t="shared" si="51"/>
        <v>#N/A</v>
      </c>
      <c r="FF17" s="237" t="e">
        <f t="shared" si="52"/>
        <v>#N/A</v>
      </c>
      <c r="FG17" s="237" t="e">
        <f t="shared" si="53"/>
        <v>#N/A</v>
      </c>
      <c r="FH17" s="237" t="e">
        <f t="shared" si="54"/>
        <v>#N/A</v>
      </c>
      <c r="FI17" s="237" t="e">
        <f t="shared" si="55"/>
        <v>#N/A</v>
      </c>
      <c r="FJ17" s="237" t="e">
        <f t="shared" si="56"/>
        <v>#N/A</v>
      </c>
      <c r="FK17" s="237" t="e">
        <f t="shared" si="57"/>
        <v>#N/A</v>
      </c>
      <c r="FL17" s="237" t="e">
        <f t="shared" si="58"/>
        <v>#N/A</v>
      </c>
      <c r="FM17" s="237" t="e">
        <f t="shared" si="59"/>
        <v>#N/A</v>
      </c>
      <c r="FN17" s="237" t="e">
        <f t="shared" si="60"/>
        <v>#N/A</v>
      </c>
      <c r="FO17" s="237" t="e">
        <f t="shared" si="61"/>
        <v>#N/A</v>
      </c>
      <c r="FP17" s="237" t="e">
        <f t="shared" si="62"/>
        <v>#N/A</v>
      </c>
      <c r="FQ17" s="237" t="e">
        <f t="shared" si="63"/>
        <v>#N/A</v>
      </c>
      <c r="FR17" s="237" t="e">
        <f t="shared" si="64"/>
        <v>#N/A</v>
      </c>
      <c r="FS17" s="237" t="e">
        <f t="shared" si="65"/>
        <v>#N/A</v>
      </c>
      <c r="FT17" s="237" t="e">
        <f t="shared" si="66"/>
        <v>#N/A</v>
      </c>
      <c r="FU17" s="237" t="e">
        <f t="shared" si="67"/>
        <v>#N/A</v>
      </c>
      <c r="FV17" s="237" t="e">
        <f t="shared" si="68"/>
        <v>#N/A</v>
      </c>
      <c r="FW17" s="237" t="e">
        <f t="shared" si="69"/>
        <v>#N/A</v>
      </c>
      <c r="FX17" s="237" t="e">
        <f t="shared" si="70"/>
        <v>#N/A</v>
      </c>
      <c r="FY17" s="237" t="e">
        <f t="shared" si="71"/>
        <v>#N/A</v>
      </c>
      <c r="FZ17" s="237" t="e">
        <f t="shared" si="72"/>
        <v>#N/A</v>
      </c>
      <c r="GA17" s="237" t="e">
        <f t="shared" si="73"/>
        <v>#N/A</v>
      </c>
      <c r="GB17" s="237" t="e">
        <f t="shared" si="74"/>
        <v>#N/A</v>
      </c>
      <c r="GC17" s="237" t="e">
        <f t="shared" si="75"/>
        <v>#N/A</v>
      </c>
      <c r="GD17" s="237" t="e">
        <f t="shared" si="76"/>
        <v>#N/A</v>
      </c>
      <c r="GE17" s="237" t="e">
        <f t="shared" si="77"/>
        <v>#N/A</v>
      </c>
      <c r="GF17" s="237" t="e">
        <f t="shared" si="78"/>
        <v>#N/A</v>
      </c>
      <c r="GG17" s="237" t="e">
        <f t="shared" si="79"/>
        <v>#N/A</v>
      </c>
      <c r="GH17" s="237" t="e">
        <f t="shared" si="80"/>
        <v>#N/A</v>
      </c>
      <c r="GI17" s="237" t="e">
        <f t="shared" si="81"/>
        <v>#N/A</v>
      </c>
      <c r="GJ17" s="237" t="e">
        <f t="shared" si="82"/>
        <v>#N/A</v>
      </c>
      <c r="GK17" s="237" t="e">
        <f t="shared" si="83"/>
        <v>#N/A</v>
      </c>
      <c r="GL17" s="237" t="e">
        <f t="shared" si="84"/>
        <v>#N/A</v>
      </c>
      <c r="GM17" s="237" t="e">
        <f t="shared" si="85"/>
        <v>#N/A</v>
      </c>
      <c r="GN17" s="237" t="e">
        <f t="shared" si="86"/>
        <v>#N/A</v>
      </c>
      <c r="GO17" s="237" t="e">
        <f t="shared" si="87"/>
        <v>#N/A</v>
      </c>
      <c r="GP17" s="237" t="e">
        <f t="shared" si="88"/>
        <v>#N/A</v>
      </c>
      <c r="GQ17" s="237" t="e">
        <f t="shared" si="89"/>
        <v>#N/A</v>
      </c>
      <c r="GR17" s="237" t="e">
        <f t="shared" si="90"/>
        <v>#N/A</v>
      </c>
      <c r="GS17" s="237" t="e">
        <f t="shared" si="91"/>
        <v>#N/A</v>
      </c>
      <c r="GT17" s="237" t="e">
        <f t="shared" si="92"/>
        <v>#N/A</v>
      </c>
      <c r="GU17" s="237" t="e">
        <f t="shared" si="93"/>
        <v>#N/A</v>
      </c>
      <c r="GV17" s="237" t="e">
        <f t="shared" si="94"/>
        <v>#N/A</v>
      </c>
      <c r="GW17" s="237" t="e">
        <f t="shared" si="95"/>
        <v>#N/A</v>
      </c>
      <c r="GX17" s="237" t="e">
        <f t="shared" si="96"/>
        <v>#N/A</v>
      </c>
      <c r="GY17" s="237" t="e">
        <f t="shared" si="97"/>
        <v>#N/A</v>
      </c>
      <c r="GZ17" s="237" t="e">
        <f t="shared" si="98"/>
        <v>#N/A</v>
      </c>
      <c r="HA17" s="237" t="e">
        <f t="shared" si="99"/>
        <v>#N/A</v>
      </c>
      <c r="HB17" s="237" t="e">
        <f t="shared" si="100"/>
        <v>#N/A</v>
      </c>
      <c r="HC17" s="237" t="e">
        <f t="shared" si="101"/>
        <v>#N/A</v>
      </c>
      <c r="HD17" s="237" t="e">
        <f t="shared" si="102"/>
        <v>#N/A</v>
      </c>
      <c r="HE17" s="237" t="e">
        <f t="shared" si="103"/>
        <v>#N/A</v>
      </c>
      <c r="HF17" s="237" t="e">
        <f t="shared" si="104"/>
        <v>#N/A</v>
      </c>
      <c r="HG17" s="237" t="e">
        <f t="shared" si="105"/>
        <v>#N/A</v>
      </c>
      <c r="HH17" s="237" t="e">
        <f t="shared" si="106"/>
        <v>#N/A</v>
      </c>
      <c r="HI17" s="237" t="e">
        <f t="shared" si="107"/>
        <v>#N/A</v>
      </c>
      <c r="HJ17" s="237" t="e">
        <f t="shared" si="108"/>
        <v>#N/A</v>
      </c>
      <c r="HK17" s="237" t="e">
        <f t="shared" si="109"/>
        <v>#N/A</v>
      </c>
      <c r="HL17" s="237" t="e">
        <f t="shared" si="110"/>
        <v>#N/A</v>
      </c>
      <c r="HM17" s="237" t="e">
        <f t="shared" si="111"/>
        <v>#N/A</v>
      </c>
      <c r="HN17" s="237" t="e">
        <f t="shared" si="112"/>
        <v>#N/A</v>
      </c>
      <c r="HO17" s="237" t="e">
        <f t="shared" si="113"/>
        <v>#N/A</v>
      </c>
      <c r="HP17" s="237" t="e">
        <f t="shared" si="114"/>
        <v>#N/A</v>
      </c>
      <c r="HQ17" s="237" t="e">
        <f t="shared" si="115"/>
        <v>#N/A</v>
      </c>
      <c r="HR17" s="237" t="e">
        <f t="shared" si="116"/>
        <v>#N/A</v>
      </c>
      <c r="HS17" s="237" t="e">
        <f t="shared" si="117"/>
        <v>#N/A</v>
      </c>
      <c r="HT17" s="237" t="e">
        <f t="shared" si="118"/>
        <v>#N/A</v>
      </c>
      <c r="HU17" s="237" t="e">
        <f t="shared" si="119"/>
        <v>#N/A</v>
      </c>
      <c r="HV17" s="237" t="e">
        <f t="shared" si="120"/>
        <v>#N/A</v>
      </c>
      <c r="HW17" s="237" t="e">
        <f t="shared" si="121"/>
        <v>#N/A</v>
      </c>
      <c r="HX17" s="237" t="e">
        <f t="shared" si="122"/>
        <v>#N/A</v>
      </c>
      <c r="HY17" s="237" t="e">
        <f t="shared" si="123"/>
        <v>#N/A</v>
      </c>
      <c r="HZ17" s="237" t="e">
        <f t="shared" si="124"/>
        <v>#N/A</v>
      </c>
      <c r="IA17" s="237" t="e">
        <f t="shared" si="125"/>
        <v>#N/A</v>
      </c>
      <c r="IB17" s="237" t="e">
        <f t="shared" si="126"/>
        <v>#N/A</v>
      </c>
    </row>
    <row r="18" spans="1:236" hidden="1" x14ac:dyDescent="0.25">
      <c r="A18" s="22">
        <v>15</v>
      </c>
      <c r="B18" s="117" t="str">
        <f t="shared" si="10"/>
        <v/>
      </c>
      <c r="C18" s="132"/>
      <c r="D18" s="117" t="str">
        <f t="shared" si="11"/>
        <v/>
      </c>
      <c r="E18" s="127"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9" t="str">
        <f t="shared" si="18"/>
        <v/>
      </c>
      <c r="Q18" s="119" t="str">
        <f t="shared" si="19"/>
        <v/>
      </c>
      <c r="R18" s="40" t="str">
        <f t="shared" si="20"/>
        <v/>
      </c>
      <c r="S18" s="132"/>
      <c r="T18" s="28" t="str">
        <f>IF(AND(B18&gt;0,C18&gt;0,D18&gt;0,M18&gt;0,N18&gt;0,S18&gt;0,NOT(K18="")),ABS(VLOOKUP($S$1,VLookups!$A$28:$B$29,2,FALSE)-_xlfn.BETA.DIST(S18,IF(G18="L",N18,M18),IF(G18="L",M18,N18),TRUE,B18,D18)),"")</f>
        <v/>
      </c>
      <c r="U18" s="129" t="str">
        <f>IF(OR($M18="",$N18=""),"",_xlfn.BETA.INV(ABS(VLOOKUP($S$1,VLookups!$A$28:$B$29,2,FALSE)-U$3),IF($G18="L",$N18,$M18),IF($G18="L",$M18,$N18),$B18,$D18))</f>
        <v/>
      </c>
      <c r="V18" s="130" t="str">
        <f>IF(OR($M18="",$N18=""),"",_xlfn.BETA.INV(ABS(VLOOKUP($S$1,VLookups!$A$28:$B$29,2,FALSE)-V$3),IF($G18="L",$N18,$M18),IF($G18="L",$M18,$N18),$B18,$D18))</f>
        <v/>
      </c>
      <c r="W18" s="129" t="str">
        <f>IF(OR($M18="",$N18=""),"",_xlfn.BETA.INV(ABS(VLOOKUP($S$1,VLookups!$A$28:$B$29,2,FALSE)-W$3),IF($G18="L",$N18,$M18),IF($G18="L",$M18,$N18),$B18,$D18))</f>
        <v/>
      </c>
      <c r="X18" s="130" t="str">
        <f>IF(OR($M18="",$N18=""),"",_xlfn.BETA.INV(ABS(VLOOKUP($S$1,VLookups!$A$28:$B$29,2,FALSE)-X$3),IF($G18="L",$N18,$M18),IF($G18="L",$M18,$N18),$B18,$D18))</f>
        <v/>
      </c>
      <c r="Y18" s="129" t="str">
        <f>IF(OR($M18="",$N18=""),"",_xlfn.BETA.INV(ABS(VLOOKUP($S$1,VLookups!$A$28:$B$29,2,FALSE)-Y$3),IF($G18="L",$N18,$M18),IF($G18="L",$M18,$N18),$B18,$D18))</f>
        <v/>
      </c>
      <c r="Z18" s="130" t="str">
        <f>IF(OR($M18="",$N18=""),"",_xlfn.BETA.INV(ABS(VLOOKUP($S$1,VLookups!$A$28:$B$29,2,FALSE)-Z$3),IF($G18="L",$N18,$M18),IF($G18="L",$M18,$N18),$B18,$D18))</f>
        <v/>
      </c>
      <c r="AA18" s="129" t="str">
        <f>IF(OR($M18="",$N18=""),"",_xlfn.BETA.INV(ABS(VLOOKUP($S$1,VLookups!$A$28:$B$29,2,FALSE)-AA$3),IF($G18="L",$N18,$M18),IF($G18="L",$M18,$N18),$B18,$D18))</f>
        <v/>
      </c>
      <c r="AB18" s="130" t="str">
        <f>IF(OR($M18="",$N18=""),"",_xlfn.BETA.INV(ABS(VLOOKUP($S$1,VLookups!$A$28:$B$29,2,FALSE)-AB$3),IF($G18="L",$N18,$M18),IF($G18="L",$M18,$N18),$B18,$D18))</f>
        <v/>
      </c>
      <c r="AC18" s="129" t="str">
        <f>IF(OR($M18="",$N18=""),"",_xlfn.BETA.INV(ABS(VLOOKUP($S$1,VLookups!$A$28:$B$29,2,FALSE)-AC$3),IF($G18="L",$N18,$M18),IF($G18="L",$M18,$N18),$B18,$D18))</f>
        <v/>
      </c>
      <c r="AD18" s="130" t="str">
        <f>IF(OR($M18="",$N18=""),"",_xlfn.BETA.INV(ABS(VLOOKUP($S$1,VLookups!$A$28:$B$29,2,FALSE)-AD$3),IF($G18="L",$N18,$M18),IF($G18="L",$M18,$N18),$B18,$D18))</f>
        <v/>
      </c>
      <c r="AE18" s="129" t="str">
        <f>IF(OR($M18="",$N18=""),"",_xlfn.BETA.INV(ABS(VLOOKUP($S$1,VLookups!$A$28:$B$29,2,FALSE)-AE$3),IF($G18="L",$N18,$M18),IF($G18="L",$M18,$N18),$B18,$D18))</f>
        <v/>
      </c>
      <c r="AF18" s="130" t="str">
        <f>IF(OR($M18="",$N18=""),"",_xlfn.BETA.INV(ABS(VLOOKUP($S$1,VLookups!$A$28:$B$29,2,FALSE)-AF$3),IF($G18="L",$N18,$M18),IF($G18="L",$M18,$N18),$B18,$D18))</f>
        <v/>
      </c>
      <c r="AG18" s="17"/>
      <c r="AH18" s="238" t="str">
        <f t="shared" si="21"/>
        <v/>
      </c>
      <c r="AI18" s="236" t="str">
        <f t="shared" si="22"/>
        <v/>
      </c>
      <c r="AJ18" s="199" t="str">
        <f t="shared" ref="AJ18:CU18" si="151">IF(ISNONTEXT($AH18),AI18+$AH18,"")</f>
        <v/>
      </c>
      <c r="AK18" s="199" t="str">
        <f t="shared" si="151"/>
        <v/>
      </c>
      <c r="AL18" s="199" t="str">
        <f t="shared" si="151"/>
        <v/>
      </c>
      <c r="AM18" s="199" t="str">
        <f t="shared" si="151"/>
        <v/>
      </c>
      <c r="AN18" s="199" t="str">
        <f t="shared" si="151"/>
        <v/>
      </c>
      <c r="AO18" s="199" t="str">
        <f t="shared" si="151"/>
        <v/>
      </c>
      <c r="AP18" s="199" t="str">
        <f t="shared" si="151"/>
        <v/>
      </c>
      <c r="AQ18" s="199" t="str">
        <f t="shared" si="151"/>
        <v/>
      </c>
      <c r="AR18" s="199" t="str">
        <f t="shared" si="151"/>
        <v/>
      </c>
      <c r="AS18" s="199" t="str">
        <f t="shared" si="151"/>
        <v/>
      </c>
      <c r="AT18" s="199" t="str">
        <f t="shared" si="151"/>
        <v/>
      </c>
      <c r="AU18" s="199" t="str">
        <f t="shared" si="151"/>
        <v/>
      </c>
      <c r="AV18" s="199" t="str">
        <f t="shared" si="151"/>
        <v/>
      </c>
      <c r="AW18" s="199" t="str">
        <f t="shared" si="151"/>
        <v/>
      </c>
      <c r="AX18" s="199" t="str">
        <f t="shared" si="151"/>
        <v/>
      </c>
      <c r="AY18" s="199" t="str">
        <f t="shared" si="151"/>
        <v/>
      </c>
      <c r="AZ18" s="199" t="str">
        <f t="shared" si="151"/>
        <v/>
      </c>
      <c r="BA18" s="199" t="str">
        <f t="shared" si="151"/>
        <v/>
      </c>
      <c r="BB18" s="199" t="str">
        <f t="shared" si="151"/>
        <v/>
      </c>
      <c r="BC18" s="199" t="str">
        <f t="shared" si="151"/>
        <v/>
      </c>
      <c r="BD18" s="199" t="str">
        <f t="shared" si="151"/>
        <v/>
      </c>
      <c r="BE18" s="199" t="str">
        <f t="shared" si="151"/>
        <v/>
      </c>
      <c r="BF18" s="199" t="str">
        <f t="shared" si="151"/>
        <v/>
      </c>
      <c r="BG18" s="199" t="str">
        <f t="shared" si="151"/>
        <v/>
      </c>
      <c r="BH18" s="199" t="str">
        <f t="shared" si="151"/>
        <v/>
      </c>
      <c r="BI18" s="199" t="str">
        <f t="shared" si="151"/>
        <v/>
      </c>
      <c r="BJ18" s="199" t="str">
        <f t="shared" si="151"/>
        <v/>
      </c>
      <c r="BK18" s="199" t="str">
        <f t="shared" si="151"/>
        <v/>
      </c>
      <c r="BL18" s="199" t="str">
        <f t="shared" si="151"/>
        <v/>
      </c>
      <c r="BM18" s="199" t="str">
        <f t="shared" si="151"/>
        <v/>
      </c>
      <c r="BN18" s="199" t="str">
        <f t="shared" si="151"/>
        <v/>
      </c>
      <c r="BO18" s="199" t="str">
        <f t="shared" si="151"/>
        <v/>
      </c>
      <c r="BP18" s="199" t="str">
        <f t="shared" si="151"/>
        <v/>
      </c>
      <c r="BQ18" s="199" t="str">
        <f t="shared" si="151"/>
        <v/>
      </c>
      <c r="BR18" s="199" t="str">
        <f t="shared" si="151"/>
        <v/>
      </c>
      <c r="BS18" s="199" t="str">
        <f t="shared" si="151"/>
        <v/>
      </c>
      <c r="BT18" s="199" t="str">
        <f t="shared" si="151"/>
        <v/>
      </c>
      <c r="BU18" s="199" t="str">
        <f t="shared" si="151"/>
        <v/>
      </c>
      <c r="BV18" s="199" t="str">
        <f t="shared" si="151"/>
        <v/>
      </c>
      <c r="BW18" s="199" t="str">
        <f t="shared" si="151"/>
        <v/>
      </c>
      <c r="BX18" s="199" t="str">
        <f t="shared" si="151"/>
        <v/>
      </c>
      <c r="BY18" s="199" t="str">
        <f t="shared" si="151"/>
        <v/>
      </c>
      <c r="BZ18" s="199" t="str">
        <f t="shared" si="151"/>
        <v/>
      </c>
      <c r="CA18" s="199" t="str">
        <f t="shared" si="151"/>
        <v/>
      </c>
      <c r="CB18" s="199" t="str">
        <f t="shared" si="151"/>
        <v/>
      </c>
      <c r="CC18" s="199" t="str">
        <f t="shared" si="151"/>
        <v/>
      </c>
      <c r="CD18" s="199" t="str">
        <f t="shared" si="151"/>
        <v/>
      </c>
      <c r="CE18" s="199" t="str">
        <f t="shared" si="151"/>
        <v/>
      </c>
      <c r="CF18" s="199" t="str">
        <f t="shared" si="151"/>
        <v/>
      </c>
      <c r="CG18" s="199" t="str">
        <f t="shared" si="151"/>
        <v/>
      </c>
      <c r="CH18" s="199" t="str">
        <f t="shared" si="151"/>
        <v/>
      </c>
      <c r="CI18" s="199" t="str">
        <f t="shared" si="151"/>
        <v/>
      </c>
      <c r="CJ18" s="199" t="str">
        <f t="shared" si="151"/>
        <v/>
      </c>
      <c r="CK18" s="199" t="str">
        <f t="shared" si="151"/>
        <v/>
      </c>
      <c r="CL18" s="199" t="str">
        <f t="shared" si="151"/>
        <v/>
      </c>
      <c r="CM18" s="199" t="str">
        <f t="shared" si="151"/>
        <v/>
      </c>
      <c r="CN18" s="199" t="str">
        <f t="shared" si="151"/>
        <v/>
      </c>
      <c r="CO18" s="199" t="str">
        <f t="shared" si="151"/>
        <v/>
      </c>
      <c r="CP18" s="199" t="str">
        <f t="shared" si="151"/>
        <v/>
      </c>
      <c r="CQ18" s="199" t="str">
        <f t="shared" si="151"/>
        <v/>
      </c>
      <c r="CR18" s="199" t="str">
        <f t="shared" si="151"/>
        <v/>
      </c>
      <c r="CS18" s="199" t="str">
        <f t="shared" si="151"/>
        <v/>
      </c>
      <c r="CT18" s="199" t="str">
        <f t="shared" si="151"/>
        <v/>
      </c>
      <c r="CU18" s="199" t="str">
        <f t="shared" si="151"/>
        <v/>
      </c>
      <c r="CV18" s="199" t="str">
        <f t="shared" ref="CV18:FG18" si="152">IF(ISNONTEXT($AH18),CU18+$AH18,"")</f>
        <v/>
      </c>
      <c r="CW18" s="199" t="str">
        <f t="shared" si="152"/>
        <v/>
      </c>
      <c r="CX18" s="199" t="str">
        <f t="shared" si="152"/>
        <v/>
      </c>
      <c r="CY18" s="199" t="str">
        <f t="shared" si="152"/>
        <v/>
      </c>
      <c r="CZ18" s="199" t="str">
        <f t="shared" si="152"/>
        <v/>
      </c>
      <c r="DA18" s="199" t="str">
        <f t="shared" si="152"/>
        <v/>
      </c>
      <c r="DB18" s="199" t="str">
        <f t="shared" si="152"/>
        <v/>
      </c>
      <c r="DC18" s="199" t="str">
        <f t="shared" si="152"/>
        <v/>
      </c>
      <c r="DD18" s="199" t="str">
        <f t="shared" si="152"/>
        <v/>
      </c>
      <c r="DE18" s="199" t="str">
        <f t="shared" si="152"/>
        <v/>
      </c>
      <c r="DF18" s="199" t="str">
        <f t="shared" si="152"/>
        <v/>
      </c>
      <c r="DG18" s="199" t="str">
        <f t="shared" si="152"/>
        <v/>
      </c>
      <c r="DH18" s="199" t="str">
        <f t="shared" si="152"/>
        <v/>
      </c>
      <c r="DI18" s="199" t="str">
        <f t="shared" si="152"/>
        <v/>
      </c>
      <c r="DJ18" s="199" t="str">
        <f t="shared" si="152"/>
        <v/>
      </c>
      <c r="DK18" s="199" t="str">
        <f t="shared" si="152"/>
        <v/>
      </c>
      <c r="DL18" s="199" t="str">
        <f t="shared" si="152"/>
        <v/>
      </c>
      <c r="DM18" s="199" t="str">
        <f t="shared" si="152"/>
        <v/>
      </c>
      <c r="DN18" s="199" t="str">
        <f t="shared" si="152"/>
        <v/>
      </c>
      <c r="DO18" s="199" t="str">
        <f t="shared" si="152"/>
        <v/>
      </c>
      <c r="DP18" s="199" t="str">
        <f t="shared" si="152"/>
        <v/>
      </c>
      <c r="DQ18" s="199" t="str">
        <f t="shared" si="152"/>
        <v/>
      </c>
      <c r="DR18" s="199" t="str">
        <f t="shared" si="152"/>
        <v/>
      </c>
      <c r="DS18" s="199" t="str">
        <f t="shared" si="152"/>
        <v/>
      </c>
      <c r="DT18" s="199" t="str">
        <f t="shared" si="152"/>
        <v/>
      </c>
      <c r="DU18" s="199" t="str">
        <f t="shared" si="152"/>
        <v/>
      </c>
      <c r="DV18" s="199" t="str">
        <f t="shared" si="152"/>
        <v/>
      </c>
      <c r="DW18" s="199" t="str">
        <f t="shared" si="152"/>
        <v/>
      </c>
      <c r="DX18" s="199" t="str">
        <f t="shared" si="152"/>
        <v/>
      </c>
      <c r="DY18" s="199" t="str">
        <f t="shared" si="152"/>
        <v/>
      </c>
      <c r="DZ18" s="199" t="str">
        <f t="shared" si="152"/>
        <v/>
      </c>
      <c r="EA18" s="199" t="str">
        <f t="shared" si="152"/>
        <v/>
      </c>
      <c r="EB18" s="199" t="str">
        <f t="shared" si="152"/>
        <v/>
      </c>
      <c r="EC18" s="199" t="str">
        <f t="shared" si="152"/>
        <v/>
      </c>
      <c r="ED18" s="199" t="str">
        <f t="shared" si="152"/>
        <v/>
      </c>
      <c r="EE18" s="236" t="str">
        <f t="shared" si="25"/>
        <v/>
      </c>
      <c r="EF18" s="237" t="e">
        <f t="shared" si="26"/>
        <v>#N/A</v>
      </c>
      <c r="EG18" s="237" t="e">
        <f t="shared" si="27"/>
        <v>#N/A</v>
      </c>
      <c r="EH18" s="237" t="e">
        <f t="shared" si="28"/>
        <v>#N/A</v>
      </c>
      <c r="EI18" s="237" t="e">
        <f t="shared" si="29"/>
        <v>#N/A</v>
      </c>
      <c r="EJ18" s="237" t="e">
        <f t="shared" si="30"/>
        <v>#N/A</v>
      </c>
      <c r="EK18" s="237" t="e">
        <f t="shared" si="31"/>
        <v>#N/A</v>
      </c>
      <c r="EL18" s="237" t="e">
        <f t="shared" si="32"/>
        <v>#N/A</v>
      </c>
      <c r="EM18" s="237" t="e">
        <f t="shared" si="33"/>
        <v>#N/A</v>
      </c>
      <c r="EN18" s="237" t="e">
        <f t="shared" si="34"/>
        <v>#N/A</v>
      </c>
      <c r="EO18" s="237" t="e">
        <f t="shared" si="35"/>
        <v>#N/A</v>
      </c>
      <c r="EP18" s="237" t="e">
        <f t="shared" si="36"/>
        <v>#N/A</v>
      </c>
      <c r="EQ18" s="237" t="e">
        <f t="shared" si="37"/>
        <v>#N/A</v>
      </c>
      <c r="ER18" s="237" t="e">
        <f t="shared" si="38"/>
        <v>#N/A</v>
      </c>
      <c r="ES18" s="237" t="e">
        <f t="shared" si="39"/>
        <v>#N/A</v>
      </c>
      <c r="ET18" s="237" t="e">
        <f t="shared" si="40"/>
        <v>#N/A</v>
      </c>
      <c r="EU18" s="237" t="e">
        <f t="shared" si="41"/>
        <v>#N/A</v>
      </c>
      <c r="EV18" s="237" t="e">
        <f t="shared" si="42"/>
        <v>#N/A</v>
      </c>
      <c r="EW18" s="237" t="e">
        <f t="shared" si="43"/>
        <v>#N/A</v>
      </c>
      <c r="EX18" s="237" t="e">
        <f t="shared" si="44"/>
        <v>#N/A</v>
      </c>
      <c r="EY18" s="237" t="e">
        <f t="shared" si="45"/>
        <v>#N/A</v>
      </c>
      <c r="EZ18" s="237" t="e">
        <f t="shared" si="46"/>
        <v>#N/A</v>
      </c>
      <c r="FA18" s="237" t="e">
        <f t="shared" si="47"/>
        <v>#N/A</v>
      </c>
      <c r="FB18" s="237" t="e">
        <f t="shared" si="48"/>
        <v>#N/A</v>
      </c>
      <c r="FC18" s="237" t="e">
        <f t="shared" si="49"/>
        <v>#N/A</v>
      </c>
      <c r="FD18" s="237" t="e">
        <f t="shared" si="50"/>
        <v>#N/A</v>
      </c>
      <c r="FE18" s="237" t="e">
        <f t="shared" si="51"/>
        <v>#N/A</v>
      </c>
      <c r="FF18" s="237" t="e">
        <f t="shared" si="52"/>
        <v>#N/A</v>
      </c>
      <c r="FG18" s="237" t="e">
        <f t="shared" si="53"/>
        <v>#N/A</v>
      </c>
      <c r="FH18" s="237" t="e">
        <f t="shared" si="54"/>
        <v>#N/A</v>
      </c>
      <c r="FI18" s="237" t="e">
        <f t="shared" si="55"/>
        <v>#N/A</v>
      </c>
      <c r="FJ18" s="237" t="e">
        <f t="shared" si="56"/>
        <v>#N/A</v>
      </c>
      <c r="FK18" s="237" t="e">
        <f t="shared" si="57"/>
        <v>#N/A</v>
      </c>
      <c r="FL18" s="237" t="e">
        <f t="shared" si="58"/>
        <v>#N/A</v>
      </c>
      <c r="FM18" s="237" t="e">
        <f t="shared" si="59"/>
        <v>#N/A</v>
      </c>
      <c r="FN18" s="237" t="e">
        <f t="shared" si="60"/>
        <v>#N/A</v>
      </c>
      <c r="FO18" s="237" t="e">
        <f t="shared" si="61"/>
        <v>#N/A</v>
      </c>
      <c r="FP18" s="237" t="e">
        <f t="shared" si="62"/>
        <v>#N/A</v>
      </c>
      <c r="FQ18" s="237" t="e">
        <f t="shared" si="63"/>
        <v>#N/A</v>
      </c>
      <c r="FR18" s="237" t="e">
        <f t="shared" si="64"/>
        <v>#N/A</v>
      </c>
      <c r="FS18" s="237" t="e">
        <f t="shared" si="65"/>
        <v>#N/A</v>
      </c>
      <c r="FT18" s="237" t="e">
        <f t="shared" si="66"/>
        <v>#N/A</v>
      </c>
      <c r="FU18" s="237" t="e">
        <f t="shared" si="67"/>
        <v>#N/A</v>
      </c>
      <c r="FV18" s="237" t="e">
        <f t="shared" si="68"/>
        <v>#N/A</v>
      </c>
      <c r="FW18" s="237" t="e">
        <f t="shared" si="69"/>
        <v>#N/A</v>
      </c>
      <c r="FX18" s="237" t="e">
        <f t="shared" si="70"/>
        <v>#N/A</v>
      </c>
      <c r="FY18" s="237" t="e">
        <f t="shared" si="71"/>
        <v>#N/A</v>
      </c>
      <c r="FZ18" s="237" t="e">
        <f t="shared" si="72"/>
        <v>#N/A</v>
      </c>
      <c r="GA18" s="237" t="e">
        <f t="shared" si="73"/>
        <v>#N/A</v>
      </c>
      <c r="GB18" s="237" t="e">
        <f t="shared" si="74"/>
        <v>#N/A</v>
      </c>
      <c r="GC18" s="237" t="e">
        <f t="shared" si="75"/>
        <v>#N/A</v>
      </c>
      <c r="GD18" s="237" t="e">
        <f t="shared" si="76"/>
        <v>#N/A</v>
      </c>
      <c r="GE18" s="237" t="e">
        <f t="shared" si="77"/>
        <v>#N/A</v>
      </c>
      <c r="GF18" s="237" t="e">
        <f t="shared" si="78"/>
        <v>#N/A</v>
      </c>
      <c r="GG18" s="237" t="e">
        <f t="shared" si="79"/>
        <v>#N/A</v>
      </c>
      <c r="GH18" s="237" t="e">
        <f t="shared" si="80"/>
        <v>#N/A</v>
      </c>
      <c r="GI18" s="237" t="e">
        <f t="shared" si="81"/>
        <v>#N/A</v>
      </c>
      <c r="GJ18" s="237" t="e">
        <f t="shared" si="82"/>
        <v>#N/A</v>
      </c>
      <c r="GK18" s="237" t="e">
        <f t="shared" si="83"/>
        <v>#N/A</v>
      </c>
      <c r="GL18" s="237" t="e">
        <f t="shared" si="84"/>
        <v>#N/A</v>
      </c>
      <c r="GM18" s="237" t="e">
        <f t="shared" si="85"/>
        <v>#N/A</v>
      </c>
      <c r="GN18" s="237" t="e">
        <f t="shared" si="86"/>
        <v>#N/A</v>
      </c>
      <c r="GO18" s="237" t="e">
        <f t="shared" si="87"/>
        <v>#N/A</v>
      </c>
      <c r="GP18" s="237" t="e">
        <f t="shared" si="88"/>
        <v>#N/A</v>
      </c>
      <c r="GQ18" s="237" t="e">
        <f t="shared" si="89"/>
        <v>#N/A</v>
      </c>
      <c r="GR18" s="237" t="e">
        <f t="shared" si="90"/>
        <v>#N/A</v>
      </c>
      <c r="GS18" s="237" t="e">
        <f t="shared" si="91"/>
        <v>#N/A</v>
      </c>
      <c r="GT18" s="237" t="e">
        <f t="shared" si="92"/>
        <v>#N/A</v>
      </c>
      <c r="GU18" s="237" t="e">
        <f t="shared" si="93"/>
        <v>#N/A</v>
      </c>
      <c r="GV18" s="237" t="e">
        <f t="shared" si="94"/>
        <v>#N/A</v>
      </c>
      <c r="GW18" s="237" t="e">
        <f t="shared" si="95"/>
        <v>#N/A</v>
      </c>
      <c r="GX18" s="237" t="e">
        <f t="shared" si="96"/>
        <v>#N/A</v>
      </c>
      <c r="GY18" s="237" t="e">
        <f t="shared" si="97"/>
        <v>#N/A</v>
      </c>
      <c r="GZ18" s="237" t="e">
        <f t="shared" si="98"/>
        <v>#N/A</v>
      </c>
      <c r="HA18" s="237" t="e">
        <f t="shared" si="99"/>
        <v>#N/A</v>
      </c>
      <c r="HB18" s="237" t="e">
        <f t="shared" si="100"/>
        <v>#N/A</v>
      </c>
      <c r="HC18" s="237" t="e">
        <f t="shared" si="101"/>
        <v>#N/A</v>
      </c>
      <c r="HD18" s="237" t="e">
        <f t="shared" si="102"/>
        <v>#N/A</v>
      </c>
      <c r="HE18" s="237" t="e">
        <f t="shared" si="103"/>
        <v>#N/A</v>
      </c>
      <c r="HF18" s="237" t="e">
        <f t="shared" si="104"/>
        <v>#N/A</v>
      </c>
      <c r="HG18" s="237" t="e">
        <f t="shared" si="105"/>
        <v>#N/A</v>
      </c>
      <c r="HH18" s="237" t="e">
        <f t="shared" si="106"/>
        <v>#N/A</v>
      </c>
      <c r="HI18" s="237" t="e">
        <f t="shared" si="107"/>
        <v>#N/A</v>
      </c>
      <c r="HJ18" s="237" t="e">
        <f t="shared" si="108"/>
        <v>#N/A</v>
      </c>
      <c r="HK18" s="237" t="e">
        <f t="shared" si="109"/>
        <v>#N/A</v>
      </c>
      <c r="HL18" s="237" t="e">
        <f t="shared" si="110"/>
        <v>#N/A</v>
      </c>
      <c r="HM18" s="237" t="e">
        <f t="shared" si="111"/>
        <v>#N/A</v>
      </c>
      <c r="HN18" s="237" t="e">
        <f t="shared" si="112"/>
        <v>#N/A</v>
      </c>
      <c r="HO18" s="237" t="e">
        <f t="shared" si="113"/>
        <v>#N/A</v>
      </c>
      <c r="HP18" s="237" t="e">
        <f t="shared" si="114"/>
        <v>#N/A</v>
      </c>
      <c r="HQ18" s="237" t="e">
        <f t="shared" si="115"/>
        <v>#N/A</v>
      </c>
      <c r="HR18" s="237" t="e">
        <f t="shared" si="116"/>
        <v>#N/A</v>
      </c>
      <c r="HS18" s="237" t="e">
        <f t="shared" si="117"/>
        <v>#N/A</v>
      </c>
      <c r="HT18" s="237" t="e">
        <f t="shared" si="118"/>
        <v>#N/A</v>
      </c>
      <c r="HU18" s="237" t="e">
        <f t="shared" si="119"/>
        <v>#N/A</v>
      </c>
      <c r="HV18" s="237" t="e">
        <f t="shared" si="120"/>
        <v>#N/A</v>
      </c>
      <c r="HW18" s="237" t="e">
        <f t="shared" si="121"/>
        <v>#N/A</v>
      </c>
      <c r="HX18" s="237" t="e">
        <f t="shared" si="122"/>
        <v>#N/A</v>
      </c>
      <c r="HY18" s="237" t="e">
        <f t="shared" si="123"/>
        <v>#N/A</v>
      </c>
      <c r="HZ18" s="237" t="e">
        <f t="shared" si="124"/>
        <v>#N/A</v>
      </c>
      <c r="IA18" s="237" t="e">
        <f t="shared" si="125"/>
        <v>#N/A</v>
      </c>
      <c r="IB18" s="237" t="e">
        <f t="shared" si="126"/>
        <v>#N/A</v>
      </c>
    </row>
    <row r="19" spans="1:236" hidden="1" x14ac:dyDescent="0.25">
      <c r="A19" s="22">
        <v>16</v>
      </c>
      <c r="B19" s="117" t="str">
        <f t="shared" si="10"/>
        <v/>
      </c>
      <c r="C19" s="132"/>
      <c r="D19" s="117" t="str">
        <f t="shared" si="11"/>
        <v/>
      </c>
      <c r="E19" s="127"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9" t="str">
        <f t="shared" si="18"/>
        <v/>
      </c>
      <c r="Q19" s="119" t="str">
        <f t="shared" si="19"/>
        <v/>
      </c>
      <c r="R19" s="40" t="str">
        <f t="shared" si="20"/>
        <v/>
      </c>
      <c r="S19" s="132"/>
      <c r="T19" s="28" t="str">
        <f>IF(AND(B19&gt;0,C19&gt;0,D19&gt;0,M19&gt;0,N19&gt;0,S19&gt;0,NOT(K19="")),ABS(VLOOKUP($S$1,VLookups!$A$28:$B$29,2,FALSE)-_xlfn.BETA.DIST(S19,IF(G19="L",N19,M19),IF(G19="L",M19,N19),TRUE,B19,D19)),"")</f>
        <v/>
      </c>
      <c r="U19" s="129" t="str">
        <f>IF(OR($M19="",$N19=""),"",_xlfn.BETA.INV(ABS(VLOOKUP($S$1,VLookups!$A$28:$B$29,2,FALSE)-U$3),IF($G19="L",$N19,$M19),IF($G19="L",$M19,$N19),$B19,$D19))</f>
        <v/>
      </c>
      <c r="V19" s="130" t="str">
        <f>IF(OR($M19="",$N19=""),"",_xlfn.BETA.INV(ABS(VLOOKUP($S$1,VLookups!$A$28:$B$29,2,FALSE)-V$3),IF($G19="L",$N19,$M19),IF($G19="L",$M19,$N19),$B19,$D19))</f>
        <v/>
      </c>
      <c r="W19" s="129" t="str">
        <f>IF(OR($M19="",$N19=""),"",_xlfn.BETA.INV(ABS(VLOOKUP($S$1,VLookups!$A$28:$B$29,2,FALSE)-W$3),IF($G19="L",$N19,$M19),IF($G19="L",$M19,$N19),$B19,$D19))</f>
        <v/>
      </c>
      <c r="X19" s="130" t="str">
        <f>IF(OR($M19="",$N19=""),"",_xlfn.BETA.INV(ABS(VLOOKUP($S$1,VLookups!$A$28:$B$29,2,FALSE)-X$3),IF($G19="L",$N19,$M19),IF($G19="L",$M19,$N19),$B19,$D19))</f>
        <v/>
      </c>
      <c r="Y19" s="129" t="str">
        <f>IF(OR($M19="",$N19=""),"",_xlfn.BETA.INV(ABS(VLOOKUP($S$1,VLookups!$A$28:$B$29,2,FALSE)-Y$3),IF($G19="L",$N19,$M19),IF($G19="L",$M19,$N19),$B19,$D19))</f>
        <v/>
      </c>
      <c r="Z19" s="130" t="str">
        <f>IF(OR($M19="",$N19=""),"",_xlfn.BETA.INV(ABS(VLOOKUP($S$1,VLookups!$A$28:$B$29,2,FALSE)-Z$3),IF($G19="L",$N19,$M19),IF($G19="L",$M19,$N19),$B19,$D19))</f>
        <v/>
      </c>
      <c r="AA19" s="129" t="str">
        <f>IF(OR($M19="",$N19=""),"",_xlfn.BETA.INV(ABS(VLOOKUP($S$1,VLookups!$A$28:$B$29,2,FALSE)-AA$3),IF($G19="L",$N19,$M19),IF($G19="L",$M19,$N19),$B19,$D19))</f>
        <v/>
      </c>
      <c r="AB19" s="130" t="str">
        <f>IF(OR($M19="",$N19=""),"",_xlfn.BETA.INV(ABS(VLOOKUP($S$1,VLookups!$A$28:$B$29,2,FALSE)-AB$3),IF($G19="L",$N19,$M19),IF($G19="L",$M19,$N19),$B19,$D19))</f>
        <v/>
      </c>
      <c r="AC19" s="129" t="str">
        <f>IF(OR($M19="",$N19=""),"",_xlfn.BETA.INV(ABS(VLOOKUP($S$1,VLookups!$A$28:$B$29,2,FALSE)-AC$3),IF($G19="L",$N19,$M19),IF($G19="L",$M19,$N19),$B19,$D19))</f>
        <v/>
      </c>
      <c r="AD19" s="130" t="str">
        <f>IF(OR($M19="",$N19=""),"",_xlfn.BETA.INV(ABS(VLOOKUP($S$1,VLookups!$A$28:$B$29,2,FALSE)-AD$3),IF($G19="L",$N19,$M19),IF($G19="L",$M19,$N19),$B19,$D19))</f>
        <v/>
      </c>
      <c r="AE19" s="129" t="str">
        <f>IF(OR($M19="",$N19=""),"",_xlfn.BETA.INV(ABS(VLOOKUP($S$1,VLookups!$A$28:$B$29,2,FALSE)-AE$3),IF($G19="L",$N19,$M19),IF($G19="L",$M19,$N19),$B19,$D19))</f>
        <v/>
      </c>
      <c r="AF19" s="130" t="str">
        <f>IF(OR($M19="",$N19=""),"",_xlfn.BETA.INV(ABS(VLOOKUP($S$1,VLookups!$A$28:$B$29,2,FALSE)-AF$3),IF($G19="L",$N19,$M19),IF($G19="L",$M19,$N19),$B19,$D19))</f>
        <v/>
      </c>
      <c r="AG19" s="17"/>
      <c r="AH19" s="238" t="str">
        <f t="shared" si="21"/>
        <v/>
      </c>
      <c r="AI19" s="236" t="str">
        <f t="shared" si="22"/>
        <v/>
      </c>
      <c r="AJ19" s="199" t="str">
        <f t="shared" ref="AJ19:CU19" si="153">IF(ISNONTEXT($AH19),AI19+$AH19,"")</f>
        <v/>
      </c>
      <c r="AK19" s="199" t="str">
        <f t="shared" si="153"/>
        <v/>
      </c>
      <c r="AL19" s="199" t="str">
        <f t="shared" si="153"/>
        <v/>
      </c>
      <c r="AM19" s="199" t="str">
        <f t="shared" si="153"/>
        <v/>
      </c>
      <c r="AN19" s="199" t="str">
        <f t="shared" si="153"/>
        <v/>
      </c>
      <c r="AO19" s="199" t="str">
        <f t="shared" si="153"/>
        <v/>
      </c>
      <c r="AP19" s="199" t="str">
        <f t="shared" si="153"/>
        <v/>
      </c>
      <c r="AQ19" s="199" t="str">
        <f t="shared" si="153"/>
        <v/>
      </c>
      <c r="AR19" s="199" t="str">
        <f t="shared" si="153"/>
        <v/>
      </c>
      <c r="AS19" s="199" t="str">
        <f t="shared" si="153"/>
        <v/>
      </c>
      <c r="AT19" s="199" t="str">
        <f t="shared" si="153"/>
        <v/>
      </c>
      <c r="AU19" s="199" t="str">
        <f t="shared" si="153"/>
        <v/>
      </c>
      <c r="AV19" s="199" t="str">
        <f t="shared" si="153"/>
        <v/>
      </c>
      <c r="AW19" s="199" t="str">
        <f t="shared" si="153"/>
        <v/>
      </c>
      <c r="AX19" s="199" t="str">
        <f t="shared" si="153"/>
        <v/>
      </c>
      <c r="AY19" s="199" t="str">
        <f t="shared" si="153"/>
        <v/>
      </c>
      <c r="AZ19" s="199" t="str">
        <f t="shared" si="153"/>
        <v/>
      </c>
      <c r="BA19" s="199" t="str">
        <f t="shared" si="153"/>
        <v/>
      </c>
      <c r="BB19" s="199" t="str">
        <f t="shared" si="153"/>
        <v/>
      </c>
      <c r="BC19" s="199" t="str">
        <f t="shared" si="153"/>
        <v/>
      </c>
      <c r="BD19" s="199" t="str">
        <f t="shared" si="153"/>
        <v/>
      </c>
      <c r="BE19" s="199" t="str">
        <f t="shared" si="153"/>
        <v/>
      </c>
      <c r="BF19" s="199" t="str">
        <f t="shared" si="153"/>
        <v/>
      </c>
      <c r="BG19" s="199" t="str">
        <f t="shared" si="153"/>
        <v/>
      </c>
      <c r="BH19" s="199" t="str">
        <f t="shared" si="153"/>
        <v/>
      </c>
      <c r="BI19" s="199" t="str">
        <f t="shared" si="153"/>
        <v/>
      </c>
      <c r="BJ19" s="199" t="str">
        <f t="shared" si="153"/>
        <v/>
      </c>
      <c r="BK19" s="199" t="str">
        <f t="shared" si="153"/>
        <v/>
      </c>
      <c r="BL19" s="199" t="str">
        <f t="shared" si="153"/>
        <v/>
      </c>
      <c r="BM19" s="199" t="str">
        <f t="shared" si="153"/>
        <v/>
      </c>
      <c r="BN19" s="199" t="str">
        <f t="shared" si="153"/>
        <v/>
      </c>
      <c r="BO19" s="199" t="str">
        <f t="shared" si="153"/>
        <v/>
      </c>
      <c r="BP19" s="199" t="str">
        <f t="shared" si="153"/>
        <v/>
      </c>
      <c r="BQ19" s="199" t="str">
        <f t="shared" si="153"/>
        <v/>
      </c>
      <c r="BR19" s="199" t="str">
        <f t="shared" si="153"/>
        <v/>
      </c>
      <c r="BS19" s="199" t="str">
        <f t="shared" si="153"/>
        <v/>
      </c>
      <c r="BT19" s="199" t="str">
        <f t="shared" si="153"/>
        <v/>
      </c>
      <c r="BU19" s="199" t="str">
        <f t="shared" si="153"/>
        <v/>
      </c>
      <c r="BV19" s="199" t="str">
        <f t="shared" si="153"/>
        <v/>
      </c>
      <c r="BW19" s="199" t="str">
        <f t="shared" si="153"/>
        <v/>
      </c>
      <c r="BX19" s="199" t="str">
        <f t="shared" si="153"/>
        <v/>
      </c>
      <c r="BY19" s="199" t="str">
        <f t="shared" si="153"/>
        <v/>
      </c>
      <c r="BZ19" s="199" t="str">
        <f t="shared" si="153"/>
        <v/>
      </c>
      <c r="CA19" s="199" t="str">
        <f t="shared" si="153"/>
        <v/>
      </c>
      <c r="CB19" s="199" t="str">
        <f t="shared" si="153"/>
        <v/>
      </c>
      <c r="CC19" s="199" t="str">
        <f t="shared" si="153"/>
        <v/>
      </c>
      <c r="CD19" s="199" t="str">
        <f t="shared" si="153"/>
        <v/>
      </c>
      <c r="CE19" s="199" t="str">
        <f t="shared" si="153"/>
        <v/>
      </c>
      <c r="CF19" s="199" t="str">
        <f t="shared" si="153"/>
        <v/>
      </c>
      <c r="CG19" s="199" t="str">
        <f t="shared" si="153"/>
        <v/>
      </c>
      <c r="CH19" s="199" t="str">
        <f t="shared" si="153"/>
        <v/>
      </c>
      <c r="CI19" s="199" t="str">
        <f t="shared" si="153"/>
        <v/>
      </c>
      <c r="CJ19" s="199" t="str">
        <f t="shared" si="153"/>
        <v/>
      </c>
      <c r="CK19" s="199" t="str">
        <f t="shared" si="153"/>
        <v/>
      </c>
      <c r="CL19" s="199" t="str">
        <f t="shared" si="153"/>
        <v/>
      </c>
      <c r="CM19" s="199" t="str">
        <f t="shared" si="153"/>
        <v/>
      </c>
      <c r="CN19" s="199" t="str">
        <f t="shared" si="153"/>
        <v/>
      </c>
      <c r="CO19" s="199" t="str">
        <f t="shared" si="153"/>
        <v/>
      </c>
      <c r="CP19" s="199" t="str">
        <f t="shared" si="153"/>
        <v/>
      </c>
      <c r="CQ19" s="199" t="str">
        <f t="shared" si="153"/>
        <v/>
      </c>
      <c r="CR19" s="199" t="str">
        <f t="shared" si="153"/>
        <v/>
      </c>
      <c r="CS19" s="199" t="str">
        <f t="shared" si="153"/>
        <v/>
      </c>
      <c r="CT19" s="199" t="str">
        <f t="shared" si="153"/>
        <v/>
      </c>
      <c r="CU19" s="199" t="str">
        <f t="shared" si="153"/>
        <v/>
      </c>
      <c r="CV19" s="199" t="str">
        <f t="shared" ref="CV19:FG19" si="154">IF(ISNONTEXT($AH19),CU19+$AH19,"")</f>
        <v/>
      </c>
      <c r="CW19" s="199" t="str">
        <f t="shared" si="154"/>
        <v/>
      </c>
      <c r="CX19" s="199" t="str">
        <f t="shared" si="154"/>
        <v/>
      </c>
      <c r="CY19" s="199" t="str">
        <f t="shared" si="154"/>
        <v/>
      </c>
      <c r="CZ19" s="199" t="str">
        <f t="shared" si="154"/>
        <v/>
      </c>
      <c r="DA19" s="199" t="str">
        <f t="shared" si="154"/>
        <v/>
      </c>
      <c r="DB19" s="199" t="str">
        <f t="shared" si="154"/>
        <v/>
      </c>
      <c r="DC19" s="199" t="str">
        <f t="shared" si="154"/>
        <v/>
      </c>
      <c r="DD19" s="199" t="str">
        <f t="shared" si="154"/>
        <v/>
      </c>
      <c r="DE19" s="199" t="str">
        <f t="shared" si="154"/>
        <v/>
      </c>
      <c r="DF19" s="199" t="str">
        <f t="shared" si="154"/>
        <v/>
      </c>
      <c r="DG19" s="199" t="str">
        <f t="shared" si="154"/>
        <v/>
      </c>
      <c r="DH19" s="199" t="str">
        <f t="shared" si="154"/>
        <v/>
      </c>
      <c r="DI19" s="199" t="str">
        <f t="shared" si="154"/>
        <v/>
      </c>
      <c r="DJ19" s="199" t="str">
        <f t="shared" si="154"/>
        <v/>
      </c>
      <c r="DK19" s="199" t="str">
        <f t="shared" si="154"/>
        <v/>
      </c>
      <c r="DL19" s="199" t="str">
        <f t="shared" si="154"/>
        <v/>
      </c>
      <c r="DM19" s="199" t="str">
        <f t="shared" si="154"/>
        <v/>
      </c>
      <c r="DN19" s="199" t="str">
        <f t="shared" si="154"/>
        <v/>
      </c>
      <c r="DO19" s="199" t="str">
        <f t="shared" si="154"/>
        <v/>
      </c>
      <c r="DP19" s="199" t="str">
        <f t="shared" si="154"/>
        <v/>
      </c>
      <c r="DQ19" s="199" t="str">
        <f t="shared" si="154"/>
        <v/>
      </c>
      <c r="DR19" s="199" t="str">
        <f t="shared" si="154"/>
        <v/>
      </c>
      <c r="DS19" s="199" t="str">
        <f t="shared" si="154"/>
        <v/>
      </c>
      <c r="DT19" s="199" t="str">
        <f t="shared" si="154"/>
        <v/>
      </c>
      <c r="DU19" s="199" t="str">
        <f t="shared" si="154"/>
        <v/>
      </c>
      <c r="DV19" s="199" t="str">
        <f t="shared" si="154"/>
        <v/>
      </c>
      <c r="DW19" s="199" t="str">
        <f t="shared" si="154"/>
        <v/>
      </c>
      <c r="DX19" s="199" t="str">
        <f t="shared" si="154"/>
        <v/>
      </c>
      <c r="DY19" s="199" t="str">
        <f t="shared" si="154"/>
        <v/>
      </c>
      <c r="DZ19" s="199" t="str">
        <f t="shared" si="154"/>
        <v/>
      </c>
      <c r="EA19" s="199" t="str">
        <f t="shared" si="154"/>
        <v/>
      </c>
      <c r="EB19" s="199" t="str">
        <f t="shared" si="154"/>
        <v/>
      </c>
      <c r="EC19" s="199" t="str">
        <f t="shared" si="154"/>
        <v/>
      </c>
      <c r="ED19" s="199" t="str">
        <f t="shared" si="154"/>
        <v/>
      </c>
      <c r="EE19" s="236" t="str">
        <f t="shared" si="25"/>
        <v/>
      </c>
      <c r="EF19" s="237" t="e">
        <f t="shared" si="26"/>
        <v>#N/A</v>
      </c>
      <c r="EG19" s="237" t="e">
        <f t="shared" si="27"/>
        <v>#N/A</v>
      </c>
      <c r="EH19" s="237" t="e">
        <f t="shared" si="28"/>
        <v>#N/A</v>
      </c>
      <c r="EI19" s="237" t="e">
        <f t="shared" si="29"/>
        <v>#N/A</v>
      </c>
      <c r="EJ19" s="237" t="e">
        <f t="shared" si="30"/>
        <v>#N/A</v>
      </c>
      <c r="EK19" s="237" t="e">
        <f t="shared" si="31"/>
        <v>#N/A</v>
      </c>
      <c r="EL19" s="237" t="e">
        <f t="shared" si="32"/>
        <v>#N/A</v>
      </c>
      <c r="EM19" s="237" t="e">
        <f t="shared" si="33"/>
        <v>#N/A</v>
      </c>
      <c r="EN19" s="237" t="e">
        <f t="shared" si="34"/>
        <v>#N/A</v>
      </c>
      <c r="EO19" s="237" t="e">
        <f t="shared" si="35"/>
        <v>#N/A</v>
      </c>
      <c r="EP19" s="237" t="e">
        <f t="shared" si="36"/>
        <v>#N/A</v>
      </c>
      <c r="EQ19" s="237" t="e">
        <f t="shared" si="37"/>
        <v>#N/A</v>
      </c>
      <c r="ER19" s="237" t="e">
        <f t="shared" si="38"/>
        <v>#N/A</v>
      </c>
      <c r="ES19" s="237" t="e">
        <f t="shared" si="39"/>
        <v>#N/A</v>
      </c>
      <c r="ET19" s="237" t="e">
        <f t="shared" si="40"/>
        <v>#N/A</v>
      </c>
      <c r="EU19" s="237" t="e">
        <f t="shared" si="41"/>
        <v>#N/A</v>
      </c>
      <c r="EV19" s="237" t="e">
        <f t="shared" si="42"/>
        <v>#N/A</v>
      </c>
      <c r="EW19" s="237" t="e">
        <f t="shared" si="43"/>
        <v>#N/A</v>
      </c>
      <c r="EX19" s="237" t="e">
        <f t="shared" si="44"/>
        <v>#N/A</v>
      </c>
      <c r="EY19" s="237" t="e">
        <f t="shared" si="45"/>
        <v>#N/A</v>
      </c>
      <c r="EZ19" s="237" t="e">
        <f t="shared" si="46"/>
        <v>#N/A</v>
      </c>
      <c r="FA19" s="237" t="e">
        <f t="shared" si="47"/>
        <v>#N/A</v>
      </c>
      <c r="FB19" s="237" t="e">
        <f t="shared" si="48"/>
        <v>#N/A</v>
      </c>
      <c r="FC19" s="237" t="e">
        <f t="shared" si="49"/>
        <v>#N/A</v>
      </c>
      <c r="FD19" s="237" t="e">
        <f t="shared" si="50"/>
        <v>#N/A</v>
      </c>
      <c r="FE19" s="237" t="e">
        <f t="shared" si="51"/>
        <v>#N/A</v>
      </c>
      <c r="FF19" s="237" t="e">
        <f t="shared" si="52"/>
        <v>#N/A</v>
      </c>
      <c r="FG19" s="237" t="e">
        <f t="shared" si="53"/>
        <v>#N/A</v>
      </c>
      <c r="FH19" s="237" t="e">
        <f t="shared" si="54"/>
        <v>#N/A</v>
      </c>
      <c r="FI19" s="237" t="e">
        <f t="shared" si="55"/>
        <v>#N/A</v>
      </c>
      <c r="FJ19" s="237" t="e">
        <f t="shared" si="56"/>
        <v>#N/A</v>
      </c>
      <c r="FK19" s="237" t="e">
        <f t="shared" si="57"/>
        <v>#N/A</v>
      </c>
      <c r="FL19" s="237" t="e">
        <f t="shared" si="58"/>
        <v>#N/A</v>
      </c>
      <c r="FM19" s="237" t="e">
        <f t="shared" si="59"/>
        <v>#N/A</v>
      </c>
      <c r="FN19" s="237" t="e">
        <f t="shared" si="60"/>
        <v>#N/A</v>
      </c>
      <c r="FO19" s="237" t="e">
        <f t="shared" si="61"/>
        <v>#N/A</v>
      </c>
      <c r="FP19" s="237" t="e">
        <f t="shared" si="62"/>
        <v>#N/A</v>
      </c>
      <c r="FQ19" s="237" t="e">
        <f t="shared" si="63"/>
        <v>#N/A</v>
      </c>
      <c r="FR19" s="237" t="e">
        <f t="shared" si="64"/>
        <v>#N/A</v>
      </c>
      <c r="FS19" s="237" t="e">
        <f t="shared" si="65"/>
        <v>#N/A</v>
      </c>
      <c r="FT19" s="237" t="e">
        <f t="shared" si="66"/>
        <v>#N/A</v>
      </c>
      <c r="FU19" s="237" t="e">
        <f t="shared" si="67"/>
        <v>#N/A</v>
      </c>
      <c r="FV19" s="237" t="e">
        <f t="shared" si="68"/>
        <v>#N/A</v>
      </c>
      <c r="FW19" s="237" t="e">
        <f t="shared" si="69"/>
        <v>#N/A</v>
      </c>
      <c r="FX19" s="237" t="e">
        <f t="shared" si="70"/>
        <v>#N/A</v>
      </c>
      <c r="FY19" s="237" t="e">
        <f t="shared" si="71"/>
        <v>#N/A</v>
      </c>
      <c r="FZ19" s="237" t="e">
        <f t="shared" si="72"/>
        <v>#N/A</v>
      </c>
      <c r="GA19" s="237" t="e">
        <f t="shared" si="73"/>
        <v>#N/A</v>
      </c>
      <c r="GB19" s="237" t="e">
        <f t="shared" si="74"/>
        <v>#N/A</v>
      </c>
      <c r="GC19" s="237" t="e">
        <f t="shared" si="75"/>
        <v>#N/A</v>
      </c>
      <c r="GD19" s="237" t="e">
        <f t="shared" si="76"/>
        <v>#N/A</v>
      </c>
      <c r="GE19" s="237" t="e">
        <f t="shared" si="77"/>
        <v>#N/A</v>
      </c>
      <c r="GF19" s="237" t="e">
        <f t="shared" si="78"/>
        <v>#N/A</v>
      </c>
      <c r="GG19" s="237" t="e">
        <f t="shared" si="79"/>
        <v>#N/A</v>
      </c>
      <c r="GH19" s="237" t="e">
        <f t="shared" si="80"/>
        <v>#N/A</v>
      </c>
      <c r="GI19" s="237" t="e">
        <f t="shared" si="81"/>
        <v>#N/A</v>
      </c>
      <c r="GJ19" s="237" t="e">
        <f t="shared" si="82"/>
        <v>#N/A</v>
      </c>
      <c r="GK19" s="237" t="e">
        <f t="shared" si="83"/>
        <v>#N/A</v>
      </c>
      <c r="GL19" s="237" t="e">
        <f t="shared" si="84"/>
        <v>#N/A</v>
      </c>
      <c r="GM19" s="237" t="e">
        <f t="shared" si="85"/>
        <v>#N/A</v>
      </c>
      <c r="GN19" s="237" t="e">
        <f t="shared" si="86"/>
        <v>#N/A</v>
      </c>
      <c r="GO19" s="237" t="e">
        <f t="shared" si="87"/>
        <v>#N/A</v>
      </c>
      <c r="GP19" s="237" t="e">
        <f t="shared" si="88"/>
        <v>#N/A</v>
      </c>
      <c r="GQ19" s="237" t="e">
        <f t="shared" si="89"/>
        <v>#N/A</v>
      </c>
      <c r="GR19" s="237" t="e">
        <f t="shared" si="90"/>
        <v>#N/A</v>
      </c>
      <c r="GS19" s="237" t="e">
        <f t="shared" si="91"/>
        <v>#N/A</v>
      </c>
      <c r="GT19" s="237" t="e">
        <f t="shared" si="92"/>
        <v>#N/A</v>
      </c>
      <c r="GU19" s="237" t="e">
        <f t="shared" si="93"/>
        <v>#N/A</v>
      </c>
      <c r="GV19" s="237" t="e">
        <f t="shared" si="94"/>
        <v>#N/A</v>
      </c>
      <c r="GW19" s="237" t="e">
        <f t="shared" si="95"/>
        <v>#N/A</v>
      </c>
      <c r="GX19" s="237" t="e">
        <f t="shared" si="96"/>
        <v>#N/A</v>
      </c>
      <c r="GY19" s="237" t="e">
        <f t="shared" si="97"/>
        <v>#N/A</v>
      </c>
      <c r="GZ19" s="237" t="e">
        <f t="shared" si="98"/>
        <v>#N/A</v>
      </c>
      <c r="HA19" s="237" t="e">
        <f t="shared" si="99"/>
        <v>#N/A</v>
      </c>
      <c r="HB19" s="237" t="e">
        <f t="shared" si="100"/>
        <v>#N/A</v>
      </c>
      <c r="HC19" s="237" t="e">
        <f t="shared" si="101"/>
        <v>#N/A</v>
      </c>
      <c r="HD19" s="237" t="e">
        <f t="shared" si="102"/>
        <v>#N/A</v>
      </c>
      <c r="HE19" s="237" t="e">
        <f t="shared" si="103"/>
        <v>#N/A</v>
      </c>
      <c r="HF19" s="237" t="e">
        <f t="shared" si="104"/>
        <v>#N/A</v>
      </c>
      <c r="HG19" s="237" t="e">
        <f t="shared" si="105"/>
        <v>#N/A</v>
      </c>
      <c r="HH19" s="237" t="e">
        <f t="shared" si="106"/>
        <v>#N/A</v>
      </c>
      <c r="HI19" s="237" t="e">
        <f t="shared" si="107"/>
        <v>#N/A</v>
      </c>
      <c r="HJ19" s="237" t="e">
        <f t="shared" si="108"/>
        <v>#N/A</v>
      </c>
      <c r="HK19" s="237" t="e">
        <f t="shared" si="109"/>
        <v>#N/A</v>
      </c>
      <c r="HL19" s="237" t="e">
        <f t="shared" si="110"/>
        <v>#N/A</v>
      </c>
      <c r="HM19" s="237" t="e">
        <f t="shared" si="111"/>
        <v>#N/A</v>
      </c>
      <c r="HN19" s="237" t="e">
        <f t="shared" si="112"/>
        <v>#N/A</v>
      </c>
      <c r="HO19" s="237" t="e">
        <f t="shared" si="113"/>
        <v>#N/A</v>
      </c>
      <c r="HP19" s="237" t="e">
        <f t="shared" si="114"/>
        <v>#N/A</v>
      </c>
      <c r="HQ19" s="237" t="e">
        <f t="shared" si="115"/>
        <v>#N/A</v>
      </c>
      <c r="HR19" s="237" t="e">
        <f t="shared" si="116"/>
        <v>#N/A</v>
      </c>
      <c r="HS19" s="237" t="e">
        <f t="shared" si="117"/>
        <v>#N/A</v>
      </c>
      <c r="HT19" s="237" t="e">
        <f t="shared" si="118"/>
        <v>#N/A</v>
      </c>
      <c r="HU19" s="237" t="e">
        <f t="shared" si="119"/>
        <v>#N/A</v>
      </c>
      <c r="HV19" s="237" t="e">
        <f t="shared" si="120"/>
        <v>#N/A</v>
      </c>
      <c r="HW19" s="237" t="e">
        <f t="shared" si="121"/>
        <v>#N/A</v>
      </c>
      <c r="HX19" s="237" t="e">
        <f t="shared" si="122"/>
        <v>#N/A</v>
      </c>
      <c r="HY19" s="237" t="e">
        <f t="shared" si="123"/>
        <v>#N/A</v>
      </c>
      <c r="HZ19" s="237" t="e">
        <f t="shared" si="124"/>
        <v>#N/A</v>
      </c>
      <c r="IA19" s="237" t="e">
        <f t="shared" si="125"/>
        <v>#N/A</v>
      </c>
      <c r="IB19" s="237" t="e">
        <f t="shared" si="126"/>
        <v>#N/A</v>
      </c>
    </row>
    <row r="20" spans="1:236" hidden="1" x14ac:dyDescent="0.25">
      <c r="A20" s="22">
        <v>17</v>
      </c>
      <c r="B20" s="117" t="str">
        <f t="shared" si="10"/>
        <v/>
      </c>
      <c r="C20" s="132"/>
      <c r="D20" s="117" t="str">
        <f t="shared" si="11"/>
        <v/>
      </c>
      <c r="E20" s="127"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9" t="str">
        <f t="shared" si="18"/>
        <v/>
      </c>
      <c r="Q20" s="119" t="str">
        <f t="shared" si="19"/>
        <v/>
      </c>
      <c r="R20" s="40" t="str">
        <f t="shared" si="20"/>
        <v/>
      </c>
      <c r="S20" s="132"/>
      <c r="T20" s="28" t="str">
        <f>IF(AND(B20&gt;0,C20&gt;0,D20&gt;0,M20&gt;0,N20&gt;0,S20&gt;0,NOT(K20="")),ABS(VLOOKUP($S$1,VLookups!$A$28:$B$29,2,FALSE)-_xlfn.BETA.DIST(S20,IF(G20="L",N20,M20),IF(G20="L",M20,N20),TRUE,B20,D20)),"")</f>
        <v/>
      </c>
      <c r="U20" s="129" t="str">
        <f>IF(OR($M20="",$N20=""),"",_xlfn.BETA.INV(ABS(VLOOKUP($S$1,VLookups!$A$28:$B$29,2,FALSE)-U$3),IF($G20="L",$N20,$M20),IF($G20="L",$M20,$N20),$B20,$D20))</f>
        <v/>
      </c>
      <c r="V20" s="130" t="str">
        <f>IF(OR($M20="",$N20=""),"",_xlfn.BETA.INV(ABS(VLOOKUP($S$1,VLookups!$A$28:$B$29,2,FALSE)-V$3),IF($G20="L",$N20,$M20),IF($G20="L",$M20,$N20),$B20,$D20))</f>
        <v/>
      </c>
      <c r="W20" s="129" t="str">
        <f>IF(OR($M20="",$N20=""),"",_xlfn.BETA.INV(ABS(VLOOKUP($S$1,VLookups!$A$28:$B$29,2,FALSE)-W$3),IF($G20="L",$N20,$M20),IF($G20="L",$M20,$N20),$B20,$D20))</f>
        <v/>
      </c>
      <c r="X20" s="130" t="str">
        <f>IF(OR($M20="",$N20=""),"",_xlfn.BETA.INV(ABS(VLOOKUP($S$1,VLookups!$A$28:$B$29,2,FALSE)-X$3),IF($G20="L",$N20,$M20),IF($G20="L",$M20,$N20),$B20,$D20))</f>
        <v/>
      </c>
      <c r="Y20" s="129" t="str">
        <f>IF(OR($M20="",$N20=""),"",_xlfn.BETA.INV(ABS(VLOOKUP($S$1,VLookups!$A$28:$B$29,2,FALSE)-Y$3),IF($G20="L",$N20,$M20),IF($G20="L",$M20,$N20),$B20,$D20))</f>
        <v/>
      </c>
      <c r="Z20" s="130" t="str">
        <f>IF(OR($M20="",$N20=""),"",_xlfn.BETA.INV(ABS(VLOOKUP($S$1,VLookups!$A$28:$B$29,2,FALSE)-Z$3),IF($G20="L",$N20,$M20),IF($G20="L",$M20,$N20),$B20,$D20))</f>
        <v/>
      </c>
      <c r="AA20" s="129" t="str">
        <f>IF(OR($M20="",$N20=""),"",_xlfn.BETA.INV(ABS(VLOOKUP($S$1,VLookups!$A$28:$B$29,2,FALSE)-AA$3),IF($G20="L",$N20,$M20),IF($G20="L",$M20,$N20),$B20,$D20))</f>
        <v/>
      </c>
      <c r="AB20" s="130" t="str">
        <f>IF(OR($M20="",$N20=""),"",_xlfn.BETA.INV(ABS(VLOOKUP($S$1,VLookups!$A$28:$B$29,2,FALSE)-AB$3),IF($G20="L",$N20,$M20),IF($G20="L",$M20,$N20),$B20,$D20))</f>
        <v/>
      </c>
      <c r="AC20" s="129" t="str">
        <f>IF(OR($M20="",$N20=""),"",_xlfn.BETA.INV(ABS(VLOOKUP($S$1,VLookups!$A$28:$B$29,2,FALSE)-AC$3),IF($G20="L",$N20,$M20),IF($G20="L",$M20,$N20),$B20,$D20))</f>
        <v/>
      </c>
      <c r="AD20" s="130" t="str">
        <f>IF(OR($M20="",$N20=""),"",_xlfn.BETA.INV(ABS(VLOOKUP($S$1,VLookups!$A$28:$B$29,2,FALSE)-AD$3),IF($G20="L",$N20,$M20),IF($G20="L",$M20,$N20),$B20,$D20))</f>
        <v/>
      </c>
      <c r="AE20" s="129" t="str">
        <f>IF(OR($M20="",$N20=""),"",_xlfn.BETA.INV(ABS(VLOOKUP($S$1,VLookups!$A$28:$B$29,2,FALSE)-AE$3),IF($G20="L",$N20,$M20),IF($G20="L",$M20,$N20),$B20,$D20))</f>
        <v/>
      </c>
      <c r="AF20" s="130" t="str">
        <f>IF(OR($M20="",$N20=""),"",_xlfn.BETA.INV(ABS(VLOOKUP($S$1,VLookups!$A$28:$B$29,2,FALSE)-AF$3),IF($G20="L",$N20,$M20),IF($G20="L",$M20,$N20),$B20,$D20))</f>
        <v/>
      </c>
      <c r="AG20" s="17"/>
      <c r="AH20" s="238" t="str">
        <f t="shared" si="21"/>
        <v/>
      </c>
      <c r="AI20" s="236" t="str">
        <f t="shared" si="22"/>
        <v/>
      </c>
      <c r="AJ20" s="199" t="str">
        <f t="shared" ref="AJ20:CU20" si="155">IF(ISNONTEXT($AH20),AI20+$AH20,"")</f>
        <v/>
      </c>
      <c r="AK20" s="199" t="str">
        <f t="shared" si="155"/>
        <v/>
      </c>
      <c r="AL20" s="199" t="str">
        <f t="shared" si="155"/>
        <v/>
      </c>
      <c r="AM20" s="199" t="str">
        <f t="shared" si="155"/>
        <v/>
      </c>
      <c r="AN20" s="199" t="str">
        <f t="shared" si="155"/>
        <v/>
      </c>
      <c r="AO20" s="199" t="str">
        <f t="shared" si="155"/>
        <v/>
      </c>
      <c r="AP20" s="199" t="str">
        <f t="shared" si="155"/>
        <v/>
      </c>
      <c r="AQ20" s="199" t="str">
        <f t="shared" si="155"/>
        <v/>
      </c>
      <c r="AR20" s="199" t="str">
        <f t="shared" si="155"/>
        <v/>
      </c>
      <c r="AS20" s="199" t="str">
        <f t="shared" si="155"/>
        <v/>
      </c>
      <c r="AT20" s="199" t="str">
        <f t="shared" si="155"/>
        <v/>
      </c>
      <c r="AU20" s="199" t="str">
        <f t="shared" si="155"/>
        <v/>
      </c>
      <c r="AV20" s="199" t="str">
        <f t="shared" si="155"/>
        <v/>
      </c>
      <c r="AW20" s="199" t="str">
        <f t="shared" si="155"/>
        <v/>
      </c>
      <c r="AX20" s="199" t="str">
        <f t="shared" si="155"/>
        <v/>
      </c>
      <c r="AY20" s="199" t="str">
        <f t="shared" si="155"/>
        <v/>
      </c>
      <c r="AZ20" s="199" t="str">
        <f t="shared" si="155"/>
        <v/>
      </c>
      <c r="BA20" s="199" t="str">
        <f t="shared" si="155"/>
        <v/>
      </c>
      <c r="BB20" s="199" t="str">
        <f t="shared" si="155"/>
        <v/>
      </c>
      <c r="BC20" s="199" t="str">
        <f t="shared" si="155"/>
        <v/>
      </c>
      <c r="BD20" s="199" t="str">
        <f t="shared" si="155"/>
        <v/>
      </c>
      <c r="BE20" s="199" t="str">
        <f t="shared" si="155"/>
        <v/>
      </c>
      <c r="BF20" s="199" t="str">
        <f t="shared" si="155"/>
        <v/>
      </c>
      <c r="BG20" s="199" t="str">
        <f t="shared" si="155"/>
        <v/>
      </c>
      <c r="BH20" s="199" t="str">
        <f t="shared" si="155"/>
        <v/>
      </c>
      <c r="BI20" s="199" t="str">
        <f t="shared" si="155"/>
        <v/>
      </c>
      <c r="BJ20" s="199" t="str">
        <f t="shared" si="155"/>
        <v/>
      </c>
      <c r="BK20" s="199" t="str">
        <f t="shared" si="155"/>
        <v/>
      </c>
      <c r="BL20" s="199" t="str">
        <f t="shared" si="155"/>
        <v/>
      </c>
      <c r="BM20" s="199" t="str">
        <f t="shared" si="155"/>
        <v/>
      </c>
      <c r="BN20" s="199" t="str">
        <f t="shared" si="155"/>
        <v/>
      </c>
      <c r="BO20" s="199" t="str">
        <f t="shared" si="155"/>
        <v/>
      </c>
      <c r="BP20" s="199" t="str">
        <f t="shared" si="155"/>
        <v/>
      </c>
      <c r="BQ20" s="199" t="str">
        <f t="shared" si="155"/>
        <v/>
      </c>
      <c r="BR20" s="199" t="str">
        <f t="shared" si="155"/>
        <v/>
      </c>
      <c r="BS20" s="199" t="str">
        <f t="shared" si="155"/>
        <v/>
      </c>
      <c r="BT20" s="199" t="str">
        <f t="shared" si="155"/>
        <v/>
      </c>
      <c r="BU20" s="199" t="str">
        <f t="shared" si="155"/>
        <v/>
      </c>
      <c r="BV20" s="199" t="str">
        <f t="shared" si="155"/>
        <v/>
      </c>
      <c r="BW20" s="199" t="str">
        <f t="shared" si="155"/>
        <v/>
      </c>
      <c r="BX20" s="199" t="str">
        <f t="shared" si="155"/>
        <v/>
      </c>
      <c r="BY20" s="199" t="str">
        <f t="shared" si="155"/>
        <v/>
      </c>
      <c r="BZ20" s="199" t="str">
        <f t="shared" si="155"/>
        <v/>
      </c>
      <c r="CA20" s="199" t="str">
        <f t="shared" si="155"/>
        <v/>
      </c>
      <c r="CB20" s="199" t="str">
        <f t="shared" si="155"/>
        <v/>
      </c>
      <c r="CC20" s="199" t="str">
        <f t="shared" si="155"/>
        <v/>
      </c>
      <c r="CD20" s="199" t="str">
        <f t="shared" si="155"/>
        <v/>
      </c>
      <c r="CE20" s="199" t="str">
        <f t="shared" si="155"/>
        <v/>
      </c>
      <c r="CF20" s="199" t="str">
        <f t="shared" si="155"/>
        <v/>
      </c>
      <c r="CG20" s="199" t="str">
        <f t="shared" si="155"/>
        <v/>
      </c>
      <c r="CH20" s="199" t="str">
        <f t="shared" si="155"/>
        <v/>
      </c>
      <c r="CI20" s="199" t="str">
        <f t="shared" si="155"/>
        <v/>
      </c>
      <c r="CJ20" s="199" t="str">
        <f t="shared" si="155"/>
        <v/>
      </c>
      <c r="CK20" s="199" t="str">
        <f t="shared" si="155"/>
        <v/>
      </c>
      <c r="CL20" s="199" t="str">
        <f t="shared" si="155"/>
        <v/>
      </c>
      <c r="CM20" s="199" t="str">
        <f t="shared" si="155"/>
        <v/>
      </c>
      <c r="CN20" s="199" t="str">
        <f t="shared" si="155"/>
        <v/>
      </c>
      <c r="CO20" s="199" t="str">
        <f t="shared" si="155"/>
        <v/>
      </c>
      <c r="CP20" s="199" t="str">
        <f t="shared" si="155"/>
        <v/>
      </c>
      <c r="CQ20" s="199" t="str">
        <f t="shared" si="155"/>
        <v/>
      </c>
      <c r="CR20" s="199" t="str">
        <f t="shared" si="155"/>
        <v/>
      </c>
      <c r="CS20" s="199" t="str">
        <f t="shared" si="155"/>
        <v/>
      </c>
      <c r="CT20" s="199" t="str">
        <f t="shared" si="155"/>
        <v/>
      </c>
      <c r="CU20" s="199" t="str">
        <f t="shared" si="155"/>
        <v/>
      </c>
      <c r="CV20" s="199" t="str">
        <f t="shared" ref="CV20:FG20" si="156">IF(ISNONTEXT($AH20),CU20+$AH20,"")</f>
        <v/>
      </c>
      <c r="CW20" s="199" t="str">
        <f t="shared" si="156"/>
        <v/>
      </c>
      <c r="CX20" s="199" t="str">
        <f t="shared" si="156"/>
        <v/>
      </c>
      <c r="CY20" s="199" t="str">
        <f t="shared" si="156"/>
        <v/>
      </c>
      <c r="CZ20" s="199" t="str">
        <f t="shared" si="156"/>
        <v/>
      </c>
      <c r="DA20" s="199" t="str">
        <f t="shared" si="156"/>
        <v/>
      </c>
      <c r="DB20" s="199" t="str">
        <f t="shared" si="156"/>
        <v/>
      </c>
      <c r="DC20" s="199" t="str">
        <f t="shared" si="156"/>
        <v/>
      </c>
      <c r="DD20" s="199" t="str">
        <f t="shared" si="156"/>
        <v/>
      </c>
      <c r="DE20" s="199" t="str">
        <f t="shared" si="156"/>
        <v/>
      </c>
      <c r="DF20" s="199" t="str">
        <f t="shared" si="156"/>
        <v/>
      </c>
      <c r="DG20" s="199" t="str">
        <f t="shared" si="156"/>
        <v/>
      </c>
      <c r="DH20" s="199" t="str">
        <f t="shared" si="156"/>
        <v/>
      </c>
      <c r="DI20" s="199" t="str">
        <f t="shared" si="156"/>
        <v/>
      </c>
      <c r="DJ20" s="199" t="str">
        <f t="shared" si="156"/>
        <v/>
      </c>
      <c r="DK20" s="199" t="str">
        <f t="shared" si="156"/>
        <v/>
      </c>
      <c r="DL20" s="199" t="str">
        <f t="shared" si="156"/>
        <v/>
      </c>
      <c r="DM20" s="199" t="str">
        <f t="shared" si="156"/>
        <v/>
      </c>
      <c r="DN20" s="199" t="str">
        <f t="shared" si="156"/>
        <v/>
      </c>
      <c r="DO20" s="199" t="str">
        <f t="shared" si="156"/>
        <v/>
      </c>
      <c r="DP20" s="199" t="str">
        <f t="shared" si="156"/>
        <v/>
      </c>
      <c r="DQ20" s="199" t="str">
        <f t="shared" si="156"/>
        <v/>
      </c>
      <c r="DR20" s="199" t="str">
        <f t="shared" si="156"/>
        <v/>
      </c>
      <c r="DS20" s="199" t="str">
        <f t="shared" si="156"/>
        <v/>
      </c>
      <c r="DT20" s="199" t="str">
        <f t="shared" si="156"/>
        <v/>
      </c>
      <c r="DU20" s="199" t="str">
        <f t="shared" si="156"/>
        <v/>
      </c>
      <c r="DV20" s="199" t="str">
        <f t="shared" si="156"/>
        <v/>
      </c>
      <c r="DW20" s="199" t="str">
        <f t="shared" si="156"/>
        <v/>
      </c>
      <c r="DX20" s="199" t="str">
        <f t="shared" si="156"/>
        <v/>
      </c>
      <c r="DY20" s="199" t="str">
        <f t="shared" si="156"/>
        <v/>
      </c>
      <c r="DZ20" s="199" t="str">
        <f t="shared" si="156"/>
        <v/>
      </c>
      <c r="EA20" s="199" t="str">
        <f t="shared" si="156"/>
        <v/>
      </c>
      <c r="EB20" s="199" t="str">
        <f t="shared" si="156"/>
        <v/>
      </c>
      <c r="EC20" s="199" t="str">
        <f t="shared" si="156"/>
        <v/>
      </c>
      <c r="ED20" s="199" t="str">
        <f t="shared" si="156"/>
        <v/>
      </c>
      <c r="EE20" s="236" t="str">
        <f t="shared" si="25"/>
        <v/>
      </c>
      <c r="EF20" s="237" t="e">
        <f t="shared" si="26"/>
        <v>#N/A</v>
      </c>
      <c r="EG20" s="237" t="e">
        <f t="shared" si="27"/>
        <v>#N/A</v>
      </c>
      <c r="EH20" s="237" t="e">
        <f t="shared" si="28"/>
        <v>#N/A</v>
      </c>
      <c r="EI20" s="237" t="e">
        <f t="shared" si="29"/>
        <v>#N/A</v>
      </c>
      <c r="EJ20" s="237" t="e">
        <f t="shared" si="30"/>
        <v>#N/A</v>
      </c>
      <c r="EK20" s="237" t="e">
        <f t="shared" si="31"/>
        <v>#N/A</v>
      </c>
      <c r="EL20" s="237" t="e">
        <f t="shared" si="32"/>
        <v>#N/A</v>
      </c>
      <c r="EM20" s="237" t="e">
        <f t="shared" si="33"/>
        <v>#N/A</v>
      </c>
      <c r="EN20" s="237" t="e">
        <f t="shared" si="34"/>
        <v>#N/A</v>
      </c>
      <c r="EO20" s="237" t="e">
        <f t="shared" si="35"/>
        <v>#N/A</v>
      </c>
      <c r="EP20" s="237" t="e">
        <f t="shared" si="36"/>
        <v>#N/A</v>
      </c>
      <c r="EQ20" s="237" t="e">
        <f t="shared" si="37"/>
        <v>#N/A</v>
      </c>
      <c r="ER20" s="237" t="e">
        <f t="shared" si="38"/>
        <v>#N/A</v>
      </c>
      <c r="ES20" s="237" t="e">
        <f t="shared" si="39"/>
        <v>#N/A</v>
      </c>
      <c r="ET20" s="237" t="e">
        <f t="shared" si="40"/>
        <v>#N/A</v>
      </c>
      <c r="EU20" s="237" t="e">
        <f t="shared" si="41"/>
        <v>#N/A</v>
      </c>
      <c r="EV20" s="237" t="e">
        <f t="shared" si="42"/>
        <v>#N/A</v>
      </c>
      <c r="EW20" s="237" t="e">
        <f t="shared" si="43"/>
        <v>#N/A</v>
      </c>
      <c r="EX20" s="237" t="e">
        <f t="shared" si="44"/>
        <v>#N/A</v>
      </c>
      <c r="EY20" s="237" t="e">
        <f t="shared" si="45"/>
        <v>#N/A</v>
      </c>
      <c r="EZ20" s="237" t="e">
        <f t="shared" si="46"/>
        <v>#N/A</v>
      </c>
      <c r="FA20" s="237" t="e">
        <f t="shared" si="47"/>
        <v>#N/A</v>
      </c>
      <c r="FB20" s="237" t="e">
        <f t="shared" si="48"/>
        <v>#N/A</v>
      </c>
      <c r="FC20" s="237" t="e">
        <f t="shared" si="49"/>
        <v>#N/A</v>
      </c>
      <c r="FD20" s="237" t="e">
        <f t="shared" si="50"/>
        <v>#N/A</v>
      </c>
      <c r="FE20" s="237" t="e">
        <f t="shared" si="51"/>
        <v>#N/A</v>
      </c>
      <c r="FF20" s="237" t="e">
        <f t="shared" si="52"/>
        <v>#N/A</v>
      </c>
      <c r="FG20" s="237" t="e">
        <f t="shared" si="53"/>
        <v>#N/A</v>
      </c>
      <c r="FH20" s="237" t="e">
        <f t="shared" si="54"/>
        <v>#N/A</v>
      </c>
      <c r="FI20" s="237" t="e">
        <f t="shared" si="55"/>
        <v>#N/A</v>
      </c>
      <c r="FJ20" s="237" t="e">
        <f t="shared" si="56"/>
        <v>#N/A</v>
      </c>
      <c r="FK20" s="237" t="e">
        <f t="shared" si="57"/>
        <v>#N/A</v>
      </c>
      <c r="FL20" s="237" t="e">
        <f t="shared" si="58"/>
        <v>#N/A</v>
      </c>
      <c r="FM20" s="237" t="e">
        <f t="shared" si="59"/>
        <v>#N/A</v>
      </c>
      <c r="FN20" s="237" t="e">
        <f t="shared" si="60"/>
        <v>#N/A</v>
      </c>
      <c r="FO20" s="237" t="e">
        <f t="shared" si="61"/>
        <v>#N/A</v>
      </c>
      <c r="FP20" s="237" t="e">
        <f t="shared" si="62"/>
        <v>#N/A</v>
      </c>
      <c r="FQ20" s="237" t="e">
        <f t="shared" si="63"/>
        <v>#N/A</v>
      </c>
      <c r="FR20" s="237" t="e">
        <f t="shared" si="64"/>
        <v>#N/A</v>
      </c>
      <c r="FS20" s="237" t="e">
        <f t="shared" si="65"/>
        <v>#N/A</v>
      </c>
      <c r="FT20" s="237" t="e">
        <f t="shared" si="66"/>
        <v>#N/A</v>
      </c>
      <c r="FU20" s="237" t="e">
        <f t="shared" si="67"/>
        <v>#N/A</v>
      </c>
      <c r="FV20" s="237" t="e">
        <f t="shared" si="68"/>
        <v>#N/A</v>
      </c>
      <c r="FW20" s="237" t="e">
        <f t="shared" si="69"/>
        <v>#N/A</v>
      </c>
      <c r="FX20" s="237" t="e">
        <f t="shared" si="70"/>
        <v>#N/A</v>
      </c>
      <c r="FY20" s="237" t="e">
        <f t="shared" si="71"/>
        <v>#N/A</v>
      </c>
      <c r="FZ20" s="237" t="e">
        <f t="shared" si="72"/>
        <v>#N/A</v>
      </c>
      <c r="GA20" s="237" t="e">
        <f t="shared" si="73"/>
        <v>#N/A</v>
      </c>
      <c r="GB20" s="237" t="e">
        <f t="shared" si="74"/>
        <v>#N/A</v>
      </c>
      <c r="GC20" s="237" t="e">
        <f t="shared" si="75"/>
        <v>#N/A</v>
      </c>
      <c r="GD20" s="237" t="e">
        <f t="shared" si="76"/>
        <v>#N/A</v>
      </c>
      <c r="GE20" s="237" t="e">
        <f t="shared" si="77"/>
        <v>#N/A</v>
      </c>
      <c r="GF20" s="237" t="e">
        <f t="shared" si="78"/>
        <v>#N/A</v>
      </c>
      <c r="GG20" s="237" t="e">
        <f t="shared" si="79"/>
        <v>#N/A</v>
      </c>
      <c r="GH20" s="237" t="e">
        <f t="shared" si="80"/>
        <v>#N/A</v>
      </c>
      <c r="GI20" s="237" t="e">
        <f t="shared" si="81"/>
        <v>#N/A</v>
      </c>
      <c r="GJ20" s="237" t="e">
        <f t="shared" si="82"/>
        <v>#N/A</v>
      </c>
      <c r="GK20" s="237" t="e">
        <f t="shared" si="83"/>
        <v>#N/A</v>
      </c>
      <c r="GL20" s="237" t="e">
        <f t="shared" si="84"/>
        <v>#N/A</v>
      </c>
      <c r="GM20" s="237" t="e">
        <f t="shared" si="85"/>
        <v>#N/A</v>
      </c>
      <c r="GN20" s="237" t="e">
        <f t="shared" si="86"/>
        <v>#N/A</v>
      </c>
      <c r="GO20" s="237" t="e">
        <f t="shared" si="87"/>
        <v>#N/A</v>
      </c>
      <c r="GP20" s="237" t="e">
        <f t="shared" si="88"/>
        <v>#N/A</v>
      </c>
      <c r="GQ20" s="237" t="e">
        <f t="shared" si="89"/>
        <v>#N/A</v>
      </c>
      <c r="GR20" s="237" t="e">
        <f t="shared" si="90"/>
        <v>#N/A</v>
      </c>
      <c r="GS20" s="237" t="e">
        <f t="shared" si="91"/>
        <v>#N/A</v>
      </c>
      <c r="GT20" s="237" t="e">
        <f t="shared" si="92"/>
        <v>#N/A</v>
      </c>
      <c r="GU20" s="237" t="e">
        <f t="shared" si="93"/>
        <v>#N/A</v>
      </c>
      <c r="GV20" s="237" t="e">
        <f t="shared" si="94"/>
        <v>#N/A</v>
      </c>
      <c r="GW20" s="237" t="e">
        <f t="shared" si="95"/>
        <v>#N/A</v>
      </c>
      <c r="GX20" s="237" t="e">
        <f t="shared" si="96"/>
        <v>#N/A</v>
      </c>
      <c r="GY20" s="237" t="e">
        <f t="shared" si="97"/>
        <v>#N/A</v>
      </c>
      <c r="GZ20" s="237" t="e">
        <f t="shared" si="98"/>
        <v>#N/A</v>
      </c>
      <c r="HA20" s="237" t="e">
        <f t="shared" si="99"/>
        <v>#N/A</v>
      </c>
      <c r="HB20" s="237" t="e">
        <f t="shared" si="100"/>
        <v>#N/A</v>
      </c>
      <c r="HC20" s="237" t="e">
        <f t="shared" si="101"/>
        <v>#N/A</v>
      </c>
      <c r="HD20" s="237" t="e">
        <f t="shared" si="102"/>
        <v>#N/A</v>
      </c>
      <c r="HE20" s="237" t="e">
        <f t="shared" si="103"/>
        <v>#N/A</v>
      </c>
      <c r="HF20" s="237" t="e">
        <f t="shared" si="104"/>
        <v>#N/A</v>
      </c>
      <c r="HG20" s="237" t="e">
        <f t="shared" si="105"/>
        <v>#N/A</v>
      </c>
      <c r="HH20" s="237" t="e">
        <f t="shared" si="106"/>
        <v>#N/A</v>
      </c>
      <c r="HI20" s="237" t="e">
        <f t="shared" si="107"/>
        <v>#N/A</v>
      </c>
      <c r="HJ20" s="237" t="e">
        <f t="shared" si="108"/>
        <v>#N/A</v>
      </c>
      <c r="HK20" s="237" t="e">
        <f t="shared" si="109"/>
        <v>#N/A</v>
      </c>
      <c r="HL20" s="237" t="e">
        <f t="shared" si="110"/>
        <v>#N/A</v>
      </c>
      <c r="HM20" s="237" t="e">
        <f t="shared" si="111"/>
        <v>#N/A</v>
      </c>
      <c r="HN20" s="237" t="e">
        <f t="shared" si="112"/>
        <v>#N/A</v>
      </c>
      <c r="HO20" s="237" t="e">
        <f t="shared" si="113"/>
        <v>#N/A</v>
      </c>
      <c r="HP20" s="237" t="e">
        <f t="shared" si="114"/>
        <v>#N/A</v>
      </c>
      <c r="HQ20" s="237" t="e">
        <f t="shared" si="115"/>
        <v>#N/A</v>
      </c>
      <c r="HR20" s="237" t="e">
        <f t="shared" si="116"/>
        <v>#N/A</v>
      </c>
      <c r="HS20" s="237" t="e">
        <f t="shared" si="117"/>
        <v>#N/A</v>
      </c>
      <c r="HT20" s="237" t="e">
        <f t="shared" si="118"/>
        <v>#N/A</v>
      </c>
      <c r="HU20" s="237" t="e">
        <f t="shared" si="119"/>
        <v>#N/A</v>
      </c>
      <c r="HV20" s="237" t="e">
        <f t="shared" si="120"/>
        <v>#N/A</v>
      </c>
      <c r="HW20" s="237" t="e">
        <f t="shared" si="121"/>
        <v>#N/A</v>
      </c>
      <c r="HX20" s="237" t="e">
        <f t="shared" si="122"/>
        <v>#N/A</v>
      </c>
      <c r="HY20" s="237" t="e">
        <f t="shared" si="123"/>
        <v>#N/A</v>
      </c>
      <c r="HZ20" s="237" t="e">
        <f t="shared" si="124"/>
        <v>#N/A</v>
      </c>
      <c r="IA20" s="237" t="e">
        <f t="shared" si="125"/>
        <v>#N/A</v>
      </c>
      <c r="IB20" s="237" t="e">
        <f t="shared" si="126"/>
        <v>#N/A</v>
      </c>
    </row>
    <row r="21" spans="1:236" hidden="1" x14ac:dyDescent="0.25">
      <c r="A21" s="22">
        <v>18</v>
      </c>
      <c r="B21" s="117" t="str">
        <f t="shared" si="10"/>
        <v/>
      </c>
      <c r="C21" s="132"/>
      <c r="D21" s="117" t="str">
        <f t="shared" si="11"/>
        <v/>
      </c>
      <c r="E21" s="127"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9" t="str">
        <f t="shared" si="18"/>
        <v/>
      </c>
      <c r="Q21" s="119" t="str">
        <f t="shared" si="19"/>
        <v/>
      </c>
      <c r="R21" s="40" t="str">
        <f t="shared" si="20"/>
        <v/>
      </c>
      <c r="S21" s="132"/>
      <c r="T21" s="28" t="str">
        <f>IF(AND(B21&gt;0,C21&gt;0,D21&gt;0,M21&gt;0,N21&gt;0,S21&gt;0,NOT(K21="")),ABS(VLOOKUP($S$1,VLookups!$A$28:$B$29,2,FALSE)-_xlfn.BETA.DIST(S21,IF(G21="L",N21,M21),IF(G21="L",M21,N21),TRUE,B21,D21)),"")</f>
        <v/>
      </c>
      <c r="U21" s="129" t="str">
        <f>IF(OR($M21="",$N21=""),"",_xlfn.BETA.INV(ABS(VLOOKUP($S$1,VLookups!$A$28:$B$29,2,FALSE)-U$3),IF($G21="L",$N21,$M21),IF($G21="L",$M21,$N21),$B21,$D21))</f>
        <v/>
      </c>
      <c r="V21" s="130" t="str">
        <f>IF(OR($M21="",$N21=""),"",_xlfn.BETA.INV(ABS(VLOOKUP($S$1,VLookups!$A$28:$B$29,2,FALSE)-V$3),IF($G21="L",$N21,$M21),IF($G21="L",$M21,$N21),$B21,$D21))</f>
        <v/>
      </c>
      <c r="W21" s="129" t="str">
        <f>IF(OR($M21="",$N21=""),"",_xlfn.BETA.INV(ABS(VLOOKUP($S$1,VLookups!$A$28:$B$29,2,FALSE)-W$3),IF($G21="L",$N21,$M21),IF($G21="L",$M21,$N21),$B21,$D21))</f>
        <v/>
      </c>
      <c r="X21" s="130" t="str">
        <f>IF(OR($M21="",$N21=""),"",_xlfn.BETA.INV(ABS(VLOOKUP($S$1,VLookups!$A$28:$B$29,2,FALSE)-X$3),IF($G21="L",$N21,$M21),IF($G21="L",$M21,$N21),$B21,$D21))</f>
        <v/>
      </c>
      <c r="Y21" s="129" t="str">
        <f>IF(OR($M21="",$N21=""),"",_xlfn.BETA.INV(ABS(VLOOKUP($S$1,VLookups!$A$28:$B$29,2,FALSE)-Y$3),IF($G21="L",$N21,$M21),IF($G21="L",$M21,$N21),$B21,$D21))</f>
        <v/>
      </c>
      <c r="Z21" s="130" t="str">
        <f>IF(OR($M21="",$N21=""),"",_xlfn.BETA.INV(ABS(VLOOKUP($S$1,VLookups!$A$28:$B$29,2,FALSE)-Z$3),IF($G21="L",$N21,$M21),IF($G21="L",$M21,$N21),$B21,$D21))</f>
        <v/>
      </c>
      <c r="AA21" s="129" t="str">
        <f>IF(OR($M21="",$N21=""),"",_xlfn.BETA.INV(ABS(VLOOKUP($S$1,VLookups!$A$28:$B$29,2,FALSE)-AA$3),IF($G21="L",$N21,$M21),IF($G21="L",$M21,$N21),$B21,$D21))</f>
        <v/>
      </c>
      <c r="AB21" s="130" t="str">
        <f>IF(OR($M21="",$N21=""),"",_xlfn.BETA.INV(ABS(VLOOKUP($S$1,VLookups!$A$28:$B$29,2,FALSE)-AB$3),IF($G21="L",$N21,$M21),IF($G21="L",$M21,$N21),$B21,$D21))</f>
        <v/>
      </c>
      <c r="AC21" s="129" t="str">
        <f>IF(OR($M21="",$N21=""),"",_xlfn.BETA.INV(ABS(VLOOKUP($S$1,VLookups!$A$28:$B$29,2,FALSE)-AC$3),IF($G21="L",$N21,$M21),IF($G21="L",$M21,$N21),$B21,$D21))</f>
        <v/>
      </c>
      <c r="AD21" s="130" t="str">
        <f>IF(OR($M21="",$N21=""),"",_xlfn.BETA.INV(ABS(VLOOKUP($S$1,VLookups!$A$28:$B$29,2,FALSE)-AD$3),IF($G21="L",$N21,$M21),IF($G21="L",$M21,$N21),$B21,$D21))</f>
        <v/>
      </c>
      <c r="AE21" s="129" t="str">
        <f>IF(OR($M21="",$N21=""),"",_xlfn.BETA.INV(ABS(VLOOKUP($S$1,VLookups!$A$28:$B$29,2,FALSE)-AE$3),IF($G21="L",$N21,$M21),IF($G21="L",$M21,$N21),$B21,$D21))</f>
        <v/>
      </c>
      <c r="AF21" s="130" t="str">
        <f>IF(OR($M21="",$N21=""),"",_xlfn.BETA.INV(ABS(VLOOKUP($S$1,VLookups!$A$28:$B$29,2,FALSE)-AF$3),IF($G21="L",$N21,$M21),IF($G21="L",$M21,$N21),$B21,$D21))</f>
        <v/>
      </c>
      <c r="AG21" s="17"/>
      <c r="AH21" s="238" t="str">
        <f t="shared" si="21"/>
        <v/>
      </c>
      <c r="AI21" s="236" t="str">
        <f t="shared" si="22"/>
        <v/>
      </c>
      <c r="AJ21" s="199" t="str">
        <f t="shared" ref="AJ21:CU21" si="157">IF(ISNONTEXT($AH21),AI21+$AH21,"")</f>
        <v/>
      </c>
      <c r="AK21" s="199" t="str">
        <f t="shared" si="157"/>
        <v/>
      </c>
      <c r="AL21" s="199" t="str">
        <f t="shared" si="157"/>
        <v/>
      </c>
      <c r="AM21" s="199" t="str">
        <f t="shared" si="157"/>
        <v/>
      </c>
      <c r="AN21" s="199" t="str">
        <f t="shared" si="157"/>
        <v/>
      </c>
      <c r="AO21" s="199" t="str">
        <f t="shared" si="157"/>
        <v/>
      </c>
      <c r="AP21" s="199" t="str">
        <f t="shared" si="157"/>
        <v/>
      </c>
      <c r="AQ21" s="199" t="str">
        <f t="shared" si="157"/>
        <v/>
      </c>
      <c r="AR21" s="199" t="str">
        <f t="shared" si="157"/>
        <v/>
      </c>
      <c r="AS21" s="199" t="str">
        <f t="shared" si="157"/>
        <v/>
      </c>
      <c r="AT21" s="199" t="str">
        <f t="shared" si="157"/>
        <v/>
      </c>
      <c r="AU21" s="199" t="str">
        <f t="shared" si="157"/>
        <v/>
      </c>
      <c r="AV21" s="199" t="str">
        <f t="shared" si="157"/>
        <v/>
      </c>
      <c r="AW21" s="199" t="str">
        <f t="shared" si="157"/>
        <v/>
      </c>
      <c r="AX21" s="199" t="str">
        <f t="shared" si="157"/>
        <v/>
      </c>
      <c r="AY21" s="199" t="str">
        <f t="shared" si="157"/>
        <v/>
      </c>
      <c r="AZ21" s="199" t="str">
        <f t="shared" si="157"/>
        <v/>
      </c>
      <c r="BA21" s="199" t="str">
        <f t="shared" si="157"/>
        <v/>
      </c>
      <c r="BB21" s="199" t="str">
        <f t="shared" si="157"/>
        <v/>
      </c>
      <c r="BC21" s="199" t="str">
        <f t="shared" si="157"/>
        <v/>
      </c>
      <c r="BD21" s="199" t="str">
        <f t="shared" si="157"/>
        <v/>
      </c>
      <c r="BE21" s="199" t="str">
        <f t="shared" si="157"/>
        <v/>
      </c>
      <c r="BF21" s="199" t="str">
        <f t="shared" si="157"/>
        <v/>
      </c>
      <c r="BG21" s="199" t="str">
        <f t="shared" si="157"/>
        <v/>
      </c>
      <c r="BH21" s="199" t="str">
        <f t="shared" si="157"/>
        <v/>
      </c>
      <c r="BI21" s="199" t="str">
        <f t="shared" si="157"/>
        <v/>
      </c>
      <c r="BJ21" s="199" t="str">
        <f t="shared" si="157"/>
        <v/>
      </c>
      <c r="BK21" s="199" t="str">
        <f t="shared" si="157"/>
        <v/>
      </c>
      <c r="BL21" s="199" t="str">
        <f t="shared" si="157"/>
        <v/>
      </c>
      <c r="BM21" s="199" t="str">
        <f t="shared" si="157"/>
        <v/>
      </c>
      <c r="BN21" s="199" t="str">
        <f t="shared" si="157"/>
        <v/>
      </c>
      <c r="BO21" s="199" t="str">
        <f t="shared" si="157"/>
        <v/>
      </c>
      <c r="BP21" s="199" t="str">
        <f t="shared" si="157"/>
        <v/>
      </c>
      <c r="BQ21" s="199" t="str">
        <f t="shared" si="157"/>
        <v/>
      </c>
      <c r="BR21" s="199" t="str">
        <f t="shared" si="157"/>
        <v/>
      </c>
      <c r="BS21" s="199" t="str">
        <f t="shared" si="157"/>
        <v/>
      </c>
      <c r="BT21" s="199" t="str">
        <f t="shared" si="157"/>
        <v/>
      </c>
      <c r="BU21" s="199" t="str">
        <f t="shared" si="157"/>
        <v/>
      </c>
      <c r="BV21" s="199" t="str">
        <f t="shared" si="157"/>
        <v/>
      </c>
      <c r="BW21" s="199" t="str">
        <f t="shared" si="157"/>
        <v/>
      </c>
      <c r="BX21" s="199" t="str">
        <f t="shared" si="157"/>
        <v/>
      </c>
      <c r="BY21" s="199" t="str">
        <f t="shared" si="157"/>
        <v/>
      </c>
      <c r="BZ21" s="199" t="str">
        <f t="shared" si="157"/>
        <v/>
      </c>
      <c r="CA21" s="199" t="str">
        <f t="shared" si="157"/>
        <v/>
      </c>
      <c r="CB21" s="199" t="str">
        <f t="shared" si="157"/>
        <v/>
      </c>
      <c r="CC21" s="199" t="str">
        <f t="shared" si="157"/>
        <v/>
      </c>
      <c r="CD21" s="199" t="str">
        <f t="shared" si="157"/>
        <v/>
      </c>
      <c r="CE21" s="199" t="str">
        <f t="shared" si="157"/>
        <v/>
      </c>
      <c r="CF21" s="199" t="str">
        <f t="shared" si="157"/>
        <v/>
      </c>
      <c r="CG21" s="199" t="str">
        <f t="shared" si="157"/>
        <v/>
      </c>
      <c r="CH21" s="199" t="str">
        <f t="shared" si="157"/>
        <v/>
      </c>
      <c r="CI21" s="199" t="str">
        <f t="shared" si="157"/>
        <v/>
      </c>
      <c r="CJ21" s="199" t="str">
        <f t="shared" si="157"/>
        <v/>
      </c>
      <c r="CK21" s="199" t="str">
        <f t="shared" si="157"/>
        <v/>
      </c>
      <c r="CL21" s="199" t="str">
        <f t="shared" si="157"/>
        <v/>
      </c>
      <c r="CM21" s="199" t="str">
        <f t="shared" si="157"/>
        <v/>
      </c>
      <c r="CN21" s="199" t="str">
        <f t="shared" si="157"/>
        <v/>
      </c>
      <c r="CO21" s="199" t="str">
        <f t="shared" si="157"/>
        <v/>
      </c>
      <c r="CP21" s="199" t="str">
        <f t="shared" si="157"/>
        <v/>
      </c>
      <c r="CQ21" s="199" t="str">
        <f t="shared" si="157"/>
        <v/>
      </c>
      <c r="CR21" s="199" t="str">
        <f t="shared" si="157"/>
        <v/>
      </c>
      <c r="CS21" s="199" t="str">
        <f t="shared" si="157"/>
        <v/>
      </c>
      <c r="CT21" s="199" t="str">
        <f t="shared" si="157"/>
        <v/>
      </c>
      <c r="CU21" s="199" t="str">
        <f t="shared" si="157"/>
        <v/>
      </c>
      <c r="CV21" s="199" t="str">
        <f t="shared" ref="CV21:FG21" si="158">IF(ISNONTEXT($AH21),CU21+$AH21,"")</f>
        <v/>
      </c>
      <c r="CW21" s="199" t="str">
        <f t="shared" si="158"/>
        <v/>
      </c>
      <c r="CX21" s="199" t="str">
        <f t="shared" si="158"/>
        <v/>
      </c>
      <c r="CY21" s="199" t="str">
        <f t="shared" si="158"/>
        <v/>
      </c>
      <c r="CZ21" s="199" t="str">
        <f t="shared" si="158"/>
        <v/>
      </c>
      <c r="DA21" s="199" t="str">
        <f t="shared" si="158"/>
        <v/>
      </c>
      <c r="DB21" s="199" t="str">
        <f t="shared" si="158"/>
        <v/>
      </c>
      <c r="DC21" s="199" t="str">
        <f t="shared" si="158"/>
        <v/>
      </c>
      <c r="DD21" s="199" t="str">
        <f t="shared" si="158"/>
        <v/>
      </c>
      <c r="DE21" s="199" t="str">
        <f t="shared" si="158"/>
        <v/>
      </c>
      <c r="DF21" s="199" t="str">
        <f t="shared" si="158"/>
        <v/>
      </c>
      <c r="DG21" s="199" t="str">
        <f t="shared" si="158"/>
        <v/>
      </c>
      <c r="DH21" s="199" t="str">
        <f t="shared" si="158"/>
        <v/>
      </c>
      <c r="DI21" s="199" t="str">
        <f t="shared" si="158"/>
        <v/>
      </c>
      <c r="DJ21" s="199" t="str">
        <f t="shared" si="158"/>
        <v/>
      </c>
      <c r="DK21" s="199" t="str">
        <f t="shared" si="158"/>
        <v/>
      </c>
      <c r="DL21" s="199" t="str">
        <f t="shared" si="158"/>
        <v/>
      </c>
      <c r="DM21" s="199" t="str">
        <f t="shared" si="158"/>
        <v/>
      </c>
      <c r="DN21" s="199" t="str">
        <f t="shared" si="158"/>
        <v/>
      </c>
      <c r="DO21" s="199" t="str">
        <f t="shared" si="158"/>
        <v/>
      </c>
      <c r="DP21" s="199" t="str">
        <f t="shared" si="158"/>
        <v/>
      </c>
      <c r="DQ21" s="199" t="str">
        <f t="shared" si="158"/>
        <v/>
      </c>
      <c r="DR21" s="199" t="str">
        <f t="shared" si="158"/>
        <v/>
      </c>
      <c r="DS21" s="199" t="str">
        <f t="shared" si="158"/>
        <v/>
      </c>
      <c r="DT21" s="199" t="str">
        <f t="shared" si="158"/>
        <v/>
      </c>
      <c r="DU21" s="199" t="str">
        <f t="shared" si="158"/>
        <v/>
      </c>
      <c r="DV21" s="199" t="str">
        <f t="shared" si="158"/>
        <v/>
      </c>
      <c r="DW21" s="199" t="str">
        <f t="shared" si="158"/>
        <v/>
      </c>
      <c r="DX21" s="199" t="str">
        <f t="shared" si="158"/>
        <v/>
      </c>
      <c r="DY21" s="199" t="str">
        <f t="shared" si="158"/>
        <v/>
      </c>
      <c r="DZ21" s="199" t="str">
        <f t="shared" si="158"/>
        <v/>
      </c>
      <c r="EA21" s="199" t="str">
        <f t="shared" si="158"/>
        <v/>
      </c>
      <c r="EB21" s="199" t="str">
        <f t="shared" si="158"/>
        <v/>
      </c>
      <c r="EC21" s="199" t="str">
        <f t="shared" si="158"/>
        <v/>
      </c>
      <c r="ED21" s="199" t="str">
        <f t="shared" si="158"/>
        <v/>
      </c>
      <c r="EE21" s="236" t="str">
        <f t="shared" si="25"/>
        <v/>
      </c>
      <c r="EF21" s="237" t="e">
        <f t="shared" si="26"/>
        <v>#N/A</v>
      </c>
      <c r="EG21" s="237" t="e">
        <f t="shared" si="27"/>
        <v>#N/A</v>
      </c>
      <c r="EH21" s="237" t="e">
        <f t="shared" si="28"/>
        <v>#N/A</v>
      </c>
      <c r="EI21" s="237" t="e">
        <f t="shared" si="29"/>
        <v>#N/A</v>
      </c>
      <c r="EJ21" s="237" t="e">
        <f t="shared" si="30"/>
        <v>#N/A</v>
      </c>
      <c r="EK21" s="237" t="e">
        <f t="shared" si="31"/>
        <v>#N/A</v>
      </c>
      <c r="EL21" s="237" t="e">
        <f t="shared" si="32"/>
        <v>#N/A</v>
      </c>
      <c r="EM21" s="237" t="e">
        <f t="shared" si="33"/>
        <v>#N/A</v>
      </c>
      <c r="EN21" s="237" t="e">
        <f t="shared" si="34"/>
        <v>#N/A</v>
      </c>
      <c r="EO21" s="237" t="e">
        <f t="shared" si="35"/>
        <v>#N/A</v>
      </c>
      <c r="EP21" s="237" t="e">
        <f t="shared" si="36"/>
        <v>#N/A</v>
      </c>
      <c r="EQ21" s="237" t="e">
        <f t="shared" si="37"/>
        <v>#N/A</v>
      </c>
      <c r="ER21" s="237" t="e">
        <f t="shared" si="38"/>
        <v>#N/A</v>
      </c>
      <c r="ES21" s="237" t="e">
        <f t="shared" si="39"/>
        <v>#N/A</v>
      </c>
      <c r="ET21" s="237" t="e">
        <f t="shared" si="40"/>
        <v>#N/A</v>
      </c>
      <c r="EU21" s="237" t="e">
        <f t="shared" si="41"/>
        <v>#N/A</v>
      </c>
      <c r="EV21" s="237" t="e">
        <f t="shared" si="42"/>
        <v>#N/A</v>
      </c>
      <c r="EW21" s="237" t="e">
        <f t="shared" si="43"/>
        <v>#N/A</v>
      </c>
      <c r="EX21" s="237" t="e">
        <f t="shared" si="44"/>
        <v>#N/A</v>
      </c>
      <c r="EY21" s="237" t="e">
        <f t="shared" si="45"/>
        <v>#N/A</v>
      </c>
      <c r="EZ21" s="237" t="e">
        <f t="shared" si="46"/>
        <v>#N/A</v>
      </c>
      <c r="FA21" s="237" t="e">
        <f t="shared" si="47"/>
        <v>#N/A</v>
      </c>
      <c r="FB21" s="237" t="e">
        <f t="shared" si="48"/>
        <v>#N/A</v>
      </c>
      <c r="FC21" s="237" t="e">
        <f t="shared" si="49"/>
        <v>#N/A</v>
      </c>
      <c r="FD21" s="237" t="e">
        <f t="shared" si="50"/>
        <v>#N/A</v>
      </c>
      <c r="FE21" s="237" t="e">
        <f t="shared" si="51"/>
        <v>#N/A</v>
      </c>
      <c r="FF21" s="237" t="e">
        <f t="shared" si="52"/>
        <v>#N/A</v>
      </c>
      <c r="FG21" s="237" t="e">
        <f t="shared" si="53"/>
        <v>#N/A</v>
      </c>
      <c r="FH21" s="237" t="e">
        <f t="shared" si="54"/>
        <v>#N/A</v>
      </c>
      <c r="FI21" s="237" t="e">
        <f t="shared" si="55"/>
        <v>#N/A</v>
      </c>
      <c r="FJ21" s="237" t="e">
        <f t="shared" si="56"/>
        <v>#N/A</v>
      </c>
      <c r="FK21" s="237" t="e">
        <f t="shared" si="57"/>
        <v>#N/A</v>
      </c>
      <c r="FL21" s="237" t="e">
        <f t="shared" si="58"/>
        <v>#N/A</v>
      </c>
      <c r="FM21" s="237" t="e">
        <f t="shared" si="59"/>
        <v>#N/A</v>
      </c>
      <c r="FN21" s="237" t="e">
        <f t="shared" si="60"/>
        <v>#N/A</v>
      </c>
      <c r="FO21" s="237" t="e">
        <f t="shared" si="61"/>
        <v>#N/A</v>
      </c>
      <c r="FP21" s="237" t="e">
        <f t="shared" si="62"/>
        <v>#N/A</v>
      </c>
      <c r="FQ21" s="237" t="e">
        <f t="shared" si="63"/>
        <v>#N/A</v>
      </c>
      <c r="FR21" s="237" t="e">
        <f t="shared" si="64"/>
        <v>#N/A</v>
      </c>
      <c r="FS21" s="237" t="e">
        <f t="shared" si="65"/>
        <v>#N/A</v>
      </c>
      <c r="FT21" s="237" t="e">
        <f t="shared" si="66"/>
        <v>#N/A</v>
      </c>
      <c r="FU21" s="237" t="e">
        <f t="shared" si="67"/>
        <v>#N/A</v>
      </c>
      <c r="FV21" s="237" t="e">
        <f t="shared" si="68"/>
        <v>#N/A</v>
      </c>
      <c r="FW21" s="237" t="e">
        <f t="shared" si="69"/>
        <v>#N/A</v>
      </c>
      <c r="FX21" s="237" t="e">
        <f t="shared" si="70"/>
        <v>#N/A</v>
      </c>
      <c r="FY21" s="237" t="e">
        <f t="shared" si="71"/>
        <v>#N/A</v>
      </c>
      <c r="FZ21" s="237" t="e">
        <f t="shared" si="72"/>
        <v>#N/A</v>
      </c>
      <c r="GA21" s="237" t="e">
        <f t="shared" si="73"/>
        <v>#N/A</v>
      </c>
      <c r="GB21" s="237" t="e">
        <f t="shared" si="74"/>
        <v>#N/A</v>
      </c>
      <c r="GC21" s="237" t="e">
        <f t="shared" si="75"/>
        <v>#N/A</v>
      </c>
      <c r="GD21" s="237" t="e">
        <f t="shared" si="76"/>
        <v>#N/A</v>
      </c>
      <c r="GE21" s="237" t="e">
        <f t="shared" si="77"/>
        <v>#N/A</v>
      </c>
      <c r="GF21" s="237" t="e">
        <f t="shared" si="78"/>
        <v>#N/A</v>
      </c>
      <c r="GG21" s="237" t="e">
        <f t="shared" si="79"/>
        <v>#N/A</v>
      </c>
      <c r="GH21" s="237" t="e">
        <f t="shared" si="80"/>
        <v>#N/A</v>
      </c>
      <c r="GI21" s="237" t="e">
        <f t="shared" si="81"/>
        <v>#N/A</v>
      </c>
      <c r="GJ21" s="237" t="e">
        <f t="shared" si="82"/>
        <v>#N/A</v>
      </c>
      <c r="GK21" s="237" t="e">
        <f t="shared" si="83"/>
        <v>#N/A</v>
      </c>
      <c r="GL21" s="237" t="e">
        <f t="shared" si="84"/>
        <v>#N/A</v>
      </c>
      <c r="GM21" s="237" t="e">
        <f t="shared" si="85"/>
        <v>#N/A</v>
      </c>
      <c r="GN21" s="237" t="e">
        <f t="shared" si="86"/>
        <v>#N/A</v>
      </c>
      <c r="GO21" s="237" t="e">
        <f t="shared" si="87"/>
        <v>#N/A</v>
      </c>
      <c r="GP21" s="237" t="e">
        <f t="shared" si="88"/>
        <v>#N/A</v>
      </c>
      <c r="GQ21" s="237" t="e">
        <f t="shared" si="89"/>
        <v>#N/A</v>
      </c>
      <c r="GR21" s="237" t="e">
        <f t="shared" si="90"/>
        <v>#N/A</v>
      </c>
      <c r="GS21" s="237" t="e">
        <f t="shared" si="91"/>
        <v>#N/A</v>
      </c>
      <c r="GT21" s="237" t="e">
        <f t="shared" si="92"/>
        <v>#N/A</v>
      </c>
      <c r="GU21" s="237" t="e">
        <f t="shared" si="93"/>
        <v>#N/A</v>
      </c>
      <c r="GV21" s="237" t="e">
        <f t="shared" si="94"/>
        <v>#N/A</v>
      </c>
      <c r="GW21" s="237" t="e">
        <f t="shared" si="95"/>
        <v>#N/A</v>
      </c>
      <c r="GX21" s="237" t="e">
        <f t="shared" si="96"/>
        <v>#N/A</v>
      </c>
      <c r="GY21" s="237" t="e">
        <f t="shared" si="97"/>
        <v>#N/A</v>
      </c>
      <c r="GZ21" s="237" t="e">
        <f t="shared" si="98"/>
        <v>#N/A</v>
      </c>
      <c r="HA21" s="237" t="e">
        <f t="shared" si="99"/>
        <v>#N/A</v>
      </c>
      <c r="HB21" s="237" t="e">
        <f t="shared" si="100"/>
        <v>#N/A</v>
      </c>
      <c r="HC21" s="237" t="e">
        <f t="shared" si="101"/>
        <v>#N/A</v>
      </c>
      <c r="HD21" s="237" t="e">
        <f t="shared" si="102"/>
        <v>#N/A</v>
      </c>
      <c r="HE21" s="237" t="e">
        <f t="shared" si="103"/>
        <v>#N/A</v>
      </c>
      <c r="HF21" s="237" t="e">
        <f t="shared" si="104"/>
        <v>#N/A</v>
      </c>
      <c r="HG21" s="237" t="e">
        <f t="shared" si="105"/>
        <v>#N/A</v>
      </c>
      <c r="HH21" s="237" t="e">
        <f t="shared" si="106"/>
        <v>#N/A</v>
      </c>
      <c r="HI21" s="237" t="e">
        <f t="shared" si="107"/>
        <v>#N/A</v>
      </c>
      <c r="HJ21" s="237" t="e">
        <f t="shared" si="108"/>
        <v>#N/A</v>
      </c>
      <c r="HK21" s="237" t="e">
        <f t="shared" si="109"/>
        <v>#N/A</v>
      </c>
      <c r="HL21" s="237" t="e">
        <f t="shared" si="110"/>
        <v>#N/A</v>
      </c>
      <c r="HM21" s="237" t="e">
        <f t="shared" si="111"/>
        <v>#N/A</v>
      </c>
      <c r="HN21" s="237" t="e">
        <f t="shared" si="112"/>
        <v>#N/A</v>
      </c>
      <c r="HO21" s="237" t="e">
        <f t="shared" si="113"/>
        <v>#N/A</v>
      </c>
      <c r="HP21" s="237" t="e">
        <f t="shared" si="114"/>
        <v>#N/A</v>
      </c>
      <c r="HQ21" s="237" t="e">
        <f t="shared" si="115"/>
        <v>#N/A</v>
      </c>
      <c r="HR21" s="237" t="e">
        <f t="shared" si="116"/>
        <v>#N/A</v>
      </c>
      <c r="HS21" s="237" t="e">
        <f t="shared" si="117"/>
        <v>#N/A</v>
      </c>
      <c r="HT21" s="237" t="e">
        <f t="shared" si="118"/>
        <v>#N/A</v>
      </c>
      <c r="HU21" s="237" t="e">
        <f t="shared" si="119"/>
        <v>#N/A</v>
      </c>
      <c r="HV21" s="237" t="e">
        <f t="shared" si="120"/>
        <v>#N/A</v>
      </c>
      <c r="HW21" s="237" t="e">
        <f t="shared" si="121"/>
        <v>#N/A</v>
      </c>
      <c r="HX21" s="237" t="e">
        <f t="shared" si="122"/>
        <v>#N/A</v>
      </c>
      <c r="HY21" s="237" t="e">
        <f t="shared" si="123"/>
        <v>#N/A</v>
      </c>
      <c r="HZ21" s="237" t="e">
        <f t="shared" si="124"/>
        <v>#N/A</v>
      </c>
      <c r="IA21" s="237" t="e">
        <f t="shared" si="125"/>
        <v>#N/A</v>
      </c>
      <c r="IB21" s="237" t="e">
        <f t="shared" si="126"/>
        <v>#N/A</v>
      </c>
    </row>
    <row r="22" spans="1:236" hidden="1" x14ac:dyDescent="0.25">
      <c r="A22" s="22">
        <v>19</v>
      </c>
      <c r="B22" s="117" t="str">
        <f t="shared" si="10"/>
        <v/>
      </c>
      <c r="C22" s="132"/>
      <c r="D22" s="117" t="str">
        <f t="shared" si="11"/>
        <v/>
      </c>
      <c r="E22" s="127"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9" t="str">
        <f t="shared" si="18"/>
        <v/>
      </c>
      <c r="Q22" s="119" t="str">
        <f t="shared" si="19"/>
        <v/>
      </c>
      <c r="R22" s="40" t="str">
        <f t="shared" si="20"/>
        <v/>
      </c>
      <c r="S22" s="132"/>
      <c r="T22" s="28" t="str">
        <f>IF(AND(B22&gt;0,C22&gt;0,D22&gt;0,M22&gt;0,N22&gt;0,S22&gt;0,NOT(K22="")),ABS(VLOOKUP($S$1,VLookups!$A$28:$B$29,2,FALSE)-_xlfn.BETA.DIST(S22,IF(G22="L",N22,M22),IF(G22="L",M22,N22),TRUE,B22,D22)),"")</f>
        <v/>
      </c>
      <c r="U22" s="129" t="str">
        <f>IF(OR($M22="",$N22=""),"",_xlfn.BETA.INV(ABS(VLOOKUP($S$1,VLookups!$A$28:$B$29,2,FALSE)-U$3),IF($G22="L",$N22,$M22),IF($G22="L",$M22,$N22),$B22,$D22))</f>
        <v/>
      </c>
      <c r="V22" s="130" t="str">
        <f>IF(OR($M22="",$N22=""),"",_xlfn.BETA.INV(ABS(VLOOKUP($S$1,VLookups!$A$28:$B$29,2,FALSE)-V$3),IF($G22="L",$N22,$M22),IF($G22="L",$M22,$N22),$B22,$D22))</f>
        <v/>
      </c>
      <c r="W22" s="129" t="str">
        <f>IF(OR($M22="",$N22=""),"",_xlfn.BETA.INV(ABS(VLOOKUP($S$1,VLookups!$A$28:$B$29,2,FALSE)-W$3),IF($G22="L",$N22,$M22),IF($G22="L",$M22,$N22),$B22,$D22))</f>
        <v/>
      </c>
      <c r="X22" s="130" t="str">
        <f>IF(OR($M22="",$N22=""),"",_xlfn.BETA.INV(ABS(VLOOKUP($S$1,VLookups!$A$28:$B$29,2,FALSE)-X$3),IF($G22="L",$N22,$M22),IF($G22="L",$M22,$N22),$B22,$D22))</f>
        <v/>
      </c>
      <c r="Y22" s="129" t="str">
        <f>IF(OR($M22="",$N22=""),"",_xlfn.BETA.INV(ABS(VLOOKUP($S$1,VLookups!$A$28:$B$29,2,FALSE)-Y$3),IF($G22="L",$N22,$M22),IF($G22="L",$M22,$N22),$B22,$D22))</f>
        <v/>
      </c>
      <c r="Z22" s="130" t="str">
        <f>IF(OR($M22="",$N22=""),"",_xlfn.BETA.INV(ABS(VLOOKUP($S$1,VLookups!$A$28:$B$29,2,FALSE)-Z$3),IF($G22="L",$N22,$M22),IF($G22="L",$M22,$N22),$B22,$D22))</f>
        <v/>
      </c>
      <c r="AA22" s="129" t="str">
        <f>IF(OR($M22="",$N22=""),"",_xlfn.BETA.INV(ABS(VLOOKUP($S$1,VLookups!$A$28:$B$29,2,FALSE)-AA$3),IF($G22="L",$N22,$M22),IF($G22="L",$M22,$N22),$B22,$D22))</f>
        <v/>
      </c>
      <c r="AB22" s="130" t="str">
        <f>IF(OR($M22="",$N22=""),"",_xlfn.BETA.INV(ABS(VLOOKUP($S$1,VLookups!$A$28:$B$29,2,FALSE)-AB$3),IF($G22="L",$N22,$M22),IF($G22="L",$M22,$N22),$B22,$D22))</f>
        <v/>
      </c>
      <c r="AC22" s="129" t="str">
        <f>IF(OR($M22="",$N22=""),"",_xlfn.BETA.INV(ABS(VLOOKUP($S$1,VLookups!$A$28:$B$29,2,FALSE)-AC$3),IF($G22="L",$N22,$M22),IF($G22="L",$M22,$N22),$B22,$D22))</f>
        <v/>
      </c>
      <c r="AD22" s="130" t="str">
        <f>IF(OR($M22="",$N22=""),"",_xlfn.BETA.INV(ABS(VLOOKUP($S$1,VLookups!$A$28:$B$29,2,FALSE)-AD$3),IF($G22="L",$N22,$M22),IF($G22="L",$M22,$N22),$B22,$D22))</f>
        <v/>
      </c>
      <c r="AE22" s="129" t="str">
        <f>IF(OR($M22="",$N22=""),"",_xlfn.BETA.INV(ABS(VLOOKUP($S$1,VLookups!$A$28:$B$29,2,FALSE)-AE$3),IF($G22="L",$N22,$M22),IF($G22="L",$M22,$N22),$B22,$D22))</f>
        <v/>
      </c>
      <c r="AF22" s="130" t="str">
        <f>IF(OR($M22="",$N22=""),"",_xlfn.BETA.INV(ABS(VLOOKUP($S$1,VLookups!$A$28:$B$29,2,FALSE)-AF$3),IF($G22="L",$N22,$M22),IF($G22="L",$M22,$N22),$B22,$D22))</f>
        <v/>
      </c>
      <c r="AG22" s="17"/>
      <c r="AH22" s="238" t="str">
        <f t="shared" si="21"/>
        <v/>
      </c>
      <c r="AI22" s="236" t="str">
        <f t="shared" si="22"/>
        <v/>
      </c>
      <c r="AJ22" s="199" t="str">
        <f t="shared" ref="AJ22:CU22" si="159">IF(ISNONTEXT($AH22),AI22+$AH22,"")</f>
        <v/>
      </c>
      <c r="AK22" s="199" t="str">
        <f t="shared" si="159"/>
        <v/>
      </c>
      <c r="AL22" s="199" t="str">
        <f t="shared" si="159"/>
        <v/>
      </c>
      <c r="AM22" s="199" t="str">
        <f t="shared" si="159"/>
        <v/>
      </c>
      <c r="AN22" s="199" t="str">
        <f t="shared" si="159"/>
        <v/>
      </c>
      <c r="AO22" s="199" t="str">
        <f t="shared" si="159"/>
        <v/>
      </c>
      <c r="AP22" s="199" t="str">
        <f t="shared" si="159"/>
        <v/>
      </c>
      <c r="AQ22" s="199" t="str">
        <f t="shared" si="159"/>
        <v/>
      </c>
      <c r="AR22" s="199" t="str">
        <f t="shared" si="159"/>
        <v/>
      </c>
      <c r="AS22" s="199" t="str">
        <f t="shared" si="159"/>
        <v/>
      </c>
      <c r="AT22" s="199" t="str">
        <f t="shared" si="159"/>
        <v/>
      </c>
      <c r="AU22" s="199" t="str">
        <f t="shared" si="159"/>
        <v/>
      </c>
      <c r="AV22" s="199" t="str">
        <f t="shared" si="159"/>
        <v/>
      </c>
      <c r="AW22" s="199" t="str">
        <f t="shared" si="159"/>
        <v/>
      </c>
      <c r="AX22" s="199" t="str">
        <f t="shared" si="159"/>
        <v/>
      </c>
      <c r="AY22" s="199" t="str">
        <f t="shared" si="159"/>
        <v/>
      </c>
      <c r="AZ22" s="199" t="str">
        <f t="shared" si="159"/>
        <v/>
      </c>
      <c r="BA22" s="199" t="str">
        <f t="shared" si="159"/>
        <v/>
      </c>
      <c r="BB22" s="199" t="str">
        <f t="shared" si="159"/>
        <v/>
      </c>
      <c r="BC22" s="199" t="str">
        <f t="shared" si="159"/>
        <v/>
      </c>
      <c r="BD22" s="199" t="str">
        <f t="shared" si="159"/>
        <v/>
      </c>
      <c r="BE22" s="199" t="str">
        <f t="shared" si="159"/>
        <v/>
      </c>
      <c r="BF22" s="199" t="str">
        <f t="shared" si="159"/>
        <v/>
      </c>
      <c r="BG22" s="199" t="str">
        <f t="shared" si="159"/>
        <v/>
      </c>
      <c r="BH22" s="199" t="str">
        <f t="shared" si="159"/>
        <v/>
      </c>
      <c r="BI22" s="199" t="str">
        <f t="shared" si="159"/>
        <v/>
      </c>
      <c r="BJ22" s="199" t="str">
        <f t="shared" si="159"/>
        <v/>
      </c>
      <c r="BK22" s="199" t="str">
        <f t="shared" si="159"/>
        <v/>
      </c>
      <c r="BL22" s="199" t="str">
        <f t="shared" si="159"/>
        <v/>
      </c>
      <c r="BM22" s="199" t="str">
        <f t="shared" si="159"/>
        <v/>
      </c>
      <c r="BN22" s="199" t="str">
        <f t="shared" si="159"/>
        <v/>
      </c>
      <c r="BO22" s="199" t="str">
        <f t="shared" si="159"/>
        <v/>
      </c>
      <c r="BP22" s="199" t="str">
        <f t="shared" si="159"/>
        <v/>
      </c>
      <c r="BQ22" s="199" t="str">
        <f t="shared" si="159"/>
        <v/>
      </c>
      <c r="BR22" s="199" t="str">
        <f t="shared" si="159"/>
        <v/>
      </c>
      <c r="BS22" s="199" t="str">
        <f t="shared" si="159"/>
        <v/>
      </c>
      <c r="BT22" s="199" t="str">
        <f t="shared" si="159"/>
        <v/>
      </c>
      <c r="BU22" s="199" t="str">
        <f t="shared" si="159"/>
        <v/>
      </c>
      <c r="BV22" s="199" t="str">
        <f t="shared" si="159"/>
        <v/>
      </c>
      <c r="BW22" s="199" t="str">
        <f t="shared" si="159"/>
        <v/>
      </c>
      <c r="BX22" s="199" t="str">
        <f t="shared" si="159"/>
        <v/>
      </c>
      <c r="BY22" s="199" t="str">
        <f t="shared" si="159"/>
        <v/>
      </c>
      <c r="BZ22" s="199" t="str">
        <f t="shared" si="159"/>
        <v/>
      </c>
      <c r="CA22" s="199" t="str">
        <f t="shared" si="159"/>
        <v/>
      </c>
      <c r="CB22" s="199" t="str">
        <f t="shared" si="159"/>
        <v/>
      </c>
      <c r="CC22" s="199" t="str">
        <f t="shared" si="159"/>
        <v/>
      </c>
      <c r="CD22" s="199" t="str">
        <f t="shared" si="159"/>
        <v/>
      </c>
      <c r="CE22" s="199" t="str">
        <f t="shared" si="159"/>
        <v/>
      </c>
      <c r="CF22" s="199" t="str">
        <f t="shared" si="159"/>
        <v/>
      </c>
      <c r="CG22" s="199" t="str">
        <f t="shared" si="159"/>
        <v/>
      </c>
      <c r="CH22" s="199" t="str">
        <f t="shared" si="159"/>
        <v/>
      </c>
      <c r="CI22" s="199" t="str">
        <f t="shared" si="159"/>
        <v/>
      </c>
      <c r="CJ22" s="199" t="str">
        <f t="shared" si="159"/>
        <v/>
      </c>
      <c r="CK22" s="199" t="str">
        <f t="shared" si="159"/>
        <v/>
      </c>
      <c r="CL22" s="199" t="str">
        <f t="shared" si="159"/>
        <v/>
      </c>
      <c r="CM22" s="199" t="str">
        <f t="shared" si="159"/>
        <v/>
      </c>
      <c r="CN22" s="199" t="str">
        <f t="shared" si="159"/>
        <v/>
      </c>
      <c r="CO22" s="199" t="str">
        <f t="shared" si="159"/>
        <v/>
      </c>
      <c r="CP22" s="199" t="str">
        <f t="shared" si="159"/>
        <v/>
      </c>
      <c r="CQ22" s="199" t="str">
        <f t="shared" si="159"/>
        <v/>
      </c>
      <c r="CR22" s="199" t="str">
        <f t="shared" si="159"/>
        <v/>
      </c>
      <c r="CS22" s="199" t="str">
        <f t="shared" si="159"/>
        <v/>
      </c>
      <c r="CT22" s="199" t="str">
        <f t="shared" si="159"/>
        <v/>
      </c>
      <c r="CU22" s="199" t="str">
        <f t="shared" si="159"/>
        <v/>
      </c>
      <c r="CV22" s="199" t="str">
        <f t="shared" ref="CV22:FG22" si="160">IF(ISNONTEXT($AH22),CU22+$AH22,"")</f>
        <v/>
      </c>
      <c r="CW22" s="199" t="str">
        <f t="shared" si="160"/>
        <v/>
      </c>
      <c r="CX22" s="199" t="str">
        <f t="shared" si="160"/>
        <v/>
      </c>
      <c r="CY22" s="199" t="str">
        <f t="shared" si="160"/>
        <v/>
      </c>
      <c r="CZ22" s="199" t="str">
        <f t="shared" si="160"/>
        <v/>
      </c>
      <c r="DA22" s="199" t="str">
        <f t="shared" si="160"/>
        <v/>
      </c>
      <c r="DB22" s="199" t="str">
        <f t="shared" si="160"/>
        <v/>
      </c>
      <c r="DC22" s="199" t="str">
        <f t="shared" si="160"/>
        <v/>
      </c>
      <c r="DD22" s="199" t="str">
        <f t="shared" si="160"/>
        <v/>
      </c>
      <c r="DE22" s="199" t="str">
        <f t="shared" si="160"/>
        <v/>
      </c>
      <c r="DF22" s="199" t="str">
        <f t="shared" si="160"/>
        <v/>
      </c>
      <c r="DG22" s="199" t="str">
        <f t="shared" si="160"/>
        <v/>
      </c>
      <c r="DH22" s="199" t="str">
        <f t="shared" si="160"/>
        <v/>
      </c>
      <c r="DI22" s="199" t="str">
        <f t="shared" si="160"/>
        <v/>
      </c>
      <c r="DJ22" s="199" t="str">
        <f t="shared" si="160"/>
        <v/>
      </c>
      <c r="DK22" s="199" t="str">
        <f t="shared" si="160"/>
        <v/>
      </c>
      <c r="DL22" s="199" t="str">
        <f t="shared" si="160"/>
        <v/>
      </c>
      <c r="DM22" s="199" t="str">
        <f t="shared" si="160"/>
        <v/>
      </c>
      <c r="DN22" s="199" t="str">
        <f t="shared" si="160"/>
        <v/>
      </c>
      <c r="DO22" s="199" t="str">
        <f t="shared" si="160"/>
        <v/>
      </c>
      <c r="DP22" s="199" t="str">
        <f t="shared" si="160"/>
        <v/>
      </c>
      <c r="DQ22" s="199" t="str">
        <f t="shared" si="160"/>
        <v/>
      </c>
      <c r="DR22" s="199" t="str">
        <f t="shared" si="160"/>
        <v/>
      </c>
      <c r="DS22" s="199" t="str">
        <f t="shared" si="160"/>
        <v/>
      </c>
      <c r="DT22" s="199" t="str">
        <f t="shared" si="160"/>
        <v/>
      </c>
      <c r="DU22" s="199" t="str">
        <f t="shared" si="160"/>
        <v/>
      </c>
      <c r="DV22" s="199" t="str">
        <f t="shared" si="160"/>
        <v/>
      </c>
      <c r="DW22" s="199" t="str">
        <f t="shared" si="160"/>
        <v/>
      </c>
      <c r="DX22" s="199" t="str">
        <f t="shared" si="160"/>
        <v/>
      </c>
      <c r="DY22" s="199" t="str">
        <f t="shared" si="160"/>
        <v/>
      </c>
      <c r="DZ22" s="199" t="str">
        <f t="shared" si="160"/>
        <v/>
      </c>
      <c r="EA22" s="199" t="str">
        <f t="shared" si="160"/>
        <v/>
      </c>
      <c r="EB22" s="199" t="str">
        <f t="shared" si="160"/>
        <v/>
      </c>
      <c r="EC22" s="199" t="str">
        <f t="shared" si="160"/>
        <v/>
      </c>
      <c r="ED22" s="199" t="str">
        <f t="shared" si="160"/>
        <v/>
      </c>
      <c r="EE22" s="236" t="str">
        <f t="shared" si="25"/>
        <v/>
      </c>
      <c r="EF22" s="237" t="e">
        <f t="shared" si="26"/>
        <v>#N/A</v>
      </c>
      <c r="EG22" s="237" t="e">
        <f t="shared" si="27"/>
        <v>#N/A</v>
      </c>
      <c r="EH22" s="237" t="e">
        <f t="shared" si="28"/>
        <v>#N/A</v>
      </c>
      <c r="EI22" s="237" t="e">
        <f t="shared" si="29"/>
        <v>#N/A</v>
      </c>
      <c r="EJ22" s="237" t="e">
        <f t="shared" si="30"/>
        <v>#N/A</v>
      </c>
      <c r="EK22" s="237" t="e">
        <f t="shared" si="31"/>
        <v>#N/A</v>
      </c>
      <c r="EL22" s="237" t="e">
        <f t="shared" si="32"/>
        <v>#N/A</v>
      </c>
      <c r="EM22" s="237" t="e">
        <f t="shared" si="33"/>
        <v>#N/A</v>
      </c>
      <c r="EN22" s="237" t="e">
        <f t="shared" si="34"/>
        <v>#N/A</v>
      </c>
      <c r="EO22" s="237" t="e">
        <f t="shared" si="35"/>
        <v>#N/A</v>
      </c>
      <c r="EP22" s="237" t="e">
        <f t="shared" si="36"/>
        <v>#N/A</v>
      </c>
      <c r="EQ22" s="237" t="e">
        <f t="shared" si="37"/>
        <v>#N/A</v>
      </c>
      <c r="ER22" s="237" t="e">
        <f t="shared" si="38"/>
        <v>#N/A</v>
      </c>
      <c r="ES22" s="237" t="e">
        <f t="shared" si="39"/>
        <v>#N/A</v>
      </c>
      <c r="ET22" s="237" t="e">
        <f t="shared" si="40"/>
        <v>#N/A</v>
      </c>
      <c r="EU22" s="237" t="e">
        <f t="shared" si="41"/>
        <v>#N/A</v>
      </c>
      <c r="EV22" s="237" t="e">
        <f t="shared" si="42"/>
        <v>#N/A</v>
      </c>
      <c r="EW22" s="237" t="e">
        <f t="shared" si="43"/>
        <v>#N/A</v>
      </c>
      <c r="EX22" s="237" t="e">
        <f t="shared" si="44"/>
        <v>#N/A</v>
      </c>
      <c r="EY22" s="237" t="e">
        <f t="shared" si="45"/>
        <v>#N/A</v>
      </c>
      <c r="EZ22" s="237" t="e">
        <f t="shared" si="46"/>
        <v>#N/A</v>
      </c>
      <c r="FA22" s="237" t="e">
        <f t="shared" si="47"/>
        <v>#N/A</v>
      </c>
      <c r="FB22" s="237" t="e">
        <f t="shared" si="48"/>
        <v>#N/A</v>
      </c>
      <c r="FC22" s="237" t="e">
        <f t="shared" si="49"/>
        <v>#N/A</v>
      </c>
      <c r="FD22" s="237" t="e">
        <f t="shared" si="50"/>
        <v>#N/A</v>
      </c>
      <c r="FE22" s="237" t="e">
        <f t="shared" si="51"/>
        <v>#N/A</v>
      </c>
      <c r="FF22" s="237" t="e">
        <f t="shared" si="52"/>
        <v>#N/A</v>
      </c>
      <c r="FG22" s="237" t="e">
        <f t="shared" si="53"/>
        <v>#N/A</v>
      </c>
      <c r="FH22" s="237" t="e">
        <f t="shared" si="54"/>
        <v>#N/A</v>
      </c>
      <c r="FI22" s="237" t="e">
        <f t="shared" si="55"/>
        <v>#N/A</v>
      </c>
      <c r="FJ22" s="237" t="e">
        <f t="shared" si="56"/>
        <v>#N/A</v>
      </c>
      <c r="FK22" s="237" t="e">
        <f t="shared" si="57"/>
        <v>#N/A</v>
      </c>
      <c r="FL22" s="237" t="e">
        <f t="shared" si="58"/>
        <v>#N/A</v>
      </c>
      <c r="FM22" s="237" t="e">
        <f t="shared" si="59"/>
        <v>#N/A</v>
      </c>
      <c r="FN22" s="237" t="e">
        <f t="shared" si="60"/>
        <v>#N/A</v>
      </c>
      <c r="FO22" s="237" t="e">
        <f t="shared" si="61"/>
        <v>#N/A</v>
      </c>
      <c r="FP22" s="237" t="e">
        <f t="shared" si="62"/>
        <v>#N/A</v>
      </c>
      <c r="FQ22" s="237" t="e">
        <f t="shared" si="63"/>
        <v>#N/A</v>
      </c>
      <c r="FR22" s="237" t="e">
        <f t="shared" si="64"/>
        <v>#N/A</v>
      </c>
      <c r="FS22" s="237" t="e">
        <f t="shared" si="65"/>
        <v>#N/A</v>
      </c>
      <c r="FT22" s="237" t="e">
        <f t="shared" si="66"/>
        <v>#N/A</v>
      </c>
      <c r="FU22" s="237" t="e">
        <f t="shared" si="67"/>
        <v>#N/A</v>
      </c>
      <c r="FV22" s="237" t="e">
        <f t="shared" si="68"/>
        <v>#N/A</v>
      </c>
      <c r="FW22" s="237" t="e">
        <f t="shared" si="69"/>
        <v>#N/A</v>
      </c>
      <c r="FX22" s="237" t="e">
        <f t="shared" si="70"/>
        <v>#N/A</v>
      </c>
      <c r="FY22" s="237" t="e">
        <f t="shared" si="71"/>
        <v>#N/A</v>
      </c>
      <c r="FZ22" s="237" t="e">
        <f t="shared" si="72"/>
        <v>#N/A</v>
      </c>
      <c r="GA22" s="237" t="e">
        <f t="shared" si="73"/>
        <v>#N/A</v>
      </c>
      <c r="GB22" s="237" t="e">
        <f t="shared" si="74"/>
        <v>#N/A</v>
      </c>
      <c r="GC22" s="237" t="e">
        <f t="shared" si="75"/>
        <v>#N/A</v>
      </c>
      <c r="GD22" s="237" t="e">
        <f t="shared" si="76"/>
        <v>#N/A</v>
      </c>
      <c r="GE22" s="237" t="e">
        <f t="shared" si="77"/>
        <v>#N/A</v>
      </c>
      <c r="GF22" s="237" t="e">
        <f t="shared" si="78"/>
        <v>#N/A</v>
      </c>
      <c r="GG22" s="237" t="e">
        <f t="shared" si="79"/>
        <v>#N/A</v>
      </c>
      <c r="GH22" s="237" t="e">
        <f t="shared" si="80"/>
        <v>#N/A</v>
      </c>
      <c r="GI22" s="237" t="e">
        <f t="shared" si="81"/>
        <v>#N/A</v>
      </c>
      <c r="GJ22" s="237" t="e">
        <f t="shared" si="82"/>
        <v>#N/A</v>
      </c>
      <c r="GK22" s="237" t="e">
        <f t="shared" si="83"/>
        <v>#N/A</v>
      </c>
      <c r="GL22" s="237" t="e">
        <f t="shared" si="84"/>
        <v>#N/A</v>
      </c>
      <c r="GM22" s="237" t="e">
        <f t="shared" si="85"/>
        <v>#N/A</v>
      </c>
      <c r="GN22" s="237" t="e">
        <f t="shared" si="86"/>
        <v>#N/A</v>
      </c>
      <c r="GO22" s="237" t="e">
        <f t="shared" si="87"/>
        <v>#N/A</v>
      </c>
      <c r="GP22" s="237" t="e">
        <f t="shared" si="88"/>
        <v>#N/A</v>
      </c>
      <c r="GQ22" s="237" t="e">
        <f t="shared" si="89"/>
        <v>#N/A</v>
      </c>
      <c r="GR22" s="237" t="e">
        <f t="shared" si="90"/>
        <v>#N/A</v>
      </c>
      <c r="GS22" s="237" t="e">
        <f t="shared" si="91"/>
        <v>#N/A</v>
      </c>
      <c r="GT22" s="237" t="e">
        <f t="shared" si="92"/>
        <v>#N/A</v>
      </c>
      <c r="GU22" s="237" t="e">
        <f t="shared" si="93"/>
        <v>#N/A</v>
      </c>
      <c r="GV22" s="237" t="e">
        <f t="shared" si="94"/>
        <v>#N/A</v>
      </c>
      <c r="GW22" s="237" t="e">
        <f t="shared" si="95"/>
        <v>#N/A</v>
      </c>
      <c r="GX22" s="237" t="e">
        <f t="shared" si="96"/>
        <v>#N/A</v>
      </c>
      <c r="GY22" s="237" t="e">
        <f t="shared" si="97"/>
        <v>#N/A</v>
      </c>
      <c r="GZ22" s="237" t="e">
        <f t="shared" si="98"/>
        <v>#N/A</v>
      </c>
      <c r="HA22" s="237" t="e">
        <f t="shared" si="99"/>
        <v>#N/A</v>
      </c>
      <c r="HB22" s="237" t="e">
        <f t="shared" si="100"/>
        <v>#N/A</v>
      </c>
      <c r="HC22" s="237" t="e">
        <f t="shared" si="101"/>
        <v>#N/A</v>
      </c>
      <c r="HD22" s="237" t="e">
        <f t="shared" si="102"/>
        <v>#N/A</v>
      </c>
      <c r="HE22" s="237" t="e">
        <f t="shared" si="103"/>
        <v>#N/A</v>
      </c>
      <c r="HF22" s="237" t="e">
        <f t="shared" si="104"/>
        <v>#N/A</v>
      </c>
      <c r="HG22" s="237" t="e">
        <f t="shared" si="105"/>
        <v>#N/A</v>
      </c>
      <c r="HH22" s="237" t="e">
        <f t="shared" si="106"/>
        <v>#N/A</v>
      </c>
      <c r="HI22" s="237" t="e">
        <f t="shared" si="107"/>
        <v>#N/A</v>
      </c>
      <c r="HJ22" s="237" t="e">
        <f t="shared" si="108"/>
        <v>#N/A</v>
      </c>
      <c r="HK22" s="237" t="e">
        <f t="shared" si="109"/>
        <v>#N/A</v>
      </c>
      <c r="HL22" s="237" t="e">
        <f t="shared" si="110"/>
        <v>#N/A</v>
      </c>
      <c r="HM22" s="237" t="e">
        <f t="shared" si="111"/>
        <v>#N/A</v>
      </c>
      <c r="HN22" s="237" t="e">
        <f t="shared" si="112"/>
        <v>#N/A</v>
      </c>
      <c r="HO22" s="237" t="e">
        <f t="shared" si="113"/>
        <v>#N/A</v>
      </c>
      <c r="HP22" s="237" t="e">
        <f t="shared" si="114"/>
        <v>#N/A</v>
      </c>
      <c r="HQ22" s="237" t="e">
        <f t="shared" si="115"/>
        <v>#N/A</v>
      </c>
      <c r="HR22" s="237" t="e">
        <f t="shared" si="116"/>
        <v>#N/A</v>
      </c>
      <c r="HS22" s="237" t="e">
        <f t="shared" si="117"/>
        <v>#N/A</v>
      </c>
      <c r="HT22" s="237" t="e">
        <f t="shared" si="118"/>
        <v>#N/A</v>
      </c>
      <c r="HU22" s="237" t="e">
        <f t="shared" si="119"/>
        <v>#N/A</v>
      </c>
      <c r="HV22" s="237" t="e">
        <f t="shared" si="120"/>
        <v>#N/A</v>
      </c>
      <c r="HW22" s="237" t="e">
        <f t="shared" si="121"/>
        <v>#N/A</v>
      </c>
      <c r="HX22" s="237" t="e">
        <f t="shared" si="122"/>
        <v>#N/A</v>
      </c>
      <c r="HY22" s="237" t="e">
        <f t="shared" si="123"/>
        <v>#N/A</v>
      </c>
      <c r="HZ22" s="237" t="e">
        <f t="shared" si="124"/>
        <v>#N/A</v>
      </c>
      <c r="IA22" s="237" t="e">
        <f t="shared" si="125"/>
        <v>#N/A</v>
      </c>
      <c r="IB22" s="237" t="e">
        <f t="shared" si="126"/>
        <v>#N/A</v>
      </c>
    </row>
    <row r="23" spans="1:236" hidden="1" x14ac:dyDescent="0.25">
      <c r="A23" s="22">
        <v>20</v>
      </c>
      <c r="B23" s="117" t="str">
        <f t="shared" si="10"/>
        <v/>
      </c>
      <c r="C23" s="132"/>
      <c r="D23" s="117" t="str">
        <f t="shared" si="11"/>
        <v/>
      </c>
      <c r="E23" s="127"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9" t="str">
        <f t="shared" si="18"/>
        <v/>
      </c>
      <c r="Q23" s="119" t="str">
        <f t="shared" si="19"/>
        <v/>
      </c>
      <c r="R23" s="40" t="str">
        <f t="shared" si="20"/>
        <v/>
      </c>
      <c r="S23" s="132"/>
      <c r="T23" s="28" t="str">
        <f>IF(AND(B23&gt;0,C23&gt;0,D23&gt;0,M23&gt;0,N23&gt;0,S23&gt;0,NOT(K23="")),ABS(VLOOKUP($S$1,VLookups!$A$28:$B$29,2,FALSE)-_xlfn.BETA.DIST(S23,IF(G23="L",N23,M23),IF(G23="L",M23,N23),TRUE,B23,D23)),"")</f>
        <v/>
      </c>
      <c r="U23" s="129" t="str">
        <f>IF(OR($M23="",$N23=""),"",_xlfn.BETA.INV(ABS(VLOOKUP($S$1,VLookups!$A$28:$B$29,2,FALSE)-U$3),IF($G23="L",$N23,$M23),IF($G23="L",$M23,$N23),$B23,$D23))</f>
        <v/>
      </c>
      <c r="V23" s="130" t="str">
        <f>IF(OR($M23="",$N23=""),"",_xlfn.BETA.INV(ABS(VLOOKUP($S$1,VLookups!$A$28:$B$29,2,FALSE)-V$3),IF($G23="L",$N23,$M23),IF($G23="L",$M23,$N23),$B23,$D23))</f>
        <v/>
      </c>
      <c r="W23" s="129" t="str">
        <f>IF(OR($M23="",$N23=""),"",_xlfn.BETA.INV(ABS(VLOOKUP($S$1,VLookups!$A$28:$B$29,2,FALSE)-W$3),IF($G23="L",$N23,$M23),IF($G23="L",$M23,$N23),$B23,$D23))</f>
        <v/>
      </c>
      <c r="X23" s="130" t="str">
        <f>IF(OR($M23="",$N23=""),"",_xlfn.BETA.INV(ABS(VLOOKUP($S$1,VLookups!$A$28:$B$29,2,FALSE)-X$3),IF($G23="L",$N23,$M23),IF($G23="L",$M23,$N23),$B23,$D23))</f>
        <v/>
      </c>
      <c r="Y23" s="129" t="str">
        <f>IF(OR($M23="",$N23=""),"",_xlfn.BETA.INV(ABS(VLOOKUP($S$1,VLookups!$A$28:$B$29,2,FALSE)-Y$3),IF($G23="L",$N23,$M23),IF($G23="L",$M23,$N23),$B23,$D23))</f>
        <v/>
      </c>
      <c r="Z23" s="130" t="str">
        <f>IF(OR($M23="",$N23=""),"",_xlfn.BETA.INV(ABS(VLOOKUP($S$1,VLookups!$A$28:$B$29,2,FALSE)-Z$3),IF($G23="L",$N23,$M23),IF($G23="L",$M23,$N23),$B23,$D23))</f>
        <v/>
      </c>
      <c r="AA23" s="129" t="str">
        <f>IF(OR($M23="",$N23=""),"",_xlfn.BETA.INV(ABS(VLOOKUP($S$1,VLookups!$A$28:$B$29,2,FALSE)-AA$3),IF($G23="L",$N23,$M23),IF($G23="L",$M23,$N23),$B23,$D23))</f>
        <v/>
      </c>
      <c r="AB23" s="130" t="str">
        <f>IF(OR($M23="",$N23=""),"",_xlfn.BETA.INV(ABS(VLOOKUP($S$1,VLookups!$A$28:$B$29,2,FALSE)-AB$3),IF($G23="L",$N23,$M23),IF($G23="L",$M23,$N23),$B23,$D23))</f>
        <v/>
      </c>
      <c r="AC23" s="129" t="str">
        <f>IF(OR($M23="",$N23=""),"",_xlfn.BETA.INV(ABS(VLOOKUP($S$1,VLookups!$A$28:$B$29,2,FALSE)-AC$3),IF($G23="L",$N23,$M23),IF($G23="L",$M23,$N23),$B23,$D23))</f>
        <v/>
      </c>
      <c r="AD23" s="130" t="str">
        <f>IF(OR($M23="",$N23=""),"",_xlfn.BETA.INV(ABS(VLOOKUP($S$1,VLookups!$A$28:$B$29,2,FALSE)-AD$3),IF($G23="L",$N23,$M23),IF($G23="L",$M23,$N23),$B23,$D23))</f>
        <v/>
      </c>
      <c r="AE23" s="129" t="str">
        <f>IF(OR($M23="",$N23=""),"",_xlfn.BETA.INV(ABS(VLOOKUP($S$1,VLookups!$A$28:$B$29,2,FALSE)-AE$3),IF($G23="L",$N23,$M23),IF($G23="L",$M23,$N23),$B23,$D23))</f>
        <v/>
      </c>
      <c r="AF23" s="130" t="str">
        <f>IF(OR($M23="",$N23=""),"",_xlfn.BETA.INV(ABS(VLOOKUP($S$1,VLookups!$A$28:$B$29,2,FALSE)-AF$3),IF($G23="L",$N23,$M23),IF($G23="L",$M23,$N23),$B23,$D23))</f>
        <v/>
      </c>
      <c r="AG23" s="17"/>
      <c r="AH23" s="238" t="str">
        <f t="shared" si="21"/>
        <v/>
      </c>
      <c r="AI23" s="236" t="str">
        <f t="shared" si="22"/>
        <v/>
      </c>
      <c r="AJ23" s="199" t="str">
        <f t="shared" ref="AJ23:CU23" si="161">IF(ISNONTEXT($AH23),AI23+$AH23,"")</f>
        <v/>
      </c>
      <c r="AK23" s="199" t="str">
        <f t="shared" si="161"/>
        <v/>
      </c>
      <c r="AL23" s="199" t="str">
        <f t="shared" si="161"/>
        <v/>
      </c>
      <c r="AM23" s="199" t="str">
        <f t="shared" si="161"/>
        <v/>
      </c>
      <c r="AN23" s="199" t="str">
        <f t="shared" si="161"/>
        <v/>
      </c>
      <c r="AO23" s="199" t="str">
        <f t="shared" si="161"/>
        <v/>
      </c>
      <c r="AP23" s="199" t="str">
        <f t="shared" si="161"/>
        <v/>
      </c>
      <c r="AQ23" s="199" t="str">
        <f t="shared" si="161"/>
        <v/>
      </c>
      <c r="AR23" s="199" t="str">
        <f t="shared" si="161"/>
        <v/>
      </c>
      <c r="AS23" s="199" t="str">
        <f t="shared" si="161"/>
        <v/>
      </c>
      <c r="AT23" s="199" t="str">
        <f t="shared" si="161"/>
        <v/>
      </c>
      <c r="AU23" s="199" t="str">
        <f t="shared" si="161"/>
        <v/>
      </c>
      <c r="AV23" s="199" t="str">
        <f t="shared" si="161"/>
        <v/>
      </c>
      <c r="AW23" s="199" t="str">
        <f t="shared" si="161"/>
        <v/>
      </c>
      <c r="AX23" s="199" t="str">
        <f t="shared" si="161"/>
        <v/>
      </c>
      <c r="AY23" s="199" t="str">
        <f t="shared" si="161"/>
        <v/>
      </c>
      <c r="AZ23" s="199" t="str">
        <f t="shared" si="161"/>
        <v/>
      </c>
      <c r="BA23" s="199" t="str">
        <f t="shared" si="161"/>
        <v/>
      </c>
      <c r="BB23" s="199" t="str">
        <f t="shared" si="161"/>
        <v/>
      </c>
      <c r="BC23" s="199" t="str">
        <f t="shared" si="161"/>
        <v/>
      </c>
      <c r="BD23" s="199" t="str">
        <f t="shared" si="161"/>
        <v/>
      </c>
      <c r="BE23" s="199" t="str">
        <f t="shared" si="161"/>
        <v/>
      </c>
      <c r="BF23" s="199" t="str">
        <f t="shared" si="161"/>
        <v/>
      </c>
      <c r="BG23" s="199" t="str">
        <f t="shared" si="161"/>
        <v/>
      </c>
      <c r="BH23" s="199" t="str">
        <f t="shared" si="161"/>
        <v/>
      </c>
      <c r="BI23" s="199" t="str">
        <f t="shared" si="161"/>
        <v/>
      </c>
      <c r="BJ23" s="199" t="str">
        <f t="shared" si="161"/>
        <v/>
      </c>
      <c r="BK23" s="199" t="str">
        <f t="shared" si="161"/>
        <v/>
      </c>
      <c r="BL23" s="199" t="str">
        <f t="shared" si="161"/>
        <v/>
      </c>
      <c r="BM23" s="199" t="str">
        <f t="shared" si="161"/>
        <v/>
      </c>
      <c r="BN23" s="199" t="str">
        <f t="shared" si="161"/>
        <v/>
      </c>
      <c r="BO23" s="199" t="str">
        <f t="shared" si="161"/>
        <v/>
      </c>
      <c r="BP23" s="199" t="str">
        <f t="shared" si="161"/>
        <v/>
      </c>
      <c r="BQ23" s="199" t="str">
        <f t="shared" si="161"/>
        <v/>
      </c>
      <c r="BR23" s="199" t="str">
        <f t="shared" si="161"/>
        <v/>
      </c>
      <c r="BS23" s="199" t="str">
        <f t="shared" si="161"/>
        <v/>
      </c>
      <c r="BT23" s="199" t="str">
        <f t="shared" si="161"/>
        <v/>
      </c>
      <c r="BU23" s="199" t="str">
        <f t="shared" si="161"/>
        <v/>
      </c>
      <c r="BV23" s="199" t="str">
        <f t="shared" si="161"/>
        <v/>
      </c>
      <c r="BW23" s="199" t="str">
        <f t="shared" si="161"/>
        <v/>
      </c>
      <c r="BX23" s="199" t="str">
        <f t="shared" si="161"/>
        <v/>
      </c>
      <c r="BY23" s="199" t="str">
        <f t="shared" si="161"/>
        <v/>
      </c>
      <c r="BZ23" s="199" t="str">
        <f t="shared" si="161"/>
        <v/>
      </c>
      <c r="CA23" s="199" t="str">
        <f t="shared" si="161"/>
        <v/>
      </c>
      <c r="CB23" s="199" t="str">
        <f t="shared" si="161"/>
        <v/>
      </c>
      <c r="CC23" s="199" t="str">
        <f t="shared" si="161"/>
        <v/>
      </c>
      <c r="CD23" s="199" t="str">
        <f t="shared" si="161"/>
        <v/>
      </c>
      <c r="CE23" s="199" t="str">
        <f t="shared" si="161"/>
        <v/>
      </c>
      <c r="CF23" s="199" t="str">
        <f t="shared" si="161"/>
        <v/>
      </c>
      <c r="CG23" s="199" t="str">
        <f t="shared" si="161"/>
        <v/>
      </c>
      <c r="CH23" s="199" t="str">
        <f t="shared" si="161"/>
        <v/>
      </c>
      <c r="CI23" s="199" t="str">
        <f t="shared" si="161"/>
        <v/>
      </c>
      <c r="CJ23" s="199" t="str">
        <f t="shared" si="161"/>
        <v/>
      </c>
      <c r="CK23" s="199" t="str">
        <f t="shared" si="161"/>
        <v/>
      </c>
      <c r="CL23" s="199" t="str">
        <f t="shared" si="161"/>
        <v/>
      </c>
      <c r="CM23" s="199" t="str">
        <f t="shared" si="161"/>
        <v/>
      </c>
      <c r="CN23" s="199" t="str">
        <f t="shared" si="161"/>
        <v/>
      </c>
      <c r="CO23" s="199" t="str">
        <f t="shared" si="161"/>
        <v/>
      </c>
      <c r="CP23" s="199" t="str">
        <f t="shared" si="161"/>
        <v/>
      </c>
      <c r="CQ23" s="199" t="str">
        <f t="shared" si="161"/>
        <v/>
      </c>
      <c r="CR23" s="199" t="str">
        <f t="shared" si="161"/>
        <v/>
      </c>
      <c r="CS23" s="199" t="str">
        <f t="shared" si="161"/>
        <v/>
      </c>
      <c r="CT23" s="199" t="str">
        <f t="shared" si="161"/>
        <v/>
      </c>
      <c r="CU23" s="199" t="str">
        <f t="shared" si="161"/>
        <v/>
      </c>
      <c r="CV23" s="199" t="str">
        <f t="shared" ref="CV23:FG23" si="162">IF(ISNONTEXT($AH23),CU23+$AH23,"")</f>
        <v/>
      </c>
      <c r="CW23" s="199" t="str">
        <f t="shared" si="162"/>
        <v/>
      </c>
      <c r="CX23" s="199" t="str">
        <f t="shared" si="162"/>
        <v/>
      </c>
      <c r="CY23" s="199" t="str">
        <f t="shared" si="162"/>
        <v/>
      </c>
      <c r="CZ23" s="199" t="str">
        <f t="shared" si="162"/>
        <v/>
      </c>
      <c r="DA23" s="199" t="str">
        <f t="shared" si="162"/>
        <v/>
      </c>
      <c r="DB23" s="199" t="str">
        <f t="shared" si="162"/>
        <v/>
      </c>
      <c r="DC23" s="199" t="str">
        <f t="shared" si="162"/>
        <v/>
      </c>
      <c r="DD23" s="199" t="str">
        <f t="shared" si="162"/>
        <v/>
      </c>
      <c r="DE23" s="199" t="str">
        <f t="shared" si="162"/>
        <v/>
      </c>
      <c r="DF23" s="199" t="str">
        <f t="shared" si="162"/>
        <v/>
      </c>
      <c r="DG23" s="199" t="str">
        <f t="shared" si="162"/>
        <v/>
      </c>
      <c r="DH23" s="199" t="str">
        <f t="shared" si="162"/>
        <v/>
      </c>
      <c r="DI23" s="199" t="str">
        <f t="shared" si="162"/>
        <v/>
      </c>
      <c r="DJ23" s="199" t="str">
        <f t="shared" si="162"/>
        <v/>
      </c>
      <c r="DK23" s="199" t="str">
        <f t="shared" si="162"/>
        <v/>
      </c>
      <c r="DL23" s="199" t="str">
        <f t="shared" si="162"/>
        <v/>
      </c>
      <c r="DM23" s="199" t="str">
        <f t="shared" si="162"/>
        <v/>
      </c>
      <c r="DN23" s="199" t="str">
        <f t="shared" si="162"/>
        <v/>
      </c>
      <c r="DO23" s="199" t="str">
        <f t="shared" si="162"/>
        <v/>
      </c>
      <c r="DP23" s="199" t="str">
        <f t="shared" si="162"/>
        <v/>
      </c>
      <c r="DQ23" s="199" t="str">
        <f t="shared" si="162"/>
        <v/>
      </c>
      <c r="DR23" s="199" t="str">
        <f t="shared" si="162"/>
        <v/>
      </c>
      <c r="DS23" s="199" t="str">
        <f t="shared" si="162"/>
        <v/>
      </c>
      <c r="DT23" s="199" t="str">
        <f t="shared" si="162"/>
        <v/>
      </c>
      <c r="DU23" s="199" t="str">
        <f t="shared" si="162"/>
        <v/>
      </c>
      <c r="DV23" s="199" t="str">
        <f t="shared" si="162"/>
        <v/>
      </c>
      <c r="DW23" s="199" t="str">
        <f t="shared" si="162"/>
        <v/>
      </c>
      <c r="DX23" s="199" t="str">
        <f t="shared" si="162"/>
        <v/>
      </c>
      <c r="DY23" s="199" t="str">
        <f t="shared" si="162"/>
        <v/>
      </c>
      <c r="DZ23" s="199" t="str">
        <f t="shared" si="162"/>
        <v/>
      </c>
      <c r="EA23" s="199" t="str">
        <f t="shared" si="162"/>
        <v/>
      </c>
      <c r="EB23" s="199" t="str">
        <f t="shared" si="162"/>
        <v/>
      </c>
      <c r="EC23" s="199" t="str">
        <f t="shared" si="162"/>
        <v/>
      </c>
      <c r="ED23" s="199" t="str">
        <f t="shared" si="162"/>
        <v/>
      </c>
      <c r="EE23" s="236" t="str">
        <f t="shared" si="25"/>
        <v/>
      </c>
      <c r="EF23" s="237" t="e">
        <f t="shared" si="26"/>
        <v>#N/A</v>
      </c>
      <c r="EG23" s="237" t="e">
        <f t="shared" si="27"/>
        <v>#N/A</v>
      </c>
      <c r="EH23" s="237" t="e">
        <f t="shared" si="28"/>
        <v>#N/A</v>
      </c>
      <c r="EI23" s="237" t="e">
        <f t="shared" si="29"/>
        <v>#N/A</v>
      </c>
      <c r="EJ23" s="237" t="e">
        <f t="shared" si="30"/>
        <v>#N/A</v>
      </c>
      <c r="EK23" s="237" t="e">
        <f t="shared" si="31"/>
        <v>#N/A</v>
      </c>
      <c r="EL23" s="237" t="e">
        <f t="shared" si="32"/>
        <v>#N/A</v>
      </c>
      <c r="EM23" s="237" t="e">
        <f t="shared" si="33"/>
        <v>#N/A</v>
      </c>
      <c r="EN23" s="237" t="e">
        <f t="shared" si="34"/>
        <v>#N/A</v>
      </c>
      <c r="EO23" s="237" t="e">
        <f t="shared" si="35"/>
        <v>#N/A</v>
      </c>
      <c r="EP23" s="237" t="e">
        <f t="shared" si="36"/>
        <v>#N/A</v>
      </c>
      <c r="EQ23" s="237" t="e">
        <f t="shared" si="37"/>
        <v>#N/A</v>
      </c>
      <c r="ER23" s="237" t="e">
        <f t="shared" si="38"/>
        <v>#N/A</v>
      </c>
      <c r="ES23" s="237" t="e">
        <f t="shared" si="39"/>
        <v>#N/A</v>
      </c>
      <c r="ET23" s="237" t="e">
        <f t="shared" si="40"/>
        <v>#N/A</v>
      </c>
      <c r="EU23" s="237" t="e">
        <f t="shared" si="41"/>
        <v>#N/A</v>
      </c>
      <c r="EV23" s="237" t="e">
        <f t="shared" si="42"/>
        <v>#N/A</v>
      </c>
      <c r="EW23" s="237" t="e">
        <f t="shared" si="43"/>
        <v>#N/A</v>
      </c>
      <c r="EX23" s="237" t="e">
        <f t="shared" si="44"/>
        <v>#N/A</v>
      </c>
      <c r="EY23" s="237" t="e">
        <f t="shared" si="45"/>
        <v>#N/A</v>
      </c>
      <c r="EZ23" s="237" t="e">
        <f t="shared" si="46"/>
        <v>#N/A</v>
      </c>
      <c r="FA23" s="237" t="e">
        <f t="shared" si="47"/>
        <v>#N/A</v>
      </c>
      <c r="FB23" s="237" t="e">
        <f t="shared" si="48"/>
        <v>#N/A</v>
      </c>
      <c r="FC23" s="237" t="e">
        <f t="shared" si="49"/>
        <v>#N/A</v>
      </c>
      <c r="FD23" s="237" t="e">
        <f t="shared" si="50"/>
        <v>#N/A</v>
      </c>
      <c r="FE23" s="237" t="e">
        <f t="shared" si="51"/>
        <v>#N/A</v>
      </c>
      <c r="FF23" s="237" t="e">
        <f t="shared" si="52"/>
        <v>#N/A</v>
      </c>
      <c r="FG23" s="237" t="e">
        <f t="shared" si="53"/>
        <v>#N/A</v>
      </c>
      <c r="FH23" s="237" t="e">
        <f t="shared" si="54"/>
        <v>#N/A</v>
      </c>
      <c r="FI23" s="237" t="e">
        <f t="shared" si="55"/>
        <v>#N/A</v>
      </c>
      <c r="FJ23" s="237" t="e">
        <f t="shared" si="56"/>
        <v>#N/A</v>
      </c>
      <c r="FK23" s="237" t="e">
        <f t="shared" si="57"/>
        <v>#N/A</v>
      </c>
      <c r="FL23" s="237" t="e">
        <f t="shared" si="58"/>
        <v>#N/A</v>
      </c>
      <c r="FM23" s="237" t="e">
        <f t="shared" si="59"/>
        <v>#N/A</v>
      </c>
      <c r="FN23" s="237" t="e">
        <f t="shared" si="60"/>
        <v>#N/A</v>
      </c>
      <c r="FO23" s="237" t="e">
        <f t="shared" si="61"/>
        <v>#N/A</v>
      </c>
      <c r="FP23" s="237" t="e">
        <f t="shared" si="62"/>
        <v>#N/A</v>
      </c>
      <c r="FQ23" s="237" t="e">
        <f t="shared" si="63"/>
        <v>#N/A</v>
      </c>
      <c r="FR23" s="237" t="e">
        <f t="shared" si="64"/>
        <v>#N/A</v>
      </c>
      <c r="FS23" s="237" t="e">
        <f t="shared" si="65"/>
        <v>#N/A</v>
      </c>
      <c r="FT23" s="237" t="e">
        <f t="shared" si="66"/>
        <v>#N/A</v>
      </c>
      <c r="FU23" s="237" t="e">
        <f t="shared" si="67"/>
        <v>#N/A</v>
      </c>
      <c r="FV23" s="237" t="e">
        <f t="shared" si="68"/>
        <v>#N/A</v>
      </c>
      <c r="FW23" s="237" t="e">
        <f t="shared" si="69"/>
        <v>#N/A</v>
      </c>
      <c r="FX23" s="237" t="e">
        <f t="shared" si="70"/>
        <v>#N/A</v>
      </c>
      <c r="FY23" s="237" t="e">
        <f t="shared" si="71"/>
        <v>#N/A</v>
      </c>
      <c r="FZ23" s="237" t="e">
        <f t="shared" si="72"/>
        <v>#N/A</v>
      </c>
      <c r="GA23" s="237" t="e">
        <f t="shared" si="73"/>
        <v>#N/A</v>
      </c>
      <c r="GB23" s="237" t="e">
        <f t="shared" si="74"/>
        <v>#N/A</v>
      </c>
      <c r="GC23" s="237" t="e">
        <f t="shared" si="75"/>
        <v>#N/A</v>
      </c>
      <c r="GD23" s="237" t="e">
        <f t="shared" si="76"/>
        <v>#N/A</v>
      </c>
      <c r="GE23" s="237" t="e">
        <f t="shared" si="77"/>
        <v>#N/A</v>
      </c>
      <c r="GF23" s="237" t="e">
        <f t="shared" si="78"/>
        <v>#N/A</v>
      </c>
      <c r="GG23" s="237" t="e">
        <f t="shared" si="79"/>
        <v>#N/A</v>
      </c>
      <c r="GH23" s="237" t="e">
        <f t="shared" si="80"/>
        <v>#N/A</v>
      </c>
      <c r="GI23" s="237" t="e">
        <f t="shared" si="81"/>
        <v>#N/A</v>
      </c>
      <c r="GJ23" s="237" t="e">
        <f t="shared" si="82"/>
        <v>#N/A</v>
      </c>
      <c r="GK23" s="237" t="e">
        <f t="shared" si="83"/>
        <v>#N/A</v>
      </c>
      <c r="GL23" s="237" t="e">
        <f t="shared" si="84"/>
        <v>#N/A</v>
      </c>
      <c r="GM23" s="237" t="e">
        <f t="shared" si="85"/>
        <v>#N/A</v>
      </c>
      <c r="GN23" s="237" t="e">
        <f t="shared" si="86"/>
        <v>#N/A</v>
      </c>
      <c r="GO23" s="237" t="e">
        <f t="shared" si="87"/>
        <v>#N/A</v>
      </c>
      <c r="GP23" s="237" t="e">
        <f t="shared" si="88"/>
        <v>#N/A</v>
      </c>
      <c r="GQ23" s="237" t="e">
        <f t="shared" si="89"/>
        <v>#N/A</v>
      </c>
      <c r="GR23" s="237" t="e">
        <f t="shared" si="90"/>
        <v>#N/A</v>
      </c>
      <c r="GS23" s="237" t="e">
        <f t="shared" si="91"/>
        <v>#N/A</v>
      </c>
      <c r="GT23" s="237" t="e">
        <f t="shared" si="92"/>
        <v>#N/A</v>
      </c>
      <c r="GU23" s="237" t="e">
        <f t="shared" si="93"/>
        <v>#N/A</v>
      </c>
      <c r="GV23" s="237" t="e">
        <f t="shared" si="94"/>
        <v>#N/A</v>
      </c>
      <c r="GW23" s="237" t="e">
        <f t="shared" si="95"/>
        <v>#N/A</v>
      </c>
      <c r="GX23" s="237" t="e">
        <f t="shared" si="96"/>
        <v>#N/A</v>
      </c>
      <c r="GY23" s="237" t="e">
        <f t="shared" si="97"/>
        <v>#N/A</v>
      </c>
      <c r="GZ23" s="237" t="e">
        <f t="shared" si="98"/>
        <v>#N/A</v>
      </c>
      <c r="HA23" s="237" t="e">
        <f t="shared" si="99"/>
        <v>#N/A</v>
      </c>
      <c r="HB23" s="237" t="e">
        <f t="shared" si="100"/>
        <v>#N/A</v>
      </c>
      <c r="HC23" s="237" t="e">
        <f t="shared" si="101"/>
        <v>#N/A</v>
      </c>
      <c r="HD23" s="237" t="e">
        <f t="shared" si="102"/>
        <v>#N/A</v>
      </c>
      <c r="HE23" s="237" t="e">
        <f t="shared" si="103"/>
        <v>#N/A</v>
      </c>
      <c r="HF23" s="237" t="e">
        <f t="shared" si="104"/>
        <v>#N/A</v>
      </c>
      <c r="HG23" s="237" t="e">
        <f t="shared" si="105"/>
        <v>#N/A</v>
      </c>
      <c r="HH23" s="237" t="e">
        <f t="shared" si="106"/>
        <v>#N/A</v>
      </c>
      <c r="HI23" s="237" t="e">
        <f t="shared" si="107"/>
        <v>#N/A</v>
      </c>
      <c r="HJ23" s="237" t="e">
        <f t="shared" si="108"/>
        <v>#N/A</v>
      </c>
      <c r="HK23" s="237" t="e">
        <f t="shared" si="109"/>
        <v>#N/A</v>
      </c>
      <c r="HL23" s="237" t="e">
        <f t="shared" si="110"/>
        <v>#N/A</v>
      </c>
      <c r="HM23" s="237" t="e">
        <f t="shared" si="111"/>
        <v>#N/A</v>
      </c>
      <c r="HN23" s="237" t="e">
        <f t="shared" si="112"/>
        <v>#N/A</v>
      </c>
      <c r="HO23" s="237" t="e">
        <f t="shared" si="113"/>
        <v>#N/A</v>
      </c>
      <c r="HP23" s="237" t="e">
        <f t="shared" si="114"/>
        <v>#N/A</v>
      </c>
      <c r="HQ23" s="237" t="e">
        <f t="shared" si="115"/>
        <v>#N/A</v>
      </c>
      <c r="HR23" s="237" t="e">
        <f t="shared" si="116"/>
        <v>#N/A</v>
      </c>
      <c r="HS23" s="237" t="e">
        <f t="shared" si="117"/>
        <v>#N/A</v>
      </c>
      <c r="HT23" s="237" t="e">
        <f t="shared" si="118"/>
        <v>#N/A</v>
      </c>
      <c r="HU23" s="237" t="e">
        <f t="shared" si="119"/>
        <v>#N/A</v>
      </c>
      <c r="HV23" s="237" t="e">
        <f t="shared" si="120"/>
        <v>#N/A</v>
      </c>
      <c r="HW23" s="237" t="e">
        <f t="shared" si="121"/>
        <v>#N/A</v>
      </c>
      <c r="HX23" s="237" t="e">
        <f t="shared" si="122"/>
        <v>#N/A</v>
      </c>
      <c r="HY23" s="237" t="e">
        <f t="shared" si="123"/>
        <v>#N/A</v>
      </c>
      <c r="HZ23" s="237" t="e">
        <f t="shared" si="124"/>
        <v>#N/A</v>
      </c>
      <c r="IA23" s="237" t="e">
        <f t="shared" si="125"/>
        <v>#N/A</v>
      </c>
      <c r="IB23" s="237" t="e">
        <f t="shared" si="126"/>
        <v>#N/A</v>
      </c>
    </row>
    <row r="24" spans="1:236" hidden="1" x14ac:dyDescent="0.25">
      <c r="A24" s="22">
        <v>21</v>
      </c>
      <c r="B24" s="117" t="str">
        <f t="shared" si="10"/>
        <v/>
      </c>
      <c r="C24" s="132"/>
      <c r="D24" s="117" t="str">
        <f t="shared" si="11"/>
        <v/>
      </c>
      <c r="E24" s="127"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9" t="str">
        <f t="shared" si="18"/>
        <v/>
      </c>
      <c r="Q24" s="119" t="str">
        <f t="shared" si="19"/>
        <v/>
      </c>
      <c r="R24" s="40" t="str">
        <f t="shared" si="20"/>
        <v/>
      </c>
      <c r="S24" s="132"/>
      <c r="T24" s="28" t="str">
        <f>IF(AND(B24&gt;0,C24&gt;0,D24&gt;0,M24&gt;0,N24&gt;0,S24&gt;0,NOT(K24="")),ABS(VLOOKUP($S$1,VLookups!$A$28:$B$29,2,FALSE)-_xlfn.BETA.DIST(S24,IF(G24="L",N24,M24),IF(G24="L",M24,N24),TRUE,B24,D24)),"")</f>
        <v/>
      </c>
      <c r="U24" s="129" t="str">
        <f>IF(OR($M24="",$N24=""),"",_xlfn.BETA.INV(ABS(VLOOKUP($S$1,VLookups!$A$28:$B$29,2,FALSE)-U$3),IF($G24="L",$N24,$M24),IF($G24="L",$M24,$N24),$B24,$D24))</f>
        <v/>
      </c>
      <c r="V24" s="130" t="str">
        <f>IF(OR($M24="",$N24=""),"",_xlfn.BETA.INV(ABS(VLOOKUP($S$1,VLookups!$A$28:$B$29,2,FALSE)-V$3),IF($G24="L",$N24,$M24),IF($G24="L",$M24,$N24),$B24,$D24))</f>
        <v/>
      </c>
      <c r="W24" s="129" t="str">
        <f>IF(OR($M24="",$N24=""),"",_xlfn.BETA.INV(ABS(VLOOKUP($S$1,VLookups!$A$28:$B$29,2,FALSE)-W$3),IF($G24="L",$N24,$M24),IF($G24="L",$M24,$N24),$B24,$D24))</f>
        <v/>
      </c>
      <c r="X24" s="130" t="str">
        <f>IF(OR($M24="",$N24=""),"",_xlfn.BETA.INV(ABS(VLOOKUP($S$1,VLookups!$A$28:$B$29,2,FALSE)-X$3),IF($G24="L",$N24,$M24),IF($G24="L",$M24,$N24),$B24,$D24))</f>
        <v/>
      </c>
      <c r="Y24" s="129" t="str">
        <f>IF(OR($M24="",$N24=""),"",_xlfn.BETA.INV(ABS(VLOOKUP($S$1,VLookups!$A$28:$B$29,2,FALSE)-Y$3),IF($G24="L",$N24,$M24),IF($G24="L",$M24,$N24),$B24,$D24))</f>
        <v/>
      </c>
      <c r="Z24" s="130" t="str">
        <f>IF(OR($M24="",$N24=""),"",_xlfn.BETA.INV(ABS(VLOOKUP($S$1,VLookups!$A$28:$B$29,2,FALSE)-Z$3),IF($G24="L",$N24,$M24),IF($G24="L",$M24,$N24),$B24,$D24))</f>
        <v/>
      </c>
      <c r="AA24" s="129" t="str">
        <f>IF(OR($M24="",$N24=""),"",_xlfn.BETA.INV(ABS(VLOOKUP($S$1,VLookups!$A$28:$B$29,2,FALSE)-AA$3),IF($G24="L",$N24,$M24),IF($G24="L",$M24,$N24),$B24,$D24))</f>
        <v/>
      </c>
      <c r="AB24" s="130" t="str">
        <f>IF(OR($M24="",$N24=""),"",_xlfn.BETA.INV(ABS(VLOOKUP($S$1,VLookups!$A$28:$B$29,2,FALSE)-AB$3),IF($G24="L",$N24,$M24),IF($G24="L",$M24,$N24),$B24,$D24))</f>
        <v/>
      </c>
      <c r="AC24" s="129" t="str">
        <f>IF(OR($M24="",$N24=""),"",_xlfn.BETA.INV(ABS(VLOOKUP($S$1,VLookups!$A$28:$B$29,2,FALSE)-AC$3),IF($G24="L",$N24,$M24),IF($G24="L",$M24,$N24),$B24,$D24))</f>
        <v/>
      </c>
      <c r="AD24" s="130" t="str">
        <f>IF(OR($M24="",$N24=""),"",_xlfn.BETA.INV(ABS(VLOOKUP($S$1,VLookups!$A$28:$B$29,2,FALSE)-AD$3),IF($G24="L",$N24,$M24),IF($G24="L",$M24,$N24),$B24,$D24))</f>
        <v/>
      </c>
      <c r="AE24" s="129" t="str">
        <f>IF(OR($M24="",$N24=""),"",_xlfn.BETA.INV(ABS(VLOOKUP($S$1,VLookups!$A$28:$B$29,2,FALSE)-AE$3),IF($G24="L",$N24,$M24),IF($G24="L",$M24,$N24),$B24,$D24))</f>
        <v/>
      </c>
      <c r="AF24" s="130" t="str">
        <f>IF(OR($M24="",$N24=""),"",_xlfn.BETA.INV(ABS(VLOOKUP($S$1,VLookups!$A$28:$B$29,2,FALSE)-AF$3),IF($G24="L",$N24,$M24),IF($G24="L",$M24,$N24),$B24,$D24))</f>
        <v/>
      </c>
      <c r="AG24" s="17"/>
      <c r="AH24" s="238" t="str">
        <f t="shared" si="21"/>
        <v/>
      </c>
      <c r="AI24" s="236" t="str">
        <f t="shared" si="22"/>
        <v/>
      </c>
      <c r="AJ24" s="199" t="str">
        <f t="shared" ref="AJ24:CU24" si="163">IF(ISNONTEXT($AH24),AI24+$AH24,"")</f>
        <v/>
      </c>
      <c r="AK24" s="199" t="str">
        <f t="shared" si="163"/>
        <v/>
      </c>
      <c r="AL24" s="199" t="str">
        <f t="shared" si="163"/>
        <v/>
      </c>
      <c r="AM24" s="199" t="str">
        <f t="shared" si="163"/>
        <v/>
      </c>
      <c r="AN24" s="199" t="str">
        <f t="shared" si="163"/>
        <v/>
      </c>
      <c r="AO24" s="199" t="str">
        <f t="shared" si="163"/>
        <v/>
      </c>
      <c r="AP24" s="199" t="str">
        <f t="shared" si="163"/>
        <v/>
      </c>
      <c r="AQ24" s="199" t="str">
        <f t="shared" si="163"/>
        <v/>
      </c>
      <c r="AR24" s="199" t="str">
        <f t="shared" si="163"/>
        <v/>
      </c>
      <c r="AS24" s="199" t="str">
        <f t="shared" si="163"/>
        <v/>
      </c>
      <c r="AT24" s="199" t="str">
        <f t="shared" si="163"/>
        <v/>
      </c>
      <c r="AU24" s="199" t="str">
        <f t="shared" si="163"/>
        <v/>
      </c>
      <c r="AV24" s="199" t="str">
        <f t="shared" si="163"/>
        <v/>
      </c>
      <c r="AW24" s="199" t="str">
        <f t="shared" si="163"/>
        <v/>
      </c>
      <c r="AX24" s="199" t="str">
        <f t="shared" si="163"/>
        <v/>
      </c>
      <c r="AY24" s="199" t="str">
        <f t="shared" si="163"/>
        <v/>
      </c>
      <c r="AZ24" s="199" t="str">
        <f t="shared" si="163"/>
        <v/>
      </c>
      <c r="BA24" s="199" t="str">
        <f t="shared" si="163"/>
        <v/>
      </c>
      <c r="BB24" s="199" t="str">
        <f t="shared" si="163"/>
        <v/>
      </c>
      <c r="BC24" s="199" t="str">
        <f t="shared" si="163"/>
        <v/>
      </c>
      <c r="BD24" s="199" t="str">
        <f t="shared" si="163"/>
        <v/>
      </c>
      <c r="BE24" s="199" t="str">
        <f t="shared" si="163"/>
        <v/>
      </c>
      <c r="BF24" s="199" t="str">
        <f t="shared" si="163"/>
        <v/>
      </c>
      <c r="BG24" s="199" t="str">
        <f t="shared" si="163"/>
        <v/>
      </c>
      <c r="BH24" s="199" t="str">
        <f t="shared" si="163"/>
        <v/>
      </c>
      <c r="BI24" s="199" t="str">
        <f t="shared" si="163"/>
        <v/>
      </c>
      <c r="BJ24" s="199" t="str">
        <f t="shared" si="163"/>
        <v/>
      </c>
      <c r="BK24" s="199" t="str">
        <f t="shared" si="163"/>
        <v/>
      </c>
      <c r="BL24" s="199" t="str">
        <f t="shared" si="163"/>
        <v/>
      </c>
      <c r="BM24" s="199" t="str">
        <f t="shared" si="163"/>
        <v/>
      </c>
      <c r="BN24" s="199" t="str">
        <f t="shared" si="163"/>
        <v/>
      </c>
      <c r="BO24" s="199" t="str">
        <f t="shared" si="163"/>
        <v/>
      </c>
      <c r="BP24" s="199" t="str">
        <f t="shared" si="163"/>
        <v/>
      </c>
      <c r="BQ24" s="199" t="str">
        <f t="shared" si="163"/>
        <v/>
      </c>
      <c r="BR24" s="199" t="str">
        <f t="shared" si="163"/>
        <v/>
      </c>
      <c r="BS24" s="199" t="str">
        <f t="shared" si="163"/>
        <v/>
      </c>
      <c r="BT24" s="199" t="str">
        <f t="shared" si="163"/>
        <v/>
      </c>
      <c r="BU24" s="199" t="str">
        <f t="shared" si="163"/>
        <v/>
      </c>
      <c r="BV24" s="199" t="str">
        <f t="shared" si="163"/>
        <v/>
      </c>
      <c r="BW24" s="199" t="str">
        <f t="shared" si="163"/>
        <v/>
      </c>
      <c r="BX24" s="199" t="str">
        <f t="shared" si="163"/>
        <v/>
      </c>
      <c r="BY24" s="199" t="str">
        <f t="shared" si="163"/>
        <v/>
      </c>
      <c r="BZ24" s="199" t="str">
        <f t="shared" si="163"/>
        <v/>
      </c>
      <c r="CA24" s="199" t="str">
        <f t="shared" si="163"/>
        <v/>
      </c>
      <c r="CB24" s="199" t="str">
        <f t="shared" si="163"/>
        <v/>
      </c>
      <c r="CC24" s="199" t="str">
        <f t="shared" si="163"/>
        <v/>
      </c>
      <c r="CD24" s="199" t="str">
        <f t="shared" si="163"/>
        <v/>
      </c>
      <c r="CE24" s="199" t="str">
        <f t="shared" si="163"/>
        <v/>
      </c>
      <c r="CF24" s="199" t="str">
        <f t="shared" si="163"/>
        <v/>
      </c>
      <c r="CG24" s="199" t="str">
        <f t="shared" si="163"/>
        <v/>
      </c>
      <c r="CH24" s="199" t="str">
        <f t="shared" si="163"/>
        <v/>
      </c>
      <c r="CI24" s="199" t="str">
        <f t="shared" si="163"/>
        <v/>
      </c>
      <c r="CJ24" s="199" t="str">
        <f t="shared" si="163"/>
        <v/>
      </c>
      <c r="CK24" s="199" t="str">
        <f t="shared" si="163"/>
        <v/>
      </c>
      <c r="CL24" s="199" t="str">
        <f t="shared" si="163"/>
        <v/>
      </c>
      <c r="CM24" s="199" t="str">
        <f t="shared" si="163"/>
        <v/>
      </c>
      <c r="CN24" s="199" t="str">
        <f t="shared" si="163"/>
        <v/>
      </c>
      <c r="CO24" s="199" t="str">
        <f t="shared" si="163"/>
        <v/>
      </c>
      <c r="CP24" s="199" t="str">
        <f t="shared" si="163"/>
        <v/>
      </c>
      <c r="CQ24" s="199" t="str">
        <f t="shared" si="163"/>
        <v/>
      </c>
      <c r="CR24" s="199" t="str">
        <f t="shared" si="163"/>
        <v/>
      </c>
      <c r="CS24" s="199" t="str">
        <f t="shared" si="163"/>
        <v/>
      </c>
      <c r="CT24" s="199" t="str">
        <f t="shared" si="163"/>
        <v/>
      </c>
      <c r="CU24" s="199" t="str">
        <f t="shared" si="163"/>
        <v/>
      </c>
      <c r="CV24" s="199" t="str">
        <f t="shared" ref="CV24:FG24" si="164">IF(ISNONTEXT($AH24),CU24+$AH24,"")</f>
        <v/>
      </c>
      <c r="CW24" s="199" t="str">
        <f t="shared" si="164"/>
        <v/>
      </c>
      <c r="CX24" s="199" t="str">
        <f t="shared" si="164"/>
        <v/>
      </c>
      <c r="CY24" s="199" t="str">
        <f t="shared" si="164"/>
        <v/>
      </c>
      <c r="CZ24" s="199" t="str">
        <f t="shared" si="164"/>
        <v/>
      </c>
      <c r="DA24" s="199" t="str">
        <f t="shared" si="164"/>
        <v/>
      </c>
      <c r="DB24" s="199" t="str">
        <f t="shared" si="164"/>
        <v/>
      </c>
      <c r="DC24" s="199" t="str">
        <f t="shared" si="164"/>
        <v/>
      </c>
      <c r="DD24" s="199" t="str">
        <f t="shared" si="164"/>
        <v/>
      </c>
      <c r="DE24" s="199" t="str">
        <f t="shared" si="164"/>
        <v/>
      </c>
      <c r="DF24" s="199" t="str">
        <f t="shared" si="164"/>
        <v/>
      </c>
      <c r="DG24" s="199" t="str">
        <f t="shared" si="164"/>
        <v/>
      </c>
      <c r="DH24" s="199" t="str">
        <f t="shared" si="164"/>
        <v/>
      </c>
      <c r="DI24" s="199" t="str">
        <f t="shared" si="164"/>
        <v/>
      </c>
      <c r="DJ24" s="199" t="str">
        <f t="shared" si="164"/>
        <v/>
      </c>
      <c r="DK24" s="199" t="str">
        <f t="shared" si="164"/>
        <v/>
      </c>
      <c r="DL24" s="199" t="str">
        <f t="shared" si="164"/>
        <v/>
      </c>
      <c r="DM24" s="199" t="str">
        <f t="shared" si="164"/>
        <v/>
      </c>
      <c r="DN24" s="199" t="str">
        <f t="shared" si="164"/>
        <v/>
      </c>
      <c r="DO24" s="199" t="str">
        <f t="shared" si="164"/>
        <v/>
      </c>
      <c r="DP24" s="199" t="str">
        <f t="shared" si="164"/>
        <v/>
      </c>
      <c r="DQ24" s="199" t="str">
        <f t="shared" si="164"/>
        <v/>
      </c>
      <c r="DR24" s="199" t="str">
        <f t="shared" si="164"/>
        <v/>
      </c>
      <c r="DS24" s="199" t="str">
        <f t="shared" si="164"/>
        <v/>
      </c>
      <c r="DT24" s="199" t="str">
        <f t="shared" si="164"/>
        <v/>
      </c>
      <c r="DU24" s="199" t="str">
        <f t="shared" si="164"/>
        <v/>
      </c>
      <c r="DV24" s="199" t="str">
        <f t="shared" si="164"/>
        <v/>
      </c>
      <c r="DW24" s="199" t="str">
        <f t="shared" si="164"/>
        <v/>
      </c>
      <c r="DX24" s="199" t="str">
        <f t="shared" si="164"/>
        <v/>
      </c>
      <c r="DY24" s="199" t="str">
        <f t="shared" si="164"/>
        <v/>
      </c>
      <c r="DZ24" s="199" t="str">
        <f t="shared" si="164"/>
        <v/>
      </c>
      <c r="EA24" s="199" t="str">
        <f t="shared" si="164"/>
        <v/>
      </c>
      <c r="EB24" s="199" t="str">
        <f t="shared" si="164"/>
        <v/>
      </c>
      <c r="EC24" s="199" t="str">
        <f t="shared" si="164"/>
        <v/>
      </c>
      <c r="ED24" s="199" t="str">
        <f t="shared" si="164"/>
        <v/>
      </c>
      <c r="EE24" s="236" t="str">
        <f t="shared" si="25"/>
        <v/>
      </c>
      <c r="EF24" s="237" t="e">
        <f t="shared" si="26"/>
        <v>#N/A</v>
      </c>
      <c r="EG24" s="237" t="e">
        <f t="shared" si="27"/>
        <v>#N/A</v>
      </c>
      <c r="EH24" s="237" t="e">
        <f t="shared" si="28"/>
        <v>#N/A</v>
      </c>
      <c r="EI24" s="237" t="e">
        <f t="shared" si="29"/>
        <v>#N/A</v>
      </c>
      <c r="EJ24" s="237" t="e">
        <f t="shared" si="30"/>
        <v>#N/A</v>
      </c>
      <c r="EK24" s="237" t="e">
        <f t="shared" si="31"/>
        <v>#N/A</v>
      </c>
      <c r="EL24" s="237" t="e">
        <f t="shared" si="32"/>
        <v>#N/A</v>
      </c>
      <c r="EM24" s="237" t="e">
        <f t="shared" si="33"/>
        <v>#N/A</v>
      </c>
      <c r="EN24" s="237" t="e">
        <f t="shared" si="34"/>
        <v>#N/A</v>
      </c>
      <c r="EO24" s="237" t="e">
        <f t="shared" si="35"/>
        <v>#N/A</v>
      </c>
      <c r="EP24" s="237" t="e">
        <f t="shared" si="36"/>
        <v>#N/A</v>
      </c>
      <c r="EQ24" s="237" t="e">
        <f t="shared" si="37"/>
        <v>#N/A</v>
      </c>
      <c r="ER24" s="237" t="e">
        <f t="shared" si="38"/>
        <v>#N/A</v>
      </c>
      <c r="ES24" s="237" t="e">
        <f t="shared" si="39"/>
        <v>#N/A</v>
      </c>
      <c r="ET24" s="237" t="e">
        <f t="shared" si="40"/>
        <v>#N/A</v>
      </c>
      <c r="EU24" s="237" t="e">
        <f t="shared" si="41"/>
        <v>#N/A</v>
      </c>
      <c r="EV24" s="237" t="e">
        <f t="shared" si="42"/>
        <v>#N/A</v>
      </c>
      <c r="EW24" s="237" t="e">
        <f t="shared" si="43"/>
        <v>#N/A</v>
      </c>
      <c r="EX24" s="237" t="e">
        <f t="shared" si="44"/>
        <v>#N/A</v>
      </c>
      <c r="EY24" s="237" t="e">
        <f t="shared" si="45"/>
        <v>#N/A</v>
      </c>
      <c r="EZ24" s="237" t="e">
        <f t="shared" si="46"/>
        <v>#N/A</v>
      </c>
      <c r="FA24" s="237" t="e">
        <f t="shared" si="47"/>
        <v>#N/A</v>
      </c>
      <c r="FB24" s="237" t="e">
        <f t="shared" si="48"/>
        <v>#N/A</v>
      </c>
      <c r="FC24" s="237" t="e">
        <f t="shared" si="49"/>
        <v>#N/A</v>
      </c>
      <c r="FD24" s="237" t="e">
        <f t="shared" si="50"/>
        <v>#N/A</v>
      </c>
      <c r="FE24" s="237" t="e">
        <f t="shared" si="51"/>
        <v>#N/A</v>
      </c>
      <c r="FF24" s="237" t="e">
        <f t="shared" si="52"/>
        <v>#N/A</v>
      </c>
      <c r="FG24" s="237" t="e">
        <f t="shared" si="53"/>
        <v>#N/A</v>
      </c>
      <c r="FH24" s="237" t="e">
        <f t="shared" si="54"/>
        <v>#N/A</v>
      </c>
      <c r="FI24" s="237" t="e">
        <f t="shared" si="55"/>
        <v>#N/A</v>
      </c>
      <c r="FJ24" s="237" t="e">
        <f t="shared" si="56"/>
        <v>#N/A</v>
      </c>
      <c r="FK24" s="237" t="e">
        <f t="shared" si="57"/>
        <v>#N/A</v>
      </c>
      <c r="FL24" s="237" t="e">
        <f t="shared" si="58"/>
        <v>#N/A</v>
      </c>
      <c r="FM24" s="237" t="e">
        <f t="shared" si="59"/>
        <v>#N/A</v>
      </c>
      <c r="FN24" s="237" t="e">
        <f t="shared" si="60"/>
        <v>#N/A</v>
      </c>
      <c r="FO24" s="237" t="e">
        <f t="shared" si="61"/>
        <v>#N/A</v>
      </c>
      <c r="FP24" s="237" t="e">
        <f t="shared" si="62"/>
        <v>#N/A</v>
      </c>
      <c r="FQ24" s="237" t="e">
        <f t="shared" si="63"/>
        <v>#N/A</v>
      </c>
      <c r="FR24" s="237" t="e">
        <f t="shared" si="64"/>
        <v>#N/A</v>
      </c>
      <c r="FS24" s="237" t="e">
        <f t="shared" si="65"/>
        <v>#N/A</v>
      </c>
      <c r="FT24" s="237" t="e">
        <f t="shared" si="66"/>
        <v>#N/A</v>
      </c>
      <c r="FU24" s="237" t="e">
        <f t="shared" si="67"/>
        <v>#N/A</v>
      </c>
      <c r="FV24" s="237" t="e">
        <f t="shared" si="68"/>
        <v>#N/A</v>
      </c>
      <c r="FW24" s="237" t="e">
        <f t="shared" si="69"/>
        <v>#N/A</v>
      </c>
      <c r="FX24" s="237" t="e">
        <f t="shared" si="70"/>
        <v>#N/A</v>
      </c>
      <c r="FY24" s="237" t="e">
        <f t="shared" si="71"/>
        <v>#N/A</v>
      </c>
      <c r="FZ24" s="237" t="e">
        <f t="shared" si="72"/>
        <v>#N/A</v>
      </c>
      <c r="GA24" s="237" t="e">
        <f t="shared" si="73"/>
        <v>#N/A</v>
      </c>
      <c r="GB24" s="237" t="e">
        <f t="shared" si="74"/>
        <v>#N/A</v>
      </c>
      <c r="GC24" s="237" t="e">
        <f t="shared" si="75"/>
        <v>#N/A</v>
      </c>
      <c r="GD24" s="237" t="e">
        <f t="shared" si="76"/>
        <v>#N/A</v>
      </c>
      <c r="GE24" s="237" t="e">
        <f t="shared" si="77"/>
        <v>#N/A</v>
      </c>
      <c r="GF24" s="237" t="e">
        <f t="shared" si="78"/>
        <v>#N/A</v>
      </c>
      <c r="GG24" s="237" t="e">
        <f t="shared" si="79"/>
        <v>#N/A</v>
      </c>
      <c r="GH24" s="237" t="e">
        <f t="shared" si="80"/>
        <v>#N/A</v>
      </c>
      <c r="GI24" s="237" t="e">
        <f t="shared" si="81"/>
        <v>#N/A</v>
      </c>
      <c r="GJ24" s="237" t="e">
        <f t="shared" si="82"/>
        <v>#N/A</v>
      </c>
      <c r="GK24" s="237" t="e">
        <f t="shared" si="83"/>
        <v>#N/A</v>
      </c>
      <c r="GL24" s="237" t="e">
        <f t="shared" si="84"/>
        <v>#N/A</v>
      </c>
      <c r="GM24" s="237" t="e">
        <f t="shared" si="85"/>
        <v>#N/A</v>
      </c>
      <c r="GN24" s="237" t="e">
        <f t="shared" si="86"/>
        <v>#N/A</v>
      </c>
      <c r="GO24" s="237" t="e">
        <f t="shared" si="87"/>
        <v>#N/A</v>
      </c>
      <c r="GP24" s="237" t="e">
        <f t="shared" si="88"/>
        <v>#N/A</v>
      </c>
      <c r="GQ24" s="237" t="e">
        <f t="shared" si="89"/>
        <v>#N/A</v>
      </c>
      <c r="GR24" s="237" t="e">
        <f t="shared" si="90"/>
        <v>#N/A</v>
      </c>
      <c r="GS24" s="237" t="e">
        <f t="shared" si="91"/>
        <v>#N/A</v>
      </c>
      <c r="GT24" s="237" t="e">
        <f t="shared" si="92"/>
        <v>#N/A</v>
      </c>
      <c r="GU24" s="237" t="e">
        <f t="shared" si="93"/>
        <v>#N/A</v>
      </c>
      <c r="GV24" s="237" t="e">
        <f t="shared" si="94"/>
        <v>#N/A</v>
      </c>
      <c r="GW24" s="237" t="e">
        <f t="shared" si="95"/>
        <v>#N/A</v>
      </c>
      <c r="GX24" s="237" t="e">
        <f t="shared" si="96"/>
        <v>#N/A</v>
      </c>
      <c r="GY24" s="237" t="e">
        <f t="shared" si="97"/>
        <v>#N/A</v>
      </c>
      <c r="GZ24" s="237" t="e">
        <f t="shared" si="98"/>
        <v>#N/A</v>
      </c>
      <c r="HA24" s="237" t="e">
        <f t="shared" si="99"/>
        <v>#N/A</v>
      </c>
      <c r="HB24" s="237" t="e">
        <f t="shared" si="100"/>
        <v>#N/A</v>
      </c>
      <c r="HC24" s="237" t="e">
        <f t="shared" si="101"/>
        <v>#N/A</v>
      </c>
      <c r="HD24" s="237" t="e">
        <f t="shared" si="102"/>
        <v>#N/A</v>
      </c>
      <c r="HE24" s="237" t="e">
        <f t="shared" si="103"/>
        <v>#N/A</v>
      </c>
      <c r="HF24" s="237" t="e">
        <f t="shared" si="104"/>
        <v>#N/A</v>
      </c>
      <c r="HG24" s="237" t="e">
        <f t="shared" si="105"/>
        <v>#N/A</v>
      </c>
      <c r="HH24" s="237" t="e">
        <f t="shared" si="106"/>
        <v>#N/A</v>
      </c>
      <c r="HI24" s="237" t="e">
        <f t="shared" si="107"/>
        <v>#N/A</v>
      </c>
      <c r="HJ24" s="237" t="e">
        <f t="shared" si="108"/>
        <v>#N/A</v>
      </c>
      <c r="HK24" s="237" t="e">
        <f t="shared" si="109"/>
        <v>#N/A</v>
      </c>
      <c r="HL24" s="237" t="e">
        <f t="shared" si="110"/>
        <v>#N/A</v>
      </c>
      <c r="HM24" s="237" t="e">
        <f t="shared" si="111"/>
        <v>#N/A</v>
      </c>
      <c r="HN24" s="237" t="e">
        <f t="shared" si="112"/>
        <v>#N/A</v>
      </c>
      <c r="HO24" s="237" t="e">
        <f t="shared" si="113"/>
        <v>#N/A</v>
      </c>
      <c r="HP24" s="237" t="e">
        <f t="shared" si="114"/>
        <v>#N/A</v>
      </c>
      <c r="HQ24" s="237" t="e">
        <f t="shared" si="115"/>
        <v>#N/A</v>
      </c>
      <c r="HR24" s="237" t="e">
        <f t="shared" si="116"/>
        <v>#N/A</v>
      </c>
      <c r="HS24" s="237" t="e">
        <f t="shared" si="117"/>
        <v>#N/A</v>
      </c>
      <c r="HT24" s="237" t="e">
        <f t="shared" si="118"/>
        <v>#N/A</v>
      </c>
      <c r="HU24" s="237" t="e">
        <f t="shared" si="119"/>
        <v>#N/A</v>
      </c>
      <c r="HV24" s="237" t="e">
        <f t="shared" si="120"/>
        <v>#N/A</v>
      </c>
      <c r="HW24" s="237" t="e">
        <f t="shared" si="121"/>
        <v>#N/A</v>
      </c>
      <c r="HX24" s="237" t="e">
        <f t="shared" si="122"/>
        <v>#N/A</v>
      </c>
      <c r="HY24" s="237" t="e">
        <f t="shared" si="123"/>
        <v>#N/A</v>
      </c>
      <c r="HZ24" s="237" t="e">
        <f t="shared" si="124"/>
        <v>#N/A</v>
      </c>
      <c r="IA24" s="237" t="e">
        <f t="shared" si="125"/>
        <v>#N/A</v>
      </c>
      <c r="IB24" s="237" t="e">
        <f t="shared" si="126"/>
        <v>#N/A</v>
      </c>
    </row>
    <row r="25" spans="1:236" hidden="1" x14ac:dyDescent="0.25">
      <c r="A25" s="22">
        <v>22</v>
      </c>
      <c r="B25" s="117" t="str">
        <f t="shared" si="10"/>
        <v/>
      </c>
      <c r="C25" s="132"/>
      <c r="D25" s="117" t="str">
        <f t="shared" si="11"/>
        <v/>
      </c>
      <c r="E25" s="127"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9" t="str">
        <f t="shared" si="18"/>
        <v/>
      </c>
      <c r="Q25" s="119" t="str">
        <f t="shared" si="19"/>
        <v/>
      </c>
      <c r="R25" s="40" t="str">
        <f t="shared" si="20"/>
        <v/>
      </c>
      <c r="S25" s="132"/>
      <c r="T25" s="28" t="str">
        <f>IF(AND(B25&gt;0,C25&gt;0,D25&gt;0,M25&gt;0,N25&gt;0,S25&gt;0,NOT(K25="")),ABS(VLOOKUP($S$1,VLookups!$A$28:$B$29,2,FALSE)-_xlfn.BETA.DIST(S25,IF(G25="L",N25,M25),IF(G25="L",M25,N25),TRUE,B25,D25)),"")</f>
        <v/>
      </c>
      <c r="U25" s="129" t="str">
        <f>IF(OR($M25="",$N25=""),"",_xlfn.BETA.INV(ABS(VLOOKUP($S$1,VLookups!$A$28:$B$29,2,FALSE)-U$3),IF($G25="L",$N25,$M25),IF($G25="L",$M25,$N25),$B25,$D25))</f>
        <v/>
      </c>
      <c r="V25" s="130" t="str">
        <f>IF(OR($M25="",$N25=""),"",_xlfn.BETA.INV(ABS(VLOOKUP($S$1,VLookups!$A$28:$B$29,2,FALSE)-V$3),IF($G25="L",$N25,$M25),IF($G25="L",$M25,$N25),$B25,$D25))</f>
        <v/>
      </c>
      <c r="W25" s="129" t="str">
        <f>IF(OR($M25="",$N25=""),"",_xlfn.BETA.INV(ABS(VLOOKUP($S$1,VLookups!$A$28:$B$29,2,FALSE)-W$3),IF($G25="L",$N25,$M25),IF($G25="L",$M25,$N25),$B25,$D25))</f>
        <v/>
      </c>
      <c r="X25" s="130" t="str">
        <f>IF(OR($M25="",$N25=""),"",_xlfn.BETA.INV(ABS(VLOOKUP($S$1,VLookups!$A$28:$B$29,2,FALSE)-X$3),IF($G25="L",$N25,$M25),IF($G25="L",$M25,$N25),$B25,$D25))</f>
        <v/>
      </c>
      <c r="Y25" s="129" t="str">
        <f>IF(OR($M25="",$N25=""),"",_xlfn.BETA.INV(ABS(VLOOKUP($S$1,VLookups!$A$28:$B$29,2,FALSE)-Y$3),IF($G25="L",$N25,$M25),IF($G25="L",$M25,$N25),$B25,$D25))</f>
        <v/>
      </c>
      <c r="Z25" s="130" t="str">
        <f>IF(OR($M25="",$N25=""),"",_xlfn.BETA.INV(ABS(VLOOKUP($S$1,VLookups!$A$28:$B$29,2,FALSE)-Z$3),IF($G25="L",$N25,$M25),IF($G25="L",$M25,$N25),$B25,$D25))</f>
        <v/>
      </c>
      <c r="AA25" s="129" t="str">
        <f>IF(OR($M25="",$N25=""),"",_xlfn.BETA.INV(ABS(VLOOKUP($S$1,VLookups!$A$28:$B$29,2,FALSE)-AA$3),IF($G25="L",$N25,$M25),IF($G25="L",$M25,$N25),$B25,$D25))</f>
        <v/>
      </c>
      <c r="AB25" s="130" t="str">
        <f>IF(OR($M25="",$N25=""),"",_xlfn.BETA.INV(ABS(VLOOKUP($S$1,VLookups!$A$28:$B$29,2,FALSE)-AB$3),IF($G25="L",$N25,$M25),IF($G25="L",$M25,$N25),$B25,$D25))</f>
        <v/>
      </c>
      <c r="AC25" s="129" t="str">
        <f>IF(OR($M25="",$N25=""),"",_xlfn.BETA.INV(ABS(VLOOKUP($S$1,VLookups!$A$28:$B$29,2,FALSE)-AC$3),IF($G25="L",$N25,$M25),IF($G25="L",$M25,$N25),$B25,$D25))</f>
        <v/>
      </c>
      <c r="AD25" s="130" t="str">
        <f>IF(OR($M25="",$N25=""),"",_xlfn.BETA.INV(ABS(VLOOKUP($S$1,VLookups!$A$28:$B$29,2,FALSE)-AD$3),IF($G25="L",$N25,$M25),IF($G25="L",$M25,$N25),$B25,$D25))</f>
        <v/>
      </c>
      <c r="AE25" s="129" t="str">
        <f>IF(OR($M25="",$N25=""),"",_xlfn.BETA.INV(ABS(VLOOKUP($S$1,VLookups!$A$28:$B$29,2,FALSE)-AE$3),IF($G25="L",$N25,$M25),IF($G25="L",$M25,$N25),$B25,$D25))</f>
        <v/>
      </c>
      <c r="AF25" s="130" t="str">
        <f>IF(OR($M25="",$N25=""),"",_xlfn.BETA.INV(ABS(VLOOKUP($S$1,VLookups!$A$28:$B$29,2,FALSE)-AF$3),IF($G25="L",$N25,$M25),IF($G25="L",$M25,$N25),$B25,$D25))</f>
        <v/>
      </c>
      <c r="AG25" s="17"/>
      <c r="AH25" s="238" t="str">
        <f t="shared" si="21"/>
        <v/>
      </c>
      <c r="AI25" s="236" t="str">
        <f t="shared" si="22"/>
        <v/>
      </c>
      <c r="AJ25" s="199" t="str">
        <f t="shared" ref="AJ25:CU25" si="165">IF(ISNONTEXT($AH25),AI25+$AH25,"")</f>
        <v/>
      </c>
      <c r="AK25" s="199" t="str">
        <f t="shared" si="165"/>
        <v/>
      </c>
      <c r="AL25" s="199" t="str">
        <f t="shared" si="165"/>
        <v/>
      </c>
      <c r="AM25" s="199" t="str">
        <f t="shared" si="165"/>
        <v/>
      </c>
      <c r="AN25" s="199" t="str">
        <f t="shared" si="165"/>
        <v/>
      </c>
      <c r="AO25" s="199" t="str">
        <f t="shared" si="165"/>
        <v/>
      </c>
      <c r="AP25" s="199" t="str">
        <f t="shared" si="165"/>
        <v/>
      </c>
      <c r="AQ25" s="199" t="str">
        <f t="shared" si="165"/>
        <v/>
      </c>
      <c r="AR25" s="199" t="str">
        <f t="shared" si="165"/>
        <v/>
      </c>
      <c r="AS25" s="199" t="str">
        <f t="shared" si="165"/>
        <v/>
      </c>
      <c r="AT25" s="199" t="str">
        <f t="shared" si="165"/>
        <v/>
      </c>
      <c r="AU25" s="199" t="str">
        <f t="shared" si="165"/>
        <v/>
      </c>
      <c r="AV25" s="199" t="str">
        <f t="shared" si="165"/>
        <v/>
      </c>
      <c r="AW25" s="199" t="str">
        <f t="shared" si="165"/>
        <v/>
      </c>
      <c r="AX25" s="199" t="str">
        <f t="shared" si="165"/>
        <v/>
      </c>
      <c r="AY25" s="199" t="str">
        <f t="shared" si="165"/>
        <v/>
      </c>
      <c r="AZ25" s="199" t="str">
        <f t="shared" si="165"/>
        <v/>
      </c>
      <c r="BA25" s="199" t="str">
        <f t="shared" si="165"/>
        <v/>
      </c>
      <c r="BB25" s="199" t="str">
        <f t="shared" si="165"/>
        <v/>
      </c>
      <c r="BC25" s="199" t="str">
        <f t="shared" si="165"/>
        <v/>
      </c>
      <c r="BD25" s="199" t="str">
        <f t="shared" si="165"/>
        <v/>
      </c>
      <c r="BE25" s="199" t="str">
        <f t="shared" si="165"/>
        <v/>
      </c>
      <c r="BF25" s="199" t="str">
        <f t="shared" si="165"/>
        <v/>
      </c>
      <c r="BG25" s="199" t="str">
        <f t="shared" si="165"/>
        <v/>
      </c>
      <c r="BH25" s="199" t="str">
        <f t="shared" si="165"/>
        <v/>
      </c>
      <c r="BI25" s="199" t="str">
        <f t="shared" si="165"/>
        <v/>
      </c>
      <c r="BJ25" s="199" t="str">
        <f t="shared" si="165"/>
        <v/>
      </c>
      <c r="BK25" s="199" t="str">
        <f t="shared" si="165"/>
        <v/>
      </c>
      <c r="BL25" s="199" t="str">
        <f t="shared" si="165"/>
        <v/>
      </c>
      <c r="BM25" s="199" t="str">
        <f t="shared" si="165"/>
        <v/>
      </c>
      <c r="BN25" s="199" t="str">
        <f t="shared" si="165"/>
        <v/>
      </c>
      <c r="BO25" s="199" t="str">
        <f t="shared" si="165"/>
        <v/>
      </c>
      <c r="BP25" s="199" t="str">
        <f t="shared" si="165"/>
        <v/>
      </c>
      <c r="BQ25" s="199" t="str">
        <f t="shared" si="165"/>
        <v/>
      </c>
      <c r="BR25" s="199" t="str">
        <f t="shared" si="165"/>
        <v/>
      </c>
      <c r="BS25" s="199" t="str">
        <f t="shared" si="165"/>
        <v/>
      </c>
      <c r="BT25" s="199" t="str">
        <f t="shared" si="165"/>
        <v/>
      </c>
      <c r="BU25" s="199" t="str">
        <f t="shared" si="165"/>
        <v/>
      </c>
      <c r="BV25" s="199" t="str">
        <f t="shared" si="165"/>
        <v/>
      </c>
      <c r="BW25" s="199" t="str">
        <f t="shared" si="165"/>
        <v/>
      </c>
      <c r="BX25" s="199" t="str">
        <f t="shared" si="165"/>
        <v/>
      </c>
      <c r="BY25" s="199" t="str">
        <f t="shared" si="165"/>
        <v/>
      </c>
      <c r="BZ25" s="199" t="str">
        <f t="shared" si="165"/>
        <v/>
      </c>
      <c r="CA25" s="199" t="str">
        <f t="shared" si="165"/>
        <v/>
      </c>
      <c r="CB25" s="199" t="str">
        <f t="shared" si="165"/>
        <v/>
      </c>
      <c r="CC25" s="199" t="str">
        <f t="shared" si="165"/>
        <v/>
      </c>
      <c r="CD25" s="199" t="str">
        <f t="shared" si="165"/>
        <v/>
      </c>
      <c r="CE25" s="199" t="str">
        <f t="shared" si="165"/>
        <v/>
      </c>
      <c r="CF25" s="199" t="str">
        <f t="shared" si="165"/>
        <v/>
      </c>
      <c r="CG25" s="199" t="str">
        <f t="shared" si="165"/>
        <v/>
      </c>
      <c r="CH25" s="199" t="str">
        <f t="shared" si="165"/>
        <v/>
      </c>
      <c r="CI25" s="199" t="str">
        <f t="shared" si="165"/>
        <v/>
      </c>
      <c r="CJ25" s="199" t="str">
        <f t="shared" si="165"/>
        <v/>
      </c>
      <c r="CK25" s="199" t="str">
        <f t="shared" si="165"/>
        <v/>
      </c>
      <c r="CL25" s="199" t="str">
        <f t="shared" si="165"/>
        <v/>
      </c>
      <c r="CM25" s="199" t="str">
        <f t="shared" si="165"/>
        <v/>
      </c>
      <c r="CN25" s="199" t="str">
        <f t="shared" si="165"/>
        <v/>
      </c>
      <c r="CO25" s="199" t="str">
        <f t="shared" si="165"/>
        <v/>
      </c>
      <c r="CP25" s="199" t="str">
        <f t="shared" si="165"/>
        <v/>
      </c>
      <c r="CQ25" s="199" t="str">
        <f t="shared" si="165"/>
        <v/>
      </c>
      <c r="CR25" s="199" t="str">
        <f t="shared" si="165"/>
        <v/>
      </c>
      <c r="CS25" s="199" t="str">
        <f t="shared" si="165"/>
        <v/>
      </c>
      <c r="CT25" s="199" t="str">
        <f t="shared" si="165"/>
        <v/>
      </c>
      <c r="CU25" s="199" t="str">
        <f t="shared" si="165"/>
        <v/>
      </c>
      <c r="CV25" s="199" t="str">
        <f t="shared" ref="CV25:FG25" si="166">IF(ISNONTEXT($AH25),CU25+$AH25,"")</f>
        <v/>
      </c>
      <c r="CW25" s="199" t="str">
        <f t="shared" si="166"/>
        <v/>
      </c>
      <c r="CX25" s="199" t="str">
        <f t="shared" si="166"/>
        <v/>
      </c>
      <c r="CY25" s="199" t="str">
        <f t="shared" si="166"/>
        <v/>
      </c>
      <c r="CZ25" s="199" t="str">
        <f t="shared" si="166"/>
        <v/>
      </c>
      <c r="DA25" s="199" t="str">
        <f t="shared" si="166"/>
        <v/>
      </c>
      <c r="DB25" s="199" t="str">
        <f t="shared" si="166"/>
        <v/>
      </c>
      <c r="DC25" s="199" t="str">
        <f t="shared" si="166"/>
        <v/>
      </c>
      <c r="DD25" s="199" t="str">
        <f t="shared" si="166"/>
        <v/>
      </c>
      <c r="DE25" s="199" t="str">
        <f t="shared" si="166"/>
        <v/>
      </c>
      <c r="DF25" s="199" t="str">
        <f t="shared" si="166"/>
        <v/>
      </c>
      <c r="DG25" s="199" t="str">
        <f t="shared" si="166"/>
        <v/>
      </c>
      <c r="DH25" s="199" t="str">
        <f t="shared" si="166"/>
        <v/>
      </c>
      <c r="DI25" s="199" t="str">
        <f t="shared" si="166"/>
        <v/>
      </c>
      <c r="DJ25" s="199" t="str">
        <f t="shared" si="166"/>
        <v/>
      </c>
      <c r="DK25" s="199" t="str">
        <f t="shared" si="166"/>
        <v/>
      </c>
      <c r="DL25" s="199" t="str">
        <f t="shared" si="166"/>
        <v/>
      </c>
      <c r="DM25" s="199" t="str">
        <f t="shared" si="166"/>
        <v/>
      </c>
      <c r="DN25" s="199" t="str">
        <f t="shared" si="166"/>
        <v/>
      </c>
      <c r="DO25" s="199" t="str">
        <f t="shared" si="166"/>
        <v/>
      </c>
      <c r="DP25" s="199" t="str">
        <f t="shared" si="166"/>
        <v/>
      </c>
      <c r="DQ25" s="199" t="str">
        <f t="shared" si="166"/>
        <v/>
      </c>
      <c r="DR25" s="199" t="str">
        <f t="shared" si="166"/>
        <v/>
      </c>
      <c r="DS25" s="199" t="str">
        <f t="shared" si="166"/>
        <v/>
      </c>
      <c r="DT25" s="199" t="str">
        <f t="shared" si="166"/>
        <v/>
      </c>
      <c r="DU25" s="199" t="str">
        <f t="shared" si="166"/>
        <v/>
      </c>
      <c r="DV25" s="199" t="str">
        <f t="shared" si="166"/>
        <v/>
      </c>
      <c r="DW25" s="199" t="str">
        <f t="shared" si="166"/>
        <v/>
      </c>
      <c r="DX25" s="199" t="str">
        <f t="shared" si="166"/>
        <v/>
      </c>
      <c r="DY25" s="199" t="str">
        <f t="shared" si="166"/>
        <v/>
      </c>
      <c r="DZ25" s="199" t="str">
        <f t="shared" si="166"/>
        <v/>
      </c>
      <c r="EA25" s="199" t="str">
        <f t="shared" si="166"/>
        <v/>
      </c>
      <c r="EB25" s="199" t="str">
        <f t="shared" si="166"/>
        <v/>
      </c>
      <c r="EC25" s="199" t="str">
        <f t="shared" si="166"/>
        <v/>
      </c>
      <c r="ED25" s="199" t="str">
        <f t="shared" si="166"/>
        <v/>
      </c>
      <c r="EE25" s="236" t="str">
        <f t="shared" si="25"/>
        <v/>
      </c>
      <c r="EF25" s="237" t="e">
        <f t="shared" si="26"/>
        <v>#N/A</v>
      </c>
      <c r="EG25" s="237" t="e">
        <f t="shared" si="27"/>
        <v>#N/A</v>
      </c>
      <c r="EH25" s="237" t="e">
        <f t="shared" si="28"/>
        <v>#N/A</v>
      </c>
      <c r="EI25" s="237" t="e">
        <f t="shared" si="29"/>
        <v>#N/A</v>
      </c>
      <c r="EJ25" s="237" t="e">
        <f t="shared" si="30"/>
        <v>#N/A</v>
      </c>
      <c r="EK25" s="237" t="e">
        <f t="shared" si="31"/>
        <v>#N/A</v>
      </c>
      <c r="EL25" s="237" t="e">
        <f t="shared" si="32"/>
        <v>#N/A</v>
      </c>
      <c r="EM25" s="237" t="e">
        <f t="shared" si="33"/>
        <v>#N/A</v>
      </c>
      <c r="EN25" s="237" t="e">
        <f t="shared" si="34"/>
        <v>#N/A</v>
      </c>
      <c r="EO25" s="237" t="e">
        <f t="shared" si="35"/>
        <v>#N/A</v>
      </c>
      <c r="EP25" s="237" t="e">
        <f t="shared" si="36"/>
        <v>#N/A</v>
      </c>
      <c r="EQ25" s="237" t="e">
        <f t="shared" si="37"/>
        <v>#N/A</v>
      </c>
      <c r="ER25" s="237" t="e">
        <f t="shared" si="38"/>
        <v>#N/A</v>
      </c>
      <c r="ES25" s="237" t="e">
        <f t="shared" si="39"/>
        <v>#N/A</v>
      </c>
      <c r="ET25" s="237" t="e">
        <f t="shared" si="40"/>
        <v>#N/A</v>
      </c>
      <c r="EU25" s="237" t="e">
        <f t="shared" si="41"/>
        <v>#N/A</v>
      </c>
      <c r="EV25" s="237" t="e">
        <f t="shared" si="42"/>
        <v>#N/A</v>
      </c>
      <c r="EW25" s="237" t="e">
        <f t="shared" si="43"/>
        <v>#N/A</v>
      </c>
      <c r="EX25" s="237" t="e">
        <f t="shared" si="44"/>
        <v>#N/A</v>
      </c>
      <c r="EY25" s="237" t="e">
        <f t="shared" si="45"/>
        <v>#N/A</v>
      </c>
      <c r="EZ25" s="237" t="e">
        <f t="shared" si="46"/>
        <v>#N/A</v>
      </c>
      <c r="FA25" s="237" t="e">
        <f t="shared" si="47"/>
        <v>#N/A</v>
      </c>
      <c r="FB25" s="237" t="e">
        <f t="shared" si="48"/>
        <v>#N/A</v>
      </c>
      <c r="FC25" s="237" t="e">
        <f t="shared" si="49"/>
        <v>#N/A</v>
      </c>
      <c r="FD25" s="237" t="e">
        <f t="shared" si="50"/>
        <v>#N/A</v>
      </c>
      <c r="FE25" s="237" t="e">
        <f t="shared" si="51"/>
        <v>#N/A</v>
      </c>
      <c r="FF25" s="237" t="e">
        <f t="shared" si="52"/>
        <v>#N/A</v>
      </c>
      <c r="FG25" s="237" t="e">
        <f t="shared" si="53"/>
        <v>#N/A</v>
      </c>
      <c r="FH25" s="237" t="e">
        <f t="shared" si="54"/>
        <v>#N/A</v>
      </c>
      <c r="FI25" s="237" t="e">
        <f t="shared" si="55"/>
        <v>#N/A</v>
      </c>
      <c r="FJ25" s="237" t="e">
        <f t="shared" si="56"/>
        <v>#N/A</v>
      </c>
      <c r="FK25" s="237" t="e">
        <f t="shared" si="57"/>
        <v>#N/A</v>
      </c>
      <c r="FL25" s="237" t="e">
        <f t="shared" si="58"/>
        <v>#N/A</v>
      </c>
      <c r="FM25" s="237" t="e">
        <f t="shared" si="59"/>
        <v>#N/A</v>
      </c>
      <c r="FN25" s="237" t="e">
        <f t="shared" si="60"/>
        <v>#N/A</v>
      </c>
      <c r="FO25" s="237" t="e">
        <f t="shared" si="61"/>
        <v>#N/A</v>
      </c>
      <c r="FP25" s="237" t="e">
        <f t="shared" si="62"/>
        <v>#N/A</v>
      </c>
      <c r="FQ25" s="237" t="e">
        <f t="shared" si="63"/>
        <v>#N/A</v>
      </c>
      <c r="FR25" s="237" t="e">
        <f t="shared" si="64"/>
        <v>#N/A</v>
      </c>
      <c r="FS25" s="237" t="e">
        <f t="shared" si="65"/>
        <v>#N/A</v>
      </c>
      <c r="FT25" s="237" t="e">
        <f t="shared" si="66"/>
        <v>#N/A</v>
      </c>
      <c r="FU25" s="237" t="e">
        <f t="shared" si="67"/>
        <v>#N/A</v>
      </c>
      <c r="FV25" s="237" t="e">
        <f t="shared" si="68"/>
        <v>#N/A</v>
      </c>
      <c r="FW25" s="237" t="e">
        <f t="shared" si="69"/>
        <v>#N/A</v>
      </c>
      <c r="FX25" s="237" t="e">
        <f t="shared" si="70"/>
        <v>#N/A</v>
      </c>
      <c r="FY25" s="237" t="e">
        <f t="shared" si="71"/>
        <v>#N/A</v>
      </c>
      <c r="FZ25" s="237" t="e">
        <f t="shared" si="72"/>
        <v>#N/A</v>
      </c>
      <c r="GA25" s="237" t="e">
        <f t="shared" si="73"/>
        <v>#N/A</v>
      </c>
      <c r="GB25" s="237" t="e">
        <f t="shared" si="74"/>
        <v>#N/A</v>
      </c>
      <c r="GC25" s="237" t="e">
        <f t="shared" si="75"/>
        <v>#N/A</v>
      </c>
      <c r="GD25" s="237" t="e">
        <f t="shared" si="76"/>
        <v>#N/A</v>
      </c>
      <c r="GE25" s="237" t="e">
        <f t="shared" si="77"/>
        <v>#N/A</v>
      </c>
      <c r="GF25" s="237" t="e">
        <f t="shared" si="78"/>
        <v>#N/A</v>
      </c>
      <c r="GG25" s="237" t="e">
        <f t="shared" si="79"/>
        <v>#N/A</v>
      </c>
      <c r="GH25" s="237" t="e">
        <f t="shared" si="80"/>
        <v>#N/A</v>
      </c>
      <c r="GI25" s="237" t="e">
        <f t="shared" si="81"/>
        <v>#N/A</v>
      </c>
      <c r="GJ25" s="237" t="e">
        <f t="shared" si="82"/>
        <v>#N/A</v>
      </c>
      <c r="GK25" s="237" t="e">
        <f t="shared" si="83"/>
        <v>#N/A</v>
      </c>
      <c r="GL25" s="237" t="e">
        <f t="shared" si="84"/>
        <v>#N/A</v>
      </c>
      <c r="GM25" s="237" t="e">
        <f t="shared" si="85"/>
        <v>#N/A</v>
      </c>
      <c r="GN25" s="237" t="e">
        <f t="shared" si="86"/>
        <v>#N/A</v>
      </c>
      <c r="GO25" s="237" t="e">
        <f t="shared" si="87"/>
        <v>#N/A</v>
      </c>
      <c r="GP25" s="237" t="e">
        <f t="shared" si="88"/>
        <v>#N/A</v>
      </c>
      <c r="GQ25" s="237" t="e">
        <f t="shared" si="89"/>
        <v>#N/A</v>
      </c>
      <c r="GR25" s="237" t="e">
        <f t="shared" si="90"/>
        <v>#N/A</v>
      </c>
      <c r="GS25" s="237" t="e">
        <f t="shared" si="91"/>
        <v>#N/A</v>
      </c>
      <c r="GT25" s="237" t="e">
        <f t="shared" si="92"/>
        <v>#N/A</v>
      </c>
      <c r="GU25" s="237" t="e">
        <f t="shared" si="93"/>
        <v>#N/A</v>
      </c>
      <c r="GV25" s="237" t="e">
        <f t="shared" si="94"/>
        <v>#N/A</v>
      </c>
      <c r="GW25" s="237" t="e">
        <f t="shared" si="95"/>
        <v>#N/A</v>
      </c>
      <c r="GX25" s="237" t="e">
        <f t="shared" si="96"/>
        <v>#N/A</v>
      </c>
      <c r="GY25" s="237" t="e">
        <f t="shared" si="97"/>
        <v>#N/A</v>
      </c>
      <c r="GZ25" s="237" t="e">
        <f t="shared" si="98"/>
        <v>#N/A</v>
      </c>
      <c r="HA25" s="237" t="e">
        <f t="shared" si="99"/>
        <v>#N/A</v>
      </c>
      <c r="HB25" s="237" t="e">
        <f t="shared" si="100"/>
        <v>#N/A</v>
      </c>
      <c r="HC25" s="237" t="e">
        <f t="shared" si="101"/>
        <v>#N/A</v>
      </c>
      <c r="HD25" s="237" t="e">
        <f t="shared" si="102"/>
        <v>#N/A</v>
      </c>
      <c r="HE25" s="237" t="e">
        <f t="shared" si="103"/>
        <v>#N/A</v>
      </c>
      <c r="HF25" s="237" t="e">
        <f t="shared" si="104"/>
        <v>#N/A</v>
      </c>
      <c r="HG25" s="237" t="e">
        <f t="shared" si="105"/>
        <v>#N/A</v>
      </c>
      <c r="HH25" s="237" t="e">
        <f t="shared" si="106"/>
        <v>#N/A</v>
      </c>
      <c r="HI25" s="237" t="e">
        <f t="shared" si="107"/>
        <v>#N/A</v>
      </c>
      <c r="HJ25" s="237" t="e">
        <f t="shared" si="108"/>
        <v>#N/A</v>
      </c>
      <c r="HK25" s="237" t="e">
        <f t="shared" si="109"/>
        <v>#N/A</v>
      </c>
      <c r="HL25" s="237" t="e">
        <f t="shared" si="110"/>
        <v>#N/A</v>
      </c>
      <c r="HM25" s="237" t="e">
        <f t="shared" si="111"/>
        <v>#N/A</v>
      </c>
      <c r="HN25" s="237" t="e">
        <f t="shared" si="112"/>
        <v>#N/A</v>
      </c>
      <c r="HO25" s="237" t="e">
        <f t="shared" si="113"/>
        <v>#N/A</v>
      </c>
      <c r="HP25" s="237" t="e">
        <f t="shared" si="114"/>
        <v>#N/A</v>
      </c>
      <c r="HQ25" s="237" t="e">
        <f t="shared" si="115"/>
        <v>#N/A</v>
      </c>
      <c r="HR25" s="237" t="e">
        <f t="shared" si="116"/>
        <v>#N/A</v>
      </c>
      <c r="HS25" s="237" t="e">
        <f t="shared" si="117"/>
        <v>#N/A</v>
      </c>
      <c r="HT25" s="237" t="e">
        <f t="shared" si="118"/>
        <v>#N/A</v>
      </c>
      <c r="HU25" s="237" t="e">
        <f t="shared" si="119"/>
        <v>#N/A</v>
      </c>
      <c r="HV25" s="237" t="e">
        <f t="shared" si="120"/>
        <v>#N/A</v>
      </c>
      <c r="HW25" s="237" t="e">
        <f t="shared" si="121"/>
        <v>#N/A</v>
      </c>
      <c r="HX25" s="237" t="e">
        <f t="shared" si="122"/>
        <v>#N/A</v>
      </c>
      <c r="HY25" s="237" t="e">
        <f t="shared" si="123"/>
        <v>#N/A</v>
      </c>
      <c r="HZ25" s="237" t="e">
        <f t="shared" si="124"/>
        <v>#N/A</v>
      </c>
      <c r="IA25" s="237" t="e">
        <f t="shared" si="125"/>
        <v>#N/A</v>
      </c>
      <c r="IB25" s="237" t="e">
        <f t="shared" si="126"/>
        <v>#N/A</v>
      </c>
    </row>
    <row r="26" spans="1:236" hidden="1" x14ac:dyDescent="0.25">
      <c r="A26" s="22">
        <v>23</v>
      </c>
      <c r="B26" s="117" t="str">
        <f t="shared" si="10"/>
        <v/>
      </c>
      <c r="C26" s="132"/>
      <c r="D26" s="117" t="str">
        <f t="shared" si="11"/>
        <v/>
      </c>
      <c r="E26" s="127"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9" t="str">
        <f t="shared" si="18"/>
        <v/>
      </c>
      <c r="Q26" s="119" t="str">
        <f t="shared" si="19"/>
        <v/>
      </c>
      <c r="R26" s="40" t="str">
        <f t="shared" si="20"/>
        <v/>
      </c>
      <c r="S26" s="132"/>
      <c r="T26" s="28" t="str">
        <f>IF(AND(B26&gt;0,C26&gt;0,D26&gt;0,M26&gt;0,N26&gt;0,S26&gt;0,NOT(K26="")),ABS(VLOOKUP($S$1,VLookups!$A$28:$B$29,2,FALSE)-_xlfn.BETA.DIST(S26,IF(G26="L",N26,M26),IF(G26="L",M26,N26),TRUE,B26,D26)),"")</f>
        <v/>
      </c>
      <c r="U26" s="129" t="str">
        <f>IF(OR($M26="",$N26=""),"",_xlfn.BETA.INV(ABS(VLOOKUP($S$1,VLookups!$A$28:$B$29,2,FALSE)-U$3),IF($G26="L",$N26,$M26),IF($G26="L",$M26,$N26),$B26,$D26))</f>
        <v/>
      </c>
      <c r="V26" s="130" t="str">
        <f>IF(OR($M26="",$N26=""),"",_xlfn.BETA.INV(ABS(VLOOKUP($S$1,VLookups!$A$28:$B$29,2,FALSE)-V$3),IF($G26="L",$N26,$M26),IF($G26="L",$M26,$N26),$B26,$D26))</f>
        <v/>
      </c>
      <c r="W26" s="129" t="str">
        <f>IF(OR($M26="",$N26=""),"",_xlfn.BETA.INV(ABS(VLOOKUP($S$1,VLookups!$A$28:$B$29,2,FALSE)-W$3),IF($G26="L",$N26,$M26),IF($G26="L",$M26,$N26),$B26,$D26))</f>
        <v/>
      </c>
      <c r="X26" s="130" t="str">
        <f>IF(OR($M26="",$N26=""),"",_xlfn.BETA.INV(ABS(VLOOKUP($S$1,VLookups!$A$28:$B$29,2,FALSE)-X$3),IF($G26="L",$N26,$M26),IF($G26="L",$M26,$N26),$B26,$D26))</f>
        <v/>
      </c>
      <c r="Y26" s="129" t="str">
        <f>IF(OR($M26="",$N26=""),"",_xlfn.BETA.INV(ABS(VLOOKUP($S$1,VLookups!$A$28:$B$29,2,FALSE)-Y$3),IF($G26="L",$N26,$M26),IF($G26="L",$M26,$N26),$B26,$D26))</f>
        <v/>
      </c>
      <c r="Z26" s="130" t="str">
        <f>IF(OR($M26="",$N26=""),"",_xlfn.BETA.INV(ABS(VLOOKUP($S$1,VLookups!$A$28:$B$29,2,FALSE)-Z$3),IF($G26="L",$N26,$M26),IF($G26="L",$M26,$N26),$B26,$D26))</f>
        <v/>
      </c>
      <c r="AA26" s="129" t="str">
        <f>IF(OR($M26="",$N26=""),"",_xlfn.BETA.INV(ABS(VLOOKUP($S$1,VLookups!$A$28:$B$29,2,FALSE)-AA$3),IF($G26="L",$N26,$M26),IF($G26="L",$M26,$N26),$B26,$D26))</f>
        <v/>
      </c>
      <c r="AB26" s="130" t="str">
        <f>IF(OR($M26="",$N26=""),"",_xlfn.BETA.INV(ABS(VLOOKUP($S$1,VLookups!$A$28:$B$29,2,FALSE)-AB$3),IF($G26="L",$N26,$M26),IF($G26="L",$M26,$N26),$B26,$D26))</f>
        <v/>
      </c>
      <c r="AC26" s="129" t="str">
        <f>IF(OR($M26="",$N26=""),"",_xlfn.BETA.INV(ABS(VLOOKUP($S$1,VLookups!$A$28:$B$29,2,FALSE)-AC$3),IF($G26="L",$N26,$M26),IF($G26="L",$M26,$N26),$B26,$D26))</f>
        <v/>
      </c>
      <c r="AD26" s="130" t="str">
        <f>IF(OR($M26="",$N26=""),"",_xlfn.BETA.INV(ABS(VLOOKUP($S$1,VLookups!$A$28:$B$29,2,FALSE)-AD$3),IF($G26="L",$N26,$M26),IF($G26="L",$M26,$N26),$B26,$D26))</f>
        <v/>
      </c>
      <c r="AE26" s="129" t="str">
        <f>IF(OR($M26="",$N26=""),"",_xlfn.BETA.INV(ABS(VLOOKUP($S$1,VLookups!$A$28:$B$29,2,FALSE)-AE$3),IF($G26="L",$N26,$M26),IF($G26="L",$M26,$N26),$B26,$D26))</f>
        <v/>
      </c>
      <c r="AF26" s="130" t="str">
        <f>IF(OR($M26="",$N26=""),"",_xlfn.BETA.INV(ABS(VLOOKUP($S$1,VLookups!$A$28:$B$29,2,FALSE)-AF$3),IF($G26="L",$N26,$M26),IF($G26="L",$M26,$N26),$B26,$D26))</f>
        <v/>
      </c>
      <c r="AG26" s="17"/>
      <c r="AH26" s="238" t="str">
        <f t="shared" si="21"/>
        <v/>
      </c>
      <c r="AI26" s="236" t="str">
        <f t="shared" si="22"/>
        <v/>
      </c>
      <c r="AJ26" s="199" t="str">
        <f t="shared" ref="AJ26:CU26" si="167">IF(ISNONTEXT($AH26),AI26+$AH26,"")</f>
        <v/>
      </c>
      <c r="AK26" s="199" t="str">
        <f t="shared" si="167"/>
        <v/>
      </c>
      <c r="AL26" s="199" t="str">
        <f t="shared" si="167"/>
        <v/>
      </c>
      <c r="AM26" s="199" t="str">
        <f t="shared" si="167"/>
        <v/>
      </c>
      <c r="AN26" s="199" t="str">
        <f t="shared" si="167"/>
        <v/>
      </c>
      <c r="AO26" s="199" t="str">
        <f t="shared" si="167"/>
        <v/>
      </c>
      <c r="AP26" s="199" t="str">
        <f t="shared" si="167"/>
        <v/>
      </c>
      <c r="AQ26" s="199" t="str">
        <f t="shared" si="167"/>
        <v/>
      </c>
      <c r="AR26" s="199" t="str">
        <f t="shared" si="167"/>
        <v/>
      </c>
      <c r="AS26" s="199" t="str">
        <f t="shared" si="167"/>
        <v/>
      </c>
      <c r="AT26" s="199" t="str">
        <f t="shared" si="167"/>
        <v/>
      </c>
      <c r="AU26" s="199" t="str">
        <f t="shared" si="167"/>
        <v/>
      </c>
      <c r="AV26" s="199" t="str">
        <f t="shared" si="167"/>
        <v/>
      </c>
      <c r="AW26" s="199" t="str">
        <f t="shared" si="167"/>
        <v/>
      </c>
      <c r="AX26" s="199" t="str">
        <f t="shared" si="167"/>
        <v/>
      </c>
      <c r="AY26" s="199" t="str">
        <f t="shared" si="167"/>
        <v/>
      </c>
      <c r="AZ26" s="199" t="str">
        <f t="shared" si="167"/>
        <v/>
      </c>
      <c r="BA26" s="199" t="str">
        <f t="shared" si="167"/>
        <v/>
      </c>
      <c r="BB26" s="199" t="str">
        <f t="shared" si="167"/>
        <v/>
      </c>
      <c r="BC26" s="199" t="str">
        <f t="shared" si="167"/>
        <v/>
      </c>
      <c r="BD26" s="199" t="str">
        <f t="shared" si="167"/>
        <v/>
      </c>
      <c r="BE26" s="199" t="str">
        <f t="shared" si="167"/>
        <v/>
      </c>
      <c r="BF26" s="199" t="str">
        <f t="shared" si="167"/>
        <v/>
      </c>
      <c r="BG26" s="199" t="str">
        <f t="shared" si="167"/>
        <v/>
      </c>
      <c r="BH26" s="199" t="str">
        <f t="shared" si="167"/>
        <v/>
      </c>
      <c r="BI26" s="199" t="str">
        <f t="shared" si="167"/>
        <v/>
      </c>
      <c r="BJ26" s="199" t="str">
        <f t="shared" si="167"/>
        <v/>
      </c>
      <c r="BK26" s="199" t="str">
        <f t="shared" si="167"/>
        <v/>
      </c>
      <c r="BL26" s="199" t="str">
        <f t="shared" si="167"/>
        <v/>
      </c>
      <c r="BM26" s="199" t="str">
        <f t="shared" si="167"/>
        <v/>
      </c>
      <c r="BN26" s="199" t="str">
        <f t="shared" si="167"/>
        <v/>
      </c>
      <c r="BO26" s="199" t="str">
        <f t="shared" si="167"/>
        <v/>
      </c>
      <c r="BP26" s="199" t="str">
        <f t="shared" si="167"/>
        <v/>
      </c>
      <c r="BQ26" s="199" t="str">
        <f t="shared" si="167"/>
        <v/>
      </c>
      <c r="BR26" s="199" t="str">
        <f t="shared" si="167"/>
        <v/>
      </c>
      <c r="BS26" s="199" t="str">
        <f t="shared" si="167"/>
        <v/>
      </c>
      <c r="BT26" s="199" t="str">
        <f t="shared" si="167"/>
        <v/>
      </c>
      <c r="BU26" s="199" t="str">
        <f t="shared" si="167"/>
        <v/>
      </c>
      <c r="BV26" s="199" t="str">
        <f t="shared" si="167"/>
        <v/>
      </c>
      <c r="BW26" s="199" t="str">
        <f t="shared" si="167"/>
        <v/>
      </c>
      <c r="BX26" s="199" t="str">
        <f t="shared" si="167"/>
        <v/>
      </c>
      <c r="BY26" s="199" t="str">
        <f t="shared" si="167"/>
        <v/>
      </c>
      <c r="BZ26" s="199" t="str">
        <f t="shared" si="167"/>
        <v/>
      </c>
      <c r="CA26" s="199" t="str">
        <f t="shared" si="167"/>
        <v/>
      </c>
      <c r="CB26" s="199" t="str">
        <f t="shared" si="167"/>
        <v/>
      </c>
      <c r="CC26" s="199" t="str">
        <f t="shared" si="167"/>
        <v/>
      </c>
      <c r="CD26" s="199" t="str">
        <f t="shared" si="167"/>
        <v/>
      </c>
      <c r="CE26" s="199" t="str">
        <f t="shared" si="167"/>
        <v/>
      </c>
      <c r="CF26" s="199" t="str">
        <f t="shared" si="167"/>
        <v/>
      </c>
      <c r="CG26" s="199" t="str">
        <f t="shared" si="167"/>
        <v/>
      </c>
      <c r="CH26" s="199" t="str">
        <f t="shared" si="167"/>
        <v/>
      </c>
      <c r="CI26" s="199" t="str">
        <f t="shared" si="167"/>
        <v/>
      </c>
      <c r="CJ26" s="199" t="str">
        <f t="shared" si="167"/>
        <v/>
      </c>
      <c r="CK26" s="199" t="str">
        <f t="shared" si="167"/>
        <v/>
      </c>
      <c r="CL26" s="199" t="str">
        <f t="shared" si="167"/>
        <v/>
      </c>
      <c r="CM26" s="199" t="str">
        <f t="shared" si="167"/>
        <v/>
      </c>
      <c r="CN26" s="199" t="str">
        <f t="shared" si="167"/>
        <v/>
      </c>
      <c r="CO26" s="199" t="str">
        <f t="shared" si="167"/>
        <v/>
      </c>
      <c r="CP26" s="199" t="str">
        <f t="shared" si="167"/>
        <v/>
      </c>
      <c r="CQ26" s="199" t="str">
        <f t="shared" si="167"/>
        <v/>
      </c>
      <c r="CR26" s="199" t="str">
        <f t="shared" si="167"/>
        <v/>
      </c>
      <c r="CS26" s="199" t="str">
        <f t="shared" si="167"/>
        <v/>
      </c>
      <c r="CT26" s="199" t="str">
        <f t="shared" si="167"/>
        <v/>
      </c>
      <c r="CU26" s="199" t="str">
        <f t="shared" si="167"/>
        <v/>
      </c>
      <c r="CV26" s="199" t="str">
        <f t="shared" ref="CV26:FG26" si="168">IF(ISNONTEXT($AH26),CU26+$AH26,"")</f>
        <v/>
      </c>
      <c r="CW26" s="199" t="str">
        <f t="shared" si="168"/>
        <v/>
      </c>
      <c r="CX26" s="199" t="str">
        <f t="shared" si="168"/>
        <v/>
      </c>
      <c r="CY26" s="199" t="str">
        <f t="shared" si="168"/>
        <v/>
      </c>
      <c r="CZ26" s="199" t="str">
        <f t="shared" si="168"/>
        <v/>
      </c>
      <c r="DA26" s="199" t="str">
        <f t="shared" si="168"/>
        <v/>
      </c>
      <c r="DB26" s="199" t="str">
        <f t="shared" si="168"/>
        <v/>
      </c>
      <c r="DC26" s="199" t="str">
        <f t="shared" si="168"/>
        <v/>
      </c>
      <c r="DD26" s="199" t="str">
        <f t="shared" si="168"/>
        <v/>
      </c>
      <c r="DE26" s="199" t="str">
        <f t="shared" si="168"/>
        <v/>
      </c>
      <c r="DF26" s="199" t="str">
        <f t="shared" si="168"/>
        <v/>
      </c>
      <c r="DG26" s="199" t="str">
        <f t="shared" si="168"/>
        <v/>
      </c>
      <c r="DH26" s="199" t="str">
        <f t="shared" si="168"/>
        <v/>
      </c>
      <c r="DI26" s="199" t="str">
        <f t="shared" si="168"/>
        <v/>
      </c>
      <c r="DJ26" s="199" t="str">
        <f t="shared" si="168"/>
        <v/>
      </c>
      <c r="DK26" s="199" t="str">
        <f t="shared" si="168"/>
        <v/>
      </c>
      <c r="DL26" s="199" t="str">
        <f t="shared" si="168"/>
        <v/>
      </c>
      <c r="DM26" s="199" t="str">
        <f t="shared" si="168"/>
        <v/>
      </c>
      <c r="DN26" s="199" t="str">
        <f t="shared" si="168"/>
        <v/>
      </c>
      <c r="DO26" s="199" t="str">
        <f t="shared" si="168"/>
        <v/>
      </c>
      <c r="DP26" s="199" t="str">
        <f t="shared" si="168"/>
        <v/>
      </c>
      <c r="DQ26" s="199" t="str">
        <f t="shared" si="168"/>
        <v/>
      </c>
      <c r="DR26" s="199" t="str">
        <f t="shared" si="168"/>
        <v/>
      </c>
      <c r="DS26" s="199" t="str">
        <f t="shared" si="168"/>
        <v/>
      </c>
      <c r="DT26" s="199" t="str">
        <f t="shared" si="168"/>
        <v/>
      </c>
      <c r="DU26" s="199" t="str">
        <f t="shared" si="168"/>
        <v/>
      </c>
      <c r="DV26" s="199" t="str">
        <f t="shared" si="168"/>
        <v/>
      </c>
      <c r="DW26" s="199" t="str">
        <f t="shared" si="168"/>
        <v/>
      </c>
      <c r="DX26" s="199" t="str">
        <f t="shared" si="168"/>
        <v/>
      </c>
      <c r="DY26" s="199" t="str">
        <f t="shared" si="168"/>
        <v/>
      </c>
      <c r="DZ26" s="199" t="str">
        <f t="shared" si="168"/>
        <v/>
      </c>
      <c r="EA26" s="199" t="str">
        <f t="shared" si="168"/>
        <v/>
      </c>
      <c r="EB26" s="199" t="str">
        <f t="shared" si="168"/>
        <v/>
      </c>
      <c r="EC26" s="199" t="str">
        <f t="shared" si="168"/>
        <v/>
      </c>
      <c r="ED26" s="199" t="str">
        <f t="shared" si="168"/>
        <v/>
      </c>
      <c r="EE26" s="236" t="str">
        <f t="shared" si="25"/>
        <v/>
      </c>
      <c r="EF26" s="237" t="e">
        <f t="shared" si="26"/>
        <v>#N/A</v>
      </c>
      <c r="EG26" s="237" t="e">
        <f t="shared" si="27"/>
        <v>#N/A</v>
      </c>
      <c r="EH26" s="237" t="e">
        <f t="shared" si="28"/>
        <v>#N/A</v>
      </c>
      <c r="EI26" s="237" t="e">
        <f t="shared" si="29"/>
        <v>#N/A</v>
      </c>
      <c r="EJ26" s="237" t="e">
        <f t="shared" si="30"/>
        <v>#N/A</v>
      </c>
      <c r="EK26" s="237" t="e">
        <f t="shared" si="31"/>
        <v>#N/A</v>
      </c>
      <c r="EL26" s="237" t="e">
        <f t="shared" si="32"/>
        <v>#N/A</v>
      </c>
      <c r="EM26" s="237" t="e">
        <f t="shared" si="33"/>
        <v>#N/A</v>
      </c>
      <c r="EN26" s="237" t="e">
        <f t="shared" si="34"/>
        <v>#N/A</v>
      </c>
      <c r="EO26" s="237" t="e">
        <f t="shared" si="35"/>
        <v>#N/A</v>
      </c>
      <c r="EP26" s="237" t="e">
        <f t="shared" si="36"/>
        <v>#N/A</v>
      </c>
      <c r="EQ26" s="237" t="e">
        <f t="shared" si="37"/>
        <v>#N/A</v>
      </c>
      <c r="ER26" s="237" t="e">
        <f t="shared" si="38"/>
        <v>#N/A</v>
      </c>
      <c r="ES26" s="237" t="e">
        <f t="shared" si="39"/>
        <v>#N/A</v>
      </c>
      <c r="ET26" s="237" t="e">
        <f t="shared" si="40"/>
        <v>#N/A</v>
      </c>
      <c r="EU26" s="237" t="e">
        <f t="shared" si="41"/>
        <v>#N/A</v>
      </c>
      <c r="EV26" s="237" t="e">
        <f t="shared" si="42"/>
        <v>#N/A</v>
      </c>
      <c r="EW26" s="237" t="e">
        <f t="shared" si="43"/>
        <v>#N/A</v>
      </c>
      <c r="EX26" s="237" t="e">
        <f t="shared" si="44"/>
        <v>#N/A</v>
      </c>
      <c r="EY26" s="237" t="e">
        <f t="shared" si="45"/>
        <v>#N/A</v>
      </c>
      <c r="EZ26" s="237" t="e">
        <f t="shared" si="46"/>
        <v>#N/A</v>
      </c>
      <c r="FA26" s="237" t="e">
        <f t="shared" si="47"/>
        <v>#N/A</v>
      </c>
      <c r="FB26" s="237" t="e">
        <f t="shared" si="48"/>
        <v>#N/A</v>
      </c>
      <c r="FC26" s="237" t="e">
        <f t="shared" si="49"/>
        <v>#N/A</v>
      </c>
      <c r="FD26" s="237" t="e">
        <f t="shared" si="50"/>
        <v>#N/A</v>
      </c>
      <c r="FE26" s="237" t="e">
        <f t="shared" si="51"/>
        <v>#N/A</v>
      </c>
      <c r="FF26" s="237" t="e">
        <f t="shared" si="52"/>
        <v>#N/A</v>
      </c>
      <c r="FG26" s="237" t="e">
        <f t="shared" si="53"/>
        <v>#N/A</v>
      </c>
      <c r="FH26" s="237" t="e">
        <f t="shared" si="54"/>
        <v>#N/A</v>
      </c>
      <c r="FI26" s="237" t="e">
        <f t="shared" si="55"/>
        <v>#N/A</v>
      </c>
      <c r="FJ26" s="237" t="e">
        <f t="shared" si="56"/>
        <v>#N/A</v>
      </c>
      <c r="FK26" s="237" t="e">
        <f t="shared" si="57"/>
        <v>#N/A</v>
      </c>
      <c r="FL26" s="237" t="e">
        <f t="shared" si="58"/>
        <v>#N/A</v>
      </c>
      <c r="FM26" s="237" t="e">
        <f t="shared" si="59"/>
        <v>#N/A</v>
      </c>
      <c r="FN26" s="237" t="e">
        <f t="shared" si="60"/>
        <v>#N/A</v>
      </c>
      <c r="FO26" s="237" t="e">
        <f t="shared" si="61"/>
        <v>#N/A</v>
      </c>
      <c r="FP26" s="237" t="e">
        <f t="shared" si="62"/>
        <v>#N/A</v>
      </c>
      <c r="FQ26" s="237" t="e">
        <f t="shared" si="63"/>
        <v>#N/A</v>
      </c>
      <c r="FR26" s="237" t="e">
        <f t="shared" si="64"/>
        <v>#N/A</v>
      </c>
      <c r="FS26" s="237" t="e">
        <f t="shared" si="65"/>
        <v>#N/A</v>
      </c>
      <c r="FT26" s="237" t="e">
        <f t="shared" si="66"/>
        <v>#N/A</v>
      </c>
      <c r="FU26" s="237" t="e">
        <f t="shared" si="67"/>
        <v>#N/A</v>
      </c>
      <c r="FV26" s="237" t="e">
        <f t="shared" si="68"/>
        <v>#N/A</v>
      </c>
      <c r="FW26" s="237" t="e">
        <f t="shared" si="69"/>
        <v>#N/A</v>
      </c>
      <c r="FX26" s="237" t="e">
        <f t="shared" si="70"/>
        <v>#N/A</v>
      </c>
      <c r="FY26" s="237" t="e">
        <f t="shared" si="71"/>
        <v>#N/A</v>
      </c>
      <c r="FZ26" s="237" t="e">
        <f t="shared" si="72"/>
        <v>#N/A</v>
      </c>
      <c r="GA26" s="237" t="e">
        <f t="shared" si="73"/>
        <v>#N/A</v>
      </c>
      <c r="GB26" s="237" t="e">
        <f t="shared" si="74"/>
        <v>#N/A</v>
      </c>
      <c r="GC26" s="237" t="e">
        <f t="shared" si="75"/>
        <v>#N/A</v>
      </c>
      <c r="GD26" s="237" t="e">
        <f t="shared" si="76"/>
        <v>#N/A</v>
      </c>
      <c r="GE26" s="237" t="e">
        <f t="shared" si="77"/>
        <v>#N/A</v>
      </c>
      <c r="GF26" s="237" t="e">
        <f t="shared" si="78"/>
        <v>#N/A</v>
      </c>
      <c r="GG26" s="237" t="e">
        <f t="shared" si="79"/>
        <v>#N/A</v>
      </c>
      <c r="GH26" s="237" t="e">
        <f t="shared" si="80"/>
        <v>#N/A</v>
      </c>
      <c r="GI26" s="237" t="e">
        <f t="shared" si="81"/>
        <v>#N/A</v>
      </c>
      <c r="GJ26" s="237" t="e">
        <f t="shared" si="82"/>
        <v>#N/A</v>
      </c>
      <c r="GK26" s="237" t="e">
        <f t="shared" si="83"/>
        <v>#N/A</v>
      </c>
      <c r="GL26" s="237" t="e">
        <f t="shared" si="84"/>
        <v>#N/A</v>
      </c>
      <c r="GM26" s="237" t="e">
        <f t="shared" si="85"/>
        <v>#N/A</v>
      </c>
      <c r="GN26" s="237" t="e">
        <f t="shared" si="86"/>
        <v>#N/A</v>
      </c>
      <c r="GO26" s="237" t="e">
        <f t="shared" si="87"/>
        <v>#N/A</v>
      </c>
      <c r="GP26" s="237" t="e">
        <f t="shared" si="88"/>
        <v>#N/A</v>
      </c>
      <c r="GQ26" s="237" t="e">
        <f t="shared" si="89"/>
        <v>#N/A</v>
      </c>
      <c r="GR26" s="237" t="e">
        <f t="shared" si="90"/>
        <v>#N/A</v>
      </c>
      <c r="GS26" s="237" t="e">
        <f t="shared" si="91"/>
        <v>#N/A</v>
      </c>
      <c r="GT26" s="237" t="e">
        <f t="shared" si="92"/>
        <v>#N/A</v>
      </c>
      <c r="GU26" s="237" t="e">
        <f t="shared" si="93"/>
        <v>#N/A</v>
      </c>
      <c r="GV26" s="237" t="e">
        <f t="shared" si="94"/>
        <v>#N/A</v>
      </c>
      <c r="GW26" s="237" t="e">
        <f t="shared" si="95"/>
        <v>#N/A</v>
      </c>
      <c r="GX26" s="237" t="e">
        <f t="shared" si="96"/>
        <v>#N/A</v>
      </c>
      <c r="GY26" s="237" t="e">
        <f t="shared" si="97"/>
        <v>#N/A</v>
      </c>
      <c r="GZ26" s="237" t="e">
        <f t="shared" si="98"/>
        <v>#N/A</v>
      </c>
      <c r="HA26" s="237" t="e">
        <f t="shared" si="99"/>
        <v>#N/A</v>
      </c>
      <c r="HB26" s="237" t="e">
        <f t="shared" si="100"/>
        <v>#N/A</v>
      </c>
      <c r="HC26" s="237" t="e">
        <f t="shared" si="101"/>
        <v>#N/A</v>
      </c>
      <c r="HD26" s="237" t="e">
        <f t="shared" si="102"/>
        <v>#N/A</v>
      </c>
      <c r="HE26" s="237" t="e">
        <f t="shared" si="103"/>
        <v>#N/A</v>
      </c>
      <c r="HF26" s="237" t="e">
        <f t="shared" si="104"/>
        <v>#N/A</v>
      </c>
      <c r="HG26" s="237" t="e">
        <f t="shared" si="105"/>
        <v>#N/A</v>
      </c>
      <c r="HH26" s="237" t="e">
        <f t="shared" si="106"/>
        <v>#N/A</v>
      </c>
      <c r="HI26" s="237" t="e">
        <f t="shared" si="107"/>
        <v>#N/A</v>
      </c>
      <c r="HJ26" s="237" t="e">
        <f t="shared" si="108"/>
        <v>#N/A</v>
      </c>
      <c r="HK26" s="237" t="e">
        <f t="shared" si="109"/>
        <v>#N/A</v>
      </c>
      <c r="HL26" s="237" t="e">
        <f t="shared" si="110"/>
        <v>#N/A</v>
      </c>
      <c r="HM26" s="237" t="e">
        <f t="shared" si="111"/>
        <v>#N/A</v>
      </c>
      <c r="HN26" s="237" t="e">
        <f t="shared" si="112"/>
        <v>#N/A</v>
      </c>
      <c r="HO26" s="237" t="e">
        <f t="shared" si="113"/>
        <v>#N/A</v>
      </c>
      <c r="HP26" s="237" t="e">
        <f t="shared" si="114"/>
        <v>#N/A</v>
      </c>
      <c r="HQ26" s="237" t="e">
        <f t="shared" si="115"/>
        <v>#N/A</v>
      </c>
      <c r="HR26" s="237" t="e">
        <f t="shared" si="116"/>
        <v>#N/A</v>
      </c>
      <c r="HS26" s="237" t="e">
        <f t="shared" si="117"/>
        <v>#N/A</v>
      </c>
      <c r="HT26" s="237" t="e">
        <f t="shared" si="118"/>
        <v>#N/A</v>
      </c>
      <c r="HU26" s="237" t="e">
        <f t="shared" si="119"/>
        <v>#N/A</v>
      </c>
      <c r="HV26" s="237" t="e">
        <f t="shared" si="120"/>
        <v>#N/A</v>
      </c>
      <c r="HW26" s="237" t="e">
        <f t="shared" si="121"/>
        <v>#N/A</v>
      </c>
      <c r="HX26" s="237" t="e">
        <f t="shared" si="122"/>
        <v>#N/A</v>
      </c>
      <c r="HY26" s="237" t="e">
        <f t="shared" si="123"/>
        <v>#N/A</v>
      </c>
      <c r="HZ26" s="237" t="e">
        <f t="shared" si="124"/>
        <v>#N/A</v>
      </c>
      <c r="IA26" s="237" t="e">
        <f t="shared" si="125"/>
        <v>#N/A</v>
      </c>
      <c r="IB26" s="237" t="e">
        <f t="shared" si="126"/>
        <v>#N/A</v>
      </c>
    </row>
    <row r="27" spans="1:236" hidden="1" x14ac:dyDescent="0.25">
      <c r="A27" s="22">
        <v>24</v>
      </c>
      <c r="B27" s="117" t="str">
        <f t="shared" si="10"/>
        <v/>
      </c>
      <c r="C27" s="132"/>
      <c r="D27" s="117" t="str">
        <f t="shared" si="11"/>
        <v/>
      </c>
      <c r="E27" s="127"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9" t="str">
        <f t="shared" si="18"/>
        <v/>
      </c>
      <c r="Q27" s="119" t="str">
        <f t="shared" si="19"/>
        <v/>
      </c>
      <c r="R27" s="40" t="str">
        <f t="shared" si="20"/>
        <v/>
      </c>
      <c r="S27" s="132"/>
      <c r="T27" s="28" t="str">
        <f>IF(AND(B27&gt;0,C27&gt;0,D27&gt;0,M27&gt;0,N27&gt;0,S27&gt;0,NOT(K27="")),ABS(VLOOKUP($S$1,VLookups!$A$28:$B$29,2,FALSE)-_xlfn.BETA.DIST(S27,IF(G27="L",N27,M27),IF(G27="L",M27,N27),TRUE,B27,D27)),"")</f>
        <v/>
      </c>
      <c r="U27" s="129" t="str">
        <f>IF(OR($M27="",$N27=""),"",_xlfn.BETA.INV(ABS(VLOOKUP($S$1,VLookups!$A$28:$B$29,2,FALSE)-U$3),IF($G27="L",$N27,$M27),IF($G27="L",$M27,$N27),$B27,$D27))</f>
        <v/>
      </c>
      <c r="V27" s="130" t="str">
        <f>IF(OR($M27="",$N27=""),"",_xlfn.BETA.INV(ABS(VLOOKUP($S$1,VLookups!$A$28:$B$29,2,FALSE)-V$3),IF($G27="L",$N27,$M27),IF($G27="L",$M27,$N27),$B27,$D27))</f>
        <v/>
      </c>
      <c r="W27" s="129" t="str">
        <f>IF(OR($M27="",$N27=""),"",_xlfn.BETA.INV(ABS(VLOOKUP($S$1,VLookups!$A$28:$B$29,2,FALSE)-W$3),IF($G27="L",$N27,$M27),IF($G27="L",$M27,$N27),$B27,$D27))</f>
        <v/>
      </c>
      <c r="X27" s="130" t="str">
        <f>IF(OR($M27="",$N27=""),"",_xlfn.BETA.INV(ABS(VLOOKUP($S$1,VLookups!$A$28:$B$29,2,FALSE)-X$3),IF($G27="L",$N27,$M27),IF($G27="L",$M27,$N27),$B27,$D27))</f>
        <v/>
      </c>
      <c r="Y27" s="129" t="str">
        <f>IF(OR($M27="",$N27=""),"",_xlfn.BETA.INV(ABS(VLOOKUP($S$1,VLookups!$A$28:$B$29,2,FALSE)-Y$3),IF($G27="L",$N27,$M27),IF($G27="L",$M27,$N27),$B27,$D27))</f>
        <v/>
      </c>
      <c r="Z27" s="130" t="str">
        <f>IF(OR($M27="",$N27=""),"",_xlfn.BETA.INV(ABS(VLOOKUP($S$1,VLookups!$A$28:$B$29,2,FALSE)-Z$3),IF($G27="L",$N27,$M27),IF($G27="L",$M27,$N27),$B27,$D27))</f>
        <v/>
      </c>
      <c r="AA27" s="129" t="str">
        <f>IF(OR($M27="",$N27=""),"",_xlfn.BETA.INV(ABS(VLOOKUP($S$1,VLookups!$A$28:$B$29,2,FALSE)-AA$3),IF($G27="L",$N27,$M27),IF($G27="L",$M27,$N27),$B27,$D27))</f>
        <v/>
      </c>
      <c r="AB27" s="130" t="str">
        <f>IF(OR($M27="",$N27=""),"",_xlfn.BETA.INV(ABS(VLOOKUP($S$1,VLookups!$A$28:$B$29,2,FALSE)-AB$3),IF($G27="L",$N27,$M27),IF($G27="L",$M27,$N27),$B27,$D27))</f>
        <v/>
      </c>
      <c r="AC27" s="129" t="str">
        <f>IF(OR($M27="",$N27=""),"",_xlfn.BETA.INV(ABS(VLOOKUP($S$1,VLookups!$A$28:$B$29,2,FALSE)-AC$3),IF($G27="L",$N27,$M27),IF($G27="L",$M27,$N27),$B27,$D27))</f>
        <v/>
      </c>
      <c r="AD27" s="130" t="str">
        <f>IF(OR($M27="",$N27=""),"",_xlfn.BETA.INV(ABS(VLOOKUP($S$1,VLookups!$A$28:$B$29,2,FALSE)-AD$3),IF($G27="L",$N27,$M27),IF($G27="L",$M27,$N27),$B27,$D27))</f>
        <v/>
      </c>
      <c r="AE27" s="129" t="str">
        <f>IF(OR($M27="",$N27=""),"",_xlfn.BETA.INV(ABS(VLOOKUP($S$1,VLookups!$A$28:$B$29,2,FALSE)-AE$3),IF($G27="L",$N27,$M27),IF($G27="L",$M27,$N27),$B27,$D27))</f>
        <v/>
      </c>
      <c r="AF27" s="130" t="str">
        <f>IF(OR($M27="",$N27=""),"",_xlfn.BETA.INV(ABS(VLOOKUP($S$1,VLookups!$A$28:$B$29,2,FALSE)-AF$3),IF($G27="L",$N27,$M27),IF($G27="L",$M27,$N27),$B27,$D27))</f>
        <v/>
      </c>
      <c r="AG27" s="17"/>
      <c r="AH27" s="238" t="str">
        <f t="shared" si="21"/>
        <v/>
      </c>
      <c r="AI27" s="236" t="str">
        <f t="shared" si="22"/>
        <v/>
      </c>
      <c r="AJ27" s="199" t="str">
        <f t="shared" ref="AJ27:CU27" si="169">IF(ISNONTEXT($AH27),AI27+$AH27,"")</f>
        <v/>
      </c>
      <c r="AK27" s="199" t="str">
        <f t="shared" si="169"/>
        <v/>
      </c>
      <c r="AL27" s="199" t="str">
        <f t="shared" si="169"/>
        <v/>
      </c>
      <c r="AM27" s="199" t="str">
        <f t="shared" si="169"/>
        <v/>
      </c>
      <c r="AN27" s="199" t="str">
        <f t="shared" si="169"/>
        <v/>
      </c>
      <c r="AO27" s="199" t="str">
        <f t="shared" si="169"/>
        <v/>
      </c>
      <c r="AP27" s="199" t="str">
        <f t="shared" si="169"/>
        <v/>
      </c>
      <c r="AQ27" s="199" t="str">
        <f t="shared" si="169"/>
        <v/>
      </c>
      <c r="AR27" s="199" t="str">
        <f t="shared" si="169"/>
        <v/>
      </c>
      <c r="AS27" s="199" t="str">
        <f t="shared" si="169"/>
        <v/>
      </c>
      <c r="AT27" s="199" t="str">
        <f t="shared" si="169"/>
        <v/>
      </c>
      <c r="AU27" s="199" t="str">
        <f t="shared" si="169"/>
        <v/>
      </c>
      <c r="AV27" s="199" t="str">
        <f t="shared" si="169"/>
        <v/>
      </c>
      <c r="AW27" s="199" t="str">
        <f t="shared" si="169"/>
        <v/>
      </c>
      <c r="AX27" s="199" t="str">
        <f t="shared" si="169"/>
        <v/>
      </c>
      <c r="AY27" s="199" t="str">
        <f t="shared" si="169"/>
        <v/>
      </c>
      <c r="AZ27" s="199" t="str">
        <f t="shared" si="169"/>
        <v/>
      </c>
      <c r="BA27" s="199" t="str">
        <f t="shared" si="169"/>
        <v/>
      </c>
      <c r="BB27" s="199" t="str">
        <f t="shared" si="169"/>
        <v/>
      </c>
      <c r="BC27" s="199" t="str">
        <f t="shared" si="169"/>
        <v/>
      </c>
      <c r="BD27" s="199" t="str">
        <f t="shared" si="169"/>
        <v/>
      </c>
      <c r="BE27" s="199" t="str">
        <f t="shared" si="169"/>
        <v/>
      </c>
      <c r="BF27" s="199" t="str">
        <f t="shared" si="169"/>
        <v/>
      </c>
      <c r="BG27" s="199" t="str">
        <f t="shared" si="169"/>
        <v/>
      </c>
      <c r="BH27" s="199" t="str">
        <f t="shared" si="169"/>
        <v/>
      </c>
      <c r="BI27" s="199" t="str">
        <f t="shared" si="169"/>
        <v/>
      </c>
      <c r="BJ27" s="199" t="str">
        <f t="shared" si="169"/>
        <v/>
      </c>
      <c r="BK27" s="199" t="str">
        <f t="shared" si="169"/>
        <v/>
      </c>
      <c r="BL27" s="199" t="str">
        <f t="shared" si="169"/>
        <v/>
      </c>
      <c r="BM27" s="199" t="str">
        <f t="shared" si="169"/>
        <v/>
      </c>
      <c r="BN27" s="199" t="str">
        <f t="shared" si="169"/>
        <v/>
      </c>
      <c r="BO27" s="199" t="str">
        <f t="shared" si="169"/>
        <v/>
      </c>
      <c r="BP27" s="199" t="str">
        <f t="shared" si="169"/>
        <v/>
      </c>
      <c r="BQ27" s="199" t="str">
        <f t="shared" si="169"/>
        <v/>
      </c>
      <c r="BR27" s="199" t="str">
        <f t="shared" si="169"/>
        <v/>
      </c>
      <c r="BS27" s="199" t="str">
        <f t="shared" si="169"/>
        <v/>
      </c>
      <c r="BT27" s="199" t="str">
        <f t="shared" si="169"/>
        <v/>
      </c>
      <c r="BU27" s="199" t="str">
        <f t="shared" si="169"/>
        <v/>
      </c>
      <c r="BV27" s="199" t="str">
        <f t="shared" si="169"/>
        <v/>
      </c>
      <c r="BW27" s="199" t="str">
        <f t="shared" si="169"/>
        <v/>
      </c>
      <c r="BX27" s="199" t="str">
        <f t="shared" si="169"/>
        <v/>
      </c>
      <c r="BY27" s="199" t="str">
        <f t="shared" si="169"/>
        <v/>
      </c>
      <c r="BZ27" s="199" t="str">
        <f t="shared" si="169"/>
        <v/>
      </c>
      <c r="CA27" s="199" t="str">
        <f t="shared" si="169"/>
        <v/>
      </c>
      <c r="CB27" s="199" t="str">
        <f t="shared" si="169"/>
        <v/>
      </c>
      <c r="CC27" s="199" t="str">
        <f t="shared" si="169"/>
        <v/>
      </c>
      <c r="CD27" s="199" t="str">
        <f t="shared" si="169"/>
        <v/>
      </c>
      <c r="CE27" s="199" t="str">
        <f t="shared" si="169"/>
        <v/>
      </c>
      <c r="CF27" s="199" t="str">
        <f t="shared" si="169"/>
        <v/>
      </c>
      <c r="CG27" s="199" t="str">
        <f t="shared" si="169"/>
        <v/>
      </c>
      <c r="CH27" s="199" t="str">
        <f t="shared" si="169"/>
        <v/>
      </c>
      <c r="CI27" s="199" t="str">
        <f t="shared" si="169"/>
        <v/>
      </c>
      <c r="CJ27" s="199" t="str">
        <f t="shared" si="169"/>
        <v/>
      </c>
      <c r="CK27" s="199" t="str">
        <f t="shared" si="169"/>
        <v/>
      </c>
      <c r="CL27" s="199" t="str">
        <f t="shared" si="169"/>
        <v/>
      </c>
      <c r="CM27" s="199" t="str">
        <f t="shared" si="169"/>
        <v/>
      </c>
      <c r="CN27" s="199" t="str">
        <f t="shared" si="169"/>
        <v/>
      </c>
      <c r="CO27" s="199" t="str">
        <f t="shared" si="169"/>
        <v/>
      </c>
      <c r="CP27" s="199" t="str">
        <f t="shared" si="169"/>
        <v/>
      </c>
      <c r="CQ27" s="199" t="str">
        <f t="shared" si="169"/>
        <v/>
      </c>
      <c r="CR27" s="199" t="str">
        <f t="shared" si="169"/>
        <v/>
      </c>
      <c r="CS27" s="199" t="str">
        <f t="shared" si="169"/>
        <v/>
      </c>
      <c r="CT27" s="199" t="str">
        <f t="shared" si="169"/>
        <v/>
      </c>
      <c r="CU27" s="199" t="str">
        <f t="shared" si="169"/>
        <v/>
      </c>
      <c r="CV27" s="199" t="str">
        <f t="shared" ref="CV27:FG27" si="170">IF(ISNONTEXT($AH27),CU27+$AH27,"")</f>
        <v/>
      </c>
      <c r="CW27" s="199" t="str">
        <f t="shared" si="170"/>
        <v/>
      </c>
      <c r="CX27" s="199" t="str">
        <f t="shared" si="170"/>
        <v/>
      </c>
      <c r="CY27" s="199" t="str">
        <f t="shared" si="170"/>
        <v/>
      </c>
      <c r="CZ27" s="199" t="str">
        <f t="shared" si="170"/>
        <v/>
      </c>
      <c r="DA27" s="199" t="str">
        <f t="shared" si="170"/>
        <v/>
      </c>
      <c r="DB27" s="199" t="str">
        <f t="shared" si="170"/>
        <v/>
      </c>
      <c r="DC27" s="199" t="str">
        <f t="shared" si="170"/>
        <v/>
      </c>
      <c r="DD27" s="199" t="str">
        <f t="shared" si="170"/>
        <v/>
      </c>
      <c r="DE27" s="199" t="str">
        <f t="shared" si="170"/>
        <v/>
      </c>
      <c r="DF27" s="199" t="str">
        <f t="shared" si="170"/>
        <v/>
      </c>
      <c r="DG27" s="199" t="str">
        <f t="shared" si="170"/>
        <v/>
      </c>
      <c r="DH27" s="199" t="str">
        <f t="shared" si="170"/>
        <v/>
      </c>
      <c r="DI27" s="199" t="str">
        <f t="shared" si="170"/>
        <v/>
      </c>
      <c r="DJ27" s="199" t="str">
        <f t="shared" si="170"/>
        <v/>
      </c>
      <c r="DK27" s="199" t="str">
        <f t="shared" si="170"/>
        <v/>
      </c>
      <c r="DL27" s="199" t="str">
        <f t="shared" si="170"/>
        <v/>
      </c>
      <c r="DM27" s="199" t="str">
        <f t="shared" si="170"/>
        <v/>
      </c>
      <c r="DN27" s="199" t="str">
        <f t="shared" si="170"/>
        <v/>
      </c>
      <c r="DO27" s="199" t="str">
        <f t="shared" si="170"/>
        <v/>
      </c>
      <c r="DP27" s="199" t="str">
        <f t="shared" si="170"/>
        <v/>
      </c>
      <c r="DQ27" s="199" t="str">
        <f t="shared" si="170"/>
        <v/>
      </c>
      <c r="DR27" s="199" t="str">
        <f t="shared" si="170"/>
        <v/>
      </c>
      <c r="DS27" s="199" t="str">
        <f t="shared" si="170"/>
        <v/>
      </c>
      <c r="DT27" s="199" t="str">
        <f t="shared" si="170"/>
        <v/>
      </c>
      <c r="DU27" s="199" t="str">
        <f t="shared" si="170"/>
        <v/>
      </c>
      <c r="DV27" s="199" t="str">
        <f t="shared" si="170"/>
        <v/>
      </c>
      <c r="DW27" s="199" t="str">
        <f t="shared" si="170"/>
        <v/>
      </c>
      <c r="DX27" s="199" t="str">
        <f t="shared" si="170"/>
        <v/>
      </c>
      <c r="DY27" s="199" t="str">
        <f t="shared" si="170"/>
        <v/>
      </c>
      <c r="DZ27" s="199" t="str">
        <f t="shared" si="170"/>
        <v/>
      </c>
      <c r="EA27" s="199" t="str">
        <f t="shared" si="170"/>
        <v/>
      </c>
      <c r="EB27" s="199" t="str">
        <f t="shared" si="170"/>
        <v/>
      </c>
      <c r="EC27" s="199" t="str">
        <f t="shared" si="170"/>
        <v/>
      </c>
      <c r="ED27" s="199" t="str">
        <f t="shared" si="170"/>
        <v/>
      </c>
      <c r="EE27" s="236" t="str">
        <f t="shared" si="25"/>
        <v/>
      </c>
      <c r="EF27" s="237" t="e">
        <f t="shared" si="26"/>
        <v>#N/A</v>
      </c>
      <c r="EG27" s="237" t="e">
        <f t="shared" si="27"/>
        <v>#N/A</v>
      </c>
      <c r="EH27" s="237" t="e">
        <f t="shared" si="28"/>
        <v>#N/A</v>
      </c>
      <c r="EI27" s="237" t="e">
        <f t="shared" si="29"/>
        <v>#N/A</v>
      </c>
      <c r="EJ27" s="237" t="e">
        <f t="shared" si="30"/>
        <v>#N/A</v>
      </c>
      <c r="EK27" s="237" t="e">
        <f t="shared" si="31"/>
        <v>#N/A</v>
      </c>
      <c r="EL27" s="237" t="e">
        <f t="shared" si="32"/>
        <v>#N/A</v>
      </c>
      <c r="EM27" s="237" t="e">
        <f t="shared" si="33"/>
        <v>#N/A</v>
      </c>
      <c r="EN27" s="237" t="e">
        <f t="shared" si="34"/>
        <v>#N/A</v>
      </c>
      <c r="EO27" s="237" t="e">
        <f t="shared" si="35"/>
        <v>#N/A</v>
      </c>
      <c r="EP27" s="237" t="e">
        <f t="shared" si="36"/>
        <v>#N/A</v>
      </c>
      <c r="EQ27" s="237" t="e">
        <f t="shared" si="37"/>
        <v>#N/A</v>
      </c>
      <c r="ER27" s="237" t="e">
        <f t="shared" si="38"/>
        <v>#N/A</v>
      </c>
      <c r="ES27" s="237" t="e">
        <f t="shared" si="39"/>
        <v>#N/A</v>
      </c>
      <c r="ET27" s="237" t="e">
        <f t="shared" si="40"/>
        <v>#N/A</v>
      </c>
      <c r="EU27" s="237" t="e">
        <f t="shared" si="41"/>
        <v>#N/A</v>
      </c>
      <c r="EV27" s="237" t="e">
        <f t="shared" si="42"/>
        <v>#N/A</v>
      </c>
      <c r="EW27" s="237" t="e">
        <f t="shared" si="43"/>
        <v>#N/A</v>
      </c>
      <c r="EX27" s="237" t="e">
        <f t="shared" si="44"/>
        <v>#N/A</v>
      </c>
      <c r="EY27" s="237" t="e">
        <f t="shared" si="45"/>
        <v>#N/A</v>
      </c>
      <c r="EZ27" s="237" t="e">
        <f t="shared" si="46"/>
        <v>#N/A</v>
      </c>
      <c r="FA27" s="237" t="e">
        <f t="shared" si="47"/>
        <v>#N/A</v>
      </c>
      <c r="FB27" s="237" t="e">
        <f t="shared" si="48"/>
        <v>#N/A</v>
      </c>
      <c r="FC27" s="237" t="e">
        <f t="shared" si="49"/>
        <v>#N/A</v>
      </c>
      <c r="FD27" s="237" t="e">
        <f t="shared" si="50"/>
        <v>#N/A</v>
      </c>
      <c r="FE27" s="237" t="e">
        <f t="shared" si="51"/>
        <v>#N/A</v>
      </c>
      <c r="FF27" s="237" t="e">
        <f t="shared" si="52"/>
        <v>#N/A</v>
      </c>
      <c r="FG27" s="237" t="e">
        <f t="shared" si="53"/>
        <v>#N/A</v>
      </c>
      <c r="FH27" s="237" t="e">
        <f t="shared" si="54"/>
        <v>#N/A</v>
      </c>
      <c r="FI27" s="237" t="e">
        <f t="shared" si="55"/>
        <v>#N/A</v>
      </c>
      <c r="FJ27" s="237" t="e">
        <f t="shared" si="56"/>
        <v>#N/A</v>
      </c>
      <c r="FK27" s="237" t="e">
        <f t="shared" si="57"/>
        <v>#N/A</v>
      </c>
      <c r="FL27" s="237" t="e">
        <f t="shared" si="58"/>
        <v>#N/A</v>
      </c>
      <c r="FM27" s="237" t="e">
        <f t="shared" si="59"/>
        <v>#N/A</v>
      </c>
      <c r="FN27" s="237" t="e">
        <f t="shared" si="60"/>
        <v>#N/A</v>
      </c>
      <c r="FO27" s="237" t="e">
        <f t="shared" si="61"/>
        <v>#N/A</v>
      </c>
      <c r="FP27" s="237" t="e">
        <f t="shared" si="62"/>
        <v>#N/A</v>
      </c>
      <c r="FQ27" s="237" t="e">
        <f t="shared" si="63"/>
        <v>#N/A</v>
      </c>
      <c r="FR27" s="237" t="e">
        <f t="shared" si="64"/>
        <v>#N/A</v>
      </c>
      <c r="FS27" s="237" t="e">
        <f t="shared" si="65"/>
        <v>#N/A</v>
      </c>
      <c r="FT27" s="237" t="e">
        <f t="shared" si="66"/>
        <v>#N/A</v>
      </c>
      <c r="FU27" s="237" t="e">
        <f t="shared" si="67"/>
        <v>#N/A</v>
      </c>
      <c r="FV27" s="237" t="e">
        <f t="shared" si="68"/>
        <v>#N/A</v>
      </c>
      <c r="FW27" s="237" t="e">
        <f t="shared" si="69"/>
        <v>#N/A</v>
      </c>
      <c r="FX27" s="237" t="e">
        <f t="shared" si="70"/>
        <v>#N/A</v>
      </c>
      <c r="FY27" s="237" t="e">
        <f t="shared" si="71"/>
        <v>#N/A</v>
      </c>
      <c r="FZ27" s="237" t="e">
        <f t="shared" si="72"/>
        <v>#N/A</v>
      </c>
      <c r="GA27" s="237" t="e">
        <f t="shared" si="73"/>
        <v>#N/A</v>
      </c>
      <c r="GB27" s="237" t="e">
        <f t="shared" si="74"/>
        <v>#N/A</v>
      </c>
      <c r="GC27" s="237" t="e">
        <f t="shared" si="75"/>
        <v>#N/A</v>
      </c>
      <c r="GD27" s="237" t="e">
        <f t="shared" si="76"/>
        <v>#N/A</v>
      </c>
      <c r="GE27" s="237" t="e">
        <f t="shared" si="77"/>
        <v>#N/A</v>
      </c>
      <c r="GF27" s="237" t="e">
        <f t="shared" si="78"/>
        <v>#N/A</v>
      </c>
      <c r="GG27" s="237" t="e">
        <f t="shared" si="79"/>
        <v>#N/A</v>
      </c>
      <c r="GH27" s="237" t="e">
        <f t="shared" si="80"/>
        <v>#N/A</v>
      </c>
      <c r="GI27" s="237" t="e">
        <f t="shared" si="81"/>
        <v>#N/A</v>
      </c>
      <c r="GJ27" s="237" t="e">
        <f t="shared" si="82"/>
        <v>#N/A</v>
      </c>
      <c r="GK27" s="237" t="e">
        <f t="shared" si="83"/>
        <v>#N/A</v>
      </c>
      <c r="GL27" s="237" t="e">
        <f t="shared" si="84"/>
        <v>#N/A</v>
      </c>
      <c r="GM27" s="237" t="e">
        <f t="shared" si="85"/>
        <v>#N/A</v>
      </c>
      <c r="GN27" s="237" t="e">
        <f t="shared" si="86"/>
        <v>#N/A</v>
      </c>
      <c r="GO27" s="237" t="e">
        <f t="shared" si="87"/>
        <v>#N/A</v>
      </c>
      <c r="GP27" s="237" t="e">
        <f t="shared" si="88"/>
        <v>#N/A</v>
      </c>
      <c r="GQ27" s="237" t="e">
        <f t="shared" si="89"/>
        <v>#N/A</v>
      </c>
      <c r="GR27" s="237" t="e">
        <f t="shared" si="90"/>
        <v>#N/A</v>
      </c>
      <c r="GS27" s="237" t="e">
        <f t="shared" si="91"/>
        <v>#N/A</v>
      </c>
      <c r="GT27" s="237" t="e">
        <f t="shared" si="92"/>
        <v>#N/A</v>
      </c>
      <c r="GU27" s="237" t="e">
        <f t="shared" si="93"/>
        <v>#N/A</v>
      </c>
      <c r="GV27" s="237" t="e">
        <f t="shared" si="94"/>
        <v>#N/A</v>
      </c>
      <c r="GW27" s="237" t="e">
        <f t="shared" si="95"/>
        <v>#N/A</v>
      </c>
      <c r="GX27" s="237" t="e">
        <f t="shared" si="96"/>
        <v>#N/A</v>
      </c>
      <c r="GY27" s="237" t="e">
        <f t="shared" si="97"/>
        <v>#N/A</v>
      </c>
      <c r="GZ27" s="237" t="e">
        <f t="shared" si="98"/>
        <v>#N/A</v>
      </c>
      <c r="HA27" s="237" t="e">
        <f t="shared" si="99"/>
        <v>#N/A</v>
      </c>
      <c r="HB27" s="237" t="e">
        <f t="shared" si="100"/>
        <v>#N/A</v>
      </c>
      <c r="HC27" s="237" t="e">
        <f t="shared" si="101"/>
        <v>#N/A</v>
      </c>
      <c r="HD27" s="237" t="e">
        <f t="shared" si="102"/>
        <v>#N/A</v>
      </c>
      <c r="HE27" s="237" t="e">
        <f t="shared" si="103"/>
        <v>#N/A</v>
      </c>
      <c r="HF27" s="237" t="e">
        <f t="shared" si="104"/>
        <v>#N/A</v>
      </c>
      <c r="HG27" s="237" t="e">
        <f t="shared" si="105"/>
        <v>#N/A</v>
      </c>
      <c r="HH27" s="237" t="e">
        <f t="shared" si="106"/>
        <v>#N/A</v>
      </c>
      <c r="HI27" s="237" t="e">
        <f t="shared" si="107"/>
        <v>#N/A</v>
      </c>
      <c r="HJ27" s="237" t="e">
        <f t="shared" si="108"/>
        <v>#N/A</v>
      </c>
      <c r="HK27" s="237" t="e">
        <f t="shared" si="109"/>
        <v>#N/A</v>
      </c>
      <c r="HL27" s="237" t="e">
        <f t="shared" si="110"/>
        <v>#N/A</v>
      </c>
      <c r="HM27" s="237" t="e">
        <f t="shared" si="111"/>
        <v>#N/A</v>
      </c>
      <c r="HN27" s="237" t="e">
        <f t="shared" si="112"/>
        <v>#N/A</v>
      </c>
      <c r="HO27" s="237" t="e">
        <f t="shared" si="113"/>
        <v>#N/A</v>
      </c>
      <c r="HP27" s="237" t="e">
        <f t="shared" si="114"/>
        <v>#N/A</v>
      </c>
      <c r="HQ27" s="237" t="e">
        <f t="shared" si="115"/>
        <v>#N/A</v>
      </c>
      <c r="HR27" s="237" t="e">
        <f t="shared" si="116"/>
        <v>#N/A</v>
      </c>
      <c r="HS27" s="237" t="e">
        <f t="shared" si="117"/>
        <v>#N/A</v>
      </c>
      <c r="HT27" s="237" t="e">
        <f t="shared" si="118"/>
        <v>#N/A</v>
      </c>
      <c r="HU27" s="237" t="e">
        <f t="shared" si="119"/>
        <v>#N/A</v>
      </c>
      <c r="HV27" s="237" t="e">
        <f t="shared" si="120"/>
        <v>#N/A</v>
      </c>
      <c r="HW27" s="237" t="e">
        <f t="shared" si="121"/>
        <v>#N/A</v>
      </c>
      <c r="HX27" s="237" t="e">
        <f t="shared" si="122"/>
        <v>#N/A</v>
      </c>
      <c r="HY27" s="237" t="e">
        <f t="shared" si="123"/>
        <v>#N/A</v>
      </c>
      <c r="HZ27" s="237" t="e">
        <f t="shared" si="124"/>
        <v>#N/A</v>
      </c>
      <c r="IA27" s="237" t="e">
        <f t="shared" si="125"/>
        <v>#N/A</v>
      </c>
      <c r="IB27" s="237" t="e">
        <f t="shared" si="126"/>
        <v>#N/A</v>
      </c>
    </row>
    <row r="28" spans="1:236" hidden="1" x14ac:dyDescent="0.25">
      <c r="A28" s="22">
        <v>25</v>
      </c>
      <c r="B28" s="117" t="str">
        <f t="shared" si="10"/>
        <v/>
      </c>
      <c r="C28" s="132"/>
      <c r="D28" s="117" t="str">
        <f t="shared" si="11"/>
        <v/>
      </c>
      <c r="E28" s="127"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9" t="str">
        <f t="shared" si="18"/>
        <v/>
      </c>
      <c r="Q28" s="119" t="str">
        <f t="shared" si="19"/>
        <v/>
      </c>
      <c r="R28" s="40" t="str">
        <f t="shared" si="20"/>
        <v/>
      </c>
      <c r="S28" s="132"/>
      <c r="T28" s="28" t="str">
        <f>IF(AND(B28&gt;0,C28&gt;0,D28&gt;0,M28&gt;0,N28&gt;0,S28&gt;0,NOT(K28="")),ABS(VLOOKUP($S$1,VLookups!$A$28:$B$29,2,FALSE)-_xlfn.BETA.DIST(S28,IF(G28="L",N28,M28),IF(G28="L",M28,N28),TRUE,B28,D28)),"")</f>
        <v/>
      </c>
      <c r="U28" s="129" t="str">
        <f>IF(OR($M28="",$N28=""),"",_xlfn.BETA.INV(ABS(VLOOKUP($S$1,VLookups!$A$28:$B$29,2,FALSE)-U$3),IF($G28="L",$N28,$M28),IF($G28="L",$M28,$N28),$B28,$D28))</f>
        <v/>
      </c>
      <c r="V28" s="130" t="str">
        <f>IF(OR($M28="",$N28=""),"",_xlfn.BETA.INV(ABS(VLOOKUP($S$1,VLookups!$A$28:$B$29,2,FALSE)-V$3),IF($G28="L",$N28,$M28),IF($G28="L",$M28,$N28),$B28,$D28))</f>
        <v/>
      </c>
      <c r="W28" s="129" t="str">
        <f>IF(OR($M28="",$N28=""),"",_xlfn.BETA.INV(ABS(VLOOKUP($S$1,VLookups!$A$28:$B$29,2,FALSE)-W$3),IF($G28="L",$N28,$M28),IF($G28="L",$M28,$N28),$B28,$D28))</f>
        <v/>
      </c>
      <c r="X28" s="130" t="str">
        <f>IF(OR($M28="",$N28=""),"",_xlfn.BETA.INV(ABS(VLOOKUP($S$1,VLookups!$A$28:$B$29,2,FALSE)-X$3),IF($G28="L",$N28,$M28),IF($G28="L",$M28,$N28),$B28,$D28))</f>
        <v/>
      </c>
      <c r="Y28" s="129" t="str">
        <f>IF(OR($M28="",$N28=""),"",_xlfn.BETA.INV(ABS(VLOOKUP($S$1,VLookups!$A$28:$B$29,2,FALSE)-Y$3),IF($G28="L",$N28,$M28),IF($G28="L",$M28,$N28),$B28,$D28))</f>
        <v/>
      </c>
      <c r="Z28" s="130" t="str">
        <f>IF(OR($M28="",$N28=""),"",_xlfn.BETA.INV(ABS(VLOOKUP($S$1,VLookups!$A$28:$B$29,2,FALSE)-Z$3),IF($G28="L",$N28,$M28),IF($G28="L",$M28,$N28),$B28,$D28))</f>
        <v/>
      </c>
      <c r="AA28" s="129" t="str">
        <f>IF(OR($M28="",$N28=""),"",_xlfn.BETA.INV(ABS(VLOOKUP($S$1,VLookups!$A$28:$B$29,2,FALSE)-AA$3),IF($G28="L",$N28,$M28),IF($G28="L",$M28,$N28),$B28,$D28))</f>
        <v/>
      </c>
      <c r="AB28" s="130" t="str">
        <f>IF(OR($M28="",$N28=""),"",_xlfn.BETA.INV(ABS(VLOOKUP($S$1,VLookups!$A$28:$B$29,2,FALSE)-AB$3),IF($G28="L",$N28,$M28),IF($G28="L",$M28,$N28),$B28,$D28))</f>
        <v/>
      </c>
      <c r="AC28" s="129" t="str">
        <f>IF(OR($M28="",$N28=""),"",_xlfn.BETA.INV(ABS(VLOOKUP($S$1,VLookups!$A$28:$B$29,2,FALSE)-AC$3),IF($G28="L",$N28,$M28),IF($G28="L",$M28,$N28),$B28,$D28))</f>
        <v/>
      </c>
      <c r="AD28" s="130" t="str">
        <f>IF(OR($M28="",$N28=""),"",_xlfn.BETA.INV(ABS(VLOOKUP($S$1,VLookups!$A$28:$B$29,2,FALSE)-AD$3),IF($G28="L",$N28,$M28),IF($G28="L",$M28,$N28),$B28,$D28))</f>
        <v/>
      </c>
      <c r="AE28" s="129" t="str">
        <f>IF(OR($M28="",$N28=""),"",_xlfn.BETA.INV(ABS(VLOOKUP($S$1,VLookups!$A$28:$B$29,2,FALSE)-AE$3),IF($G28="L",$N28,$M28),IF($G28="L",$M28,$N28),$B28,$D28))</f>
        <v/>
      </c>
      <c r="AF28" s="130" t="str">
        <f>IF(OR($M28="",$N28=""),"",_xlfn.BETA.INV(ABS(VLOOKUP($S$1,VLookups!$A$28:$B$29,2,FALSE)-AF$3),IF($G28="L",$N28,$M28),IF($G28="L",$M28,$N28),$B28,$D28))</f>
        <v/>
      </c>
      <c r="AG28" s="17"/>
      <c r="AH28" s="238" t="str">
        <f t="shared" si="21"/>
        <v/>
      </c>
      <c r="AI28" s="236" t="str">
        <f t="shared" si="22"/>
        <v/>
      </c>
      <c r="AJ28" s="199" t="str">
        <f t="shared" ref="AJ28:CU28" si="171">IF(ISNONTEXT($AH28),AI28+$AH28,"")</f>
        <v/>
      </c>
      <c r="AK28" s="199" t="str">
        <f t="shared" si="171"/>
        <v/>
      </c>
      <c r="AL28" s="199" t="str">
        <f t="shared" si="171"/>
        <v/>
      </c>
      <c r="AM28" s="199" t="str">
        <f t="shared" si="171"/>
        <v/>
      </c>
      <c r="AN28" s="199" t="str">
        <f t="shared" si="171"/>
        <v/>
      </c>
      <c r="AO28" s="199" t="str">
        <f t="shared" si="171"/>
        <v/>
      </c>
      <c r="AP28" s="199" t="str">
        <f t="shared" si="171"/>
        <v/>
      </c>
      <c r="AQ28" s="199" t="str">
        <f t="shared" si="171"/>
        <v/>
      </c>
      <c r="AR28" s="199" t="str">
        <f t="shared" si="171"/>
        <v/>
      </c>
      <c r="AS28" s="199" t="str">
        <f t="shared" si="171"/>
        <v/>
      </c>
      <c r="AT28" s="199" t="str">
        <f t="shared" si="171"/>
        <v/>
      </c>
      <c r="AU28" s="199" t="str">
        <f t="shared" si="171"/>
        <v/>
      </c>
      <c r="AV28" s="199" t="str">
        <f t="shared" si="171"/>
        <v/>
      </c>
      <c r="AW28" s="199" t="str">
        <f t="shared" si="171"/>
        <v/>
      </c>
      <c r="AX28" s="199" t="str">
        <f t="shared" si="171"/>
        <v/>
      </c>
      <c r="AY28" s="199" t="str">
        <f t="shared" si="171"/>
        <v/>
      </c>
      <c r="AZ28" s="199" t="str">
        <f t="shared" si="171"/>
        <v/>
      </c>
      <c r="BA28" s="199" t="str">
        <f t="shared" si="171"/>
        <v/>
      </c>
      <c r="BB28" s="199" t="str">
        <f t="shared" si="171"/>
        <v/>
      </c>
      <c r="BC28" s="199" t="str">
        <f t="shared" si="171"/>
        <v/>
      </c>
      <c r="BD28" s="199" t="str">
        <f t="shared" si="171"/>
        <v/>
      </c>
      <c r="BE28" s="199" t="str">
        <f t="shared" si="171"/>
        <v/>
      </c>
      <c r="BF28" s="199" t="str">
        <f t="shared" si="171"/>
        <v/>
      </c>
      <c r="BG28" s="199" t="str">
        <f t="shared" si="171"/>
        <v/>
      </c>
      <c r="BH28" s="199" t="str">
        <f t="shared" si="171"/>
        <v/>
      </c>
      <c r="BI28" s="199" t="str">
        <f t="shared" si="171"/>
        <v/>
      </c>
      <c r="BJ28" s="199" t="str">
        <f t="shared" si="171"/>
        <v/>
      </c>
      <c r="BK28" s="199" t="str">
        <f t="shared" si="171"/>
        <v/>
      </c>
      <c r="BL28" s="199" t="str">
        <f t="shared" si="171"/>
        <v/>
      </c>
      <c r="BM28" s="199" t="str">
        <f t="shared" si="171"/>
        <v/>
      </c>
      <c r="BN28" s="199" t="str">
        <f t="shared" si="171"/>
        <v/>
      </c>
      <c r="BO28" s="199" t="str">
        <f t="shared" si="171"/>
        <v/>
      </c>
      <c r="BP28" s="199" t="str">
        <f t="shared" si="171"/>
        <v/>
      </c>
      <c r="BQ28" s="199" t="str">
        <f t="shared" si="171"/>
        <v/>
      </c>
      <c r="BR28" s="199" t="str">
        <f t="shared" si="171"/>
        <v/>
      </c>
      <c r="BS28" s="199" t="str">
        <f t="shared" si="171"/>
        <v/>
      </c>
      <c r="BT28" s="199" t="str">
        <f t="shared" si="171"/>
        <v/>
      </c>
      <c r="BU28" s="199" t="str">
        <f t="shared" si="171"/>
        <v/>
      </c>
      <c r="BV28" s="199" t="str">
        <f t="shared" si="171"/>
        <v/>
      </c>
      <c r="BW28" s="199" t="str">
        <f t="shared" si="171"/>
        <v/>
      </c>
      <c r="BX28" s="199" t="str">
        <f t="shared" si="171"/>
        <v/>
      </c>
      <c r="BY28" s="199" t="str">
        <f t="shared" si="171"/>
        <v/>
      </c>
      <c r="BZ28" s="199" t="str">
        <f t="shared" si="171"/>
        <v/>
      </c>
      <c r="CA28" s="199" t="str">
        <f t="shared" si="171"/>
        <v/>
      </c>
      <c r="CB28" s="199" t="str">
        <f t="shared" si="171"/>
        <v/>
      </c>
      <c r="CC28" s="199" t="str">
        <f t="shared" si="171"/>
        <v/>
      </c>
      <c r="CD28" s="199" t="str">
        <f t="shared" si="171"/>
        <v/>
      </c>
      <c r="CE28" s="199" t="str">
        <f t="shared" si="171"/>
        <v/>
      </c>
      <c r="CF28" s="199" t="str">
        <f t="shared" si="171"/>
        <v/>
      </c>
      <c r="CG28" s="199" t="str">
        <f t="shared" si="171"/>
        <v/>
      </c>
      <c r="CH28" s="199" t="str">
        <f t="shared" si="171"/>
        <v/>
      </c>
      <c r="CI28" s="199" t="str">
        <f t="shared" si="171"/>
        <v/>
      </c>
      <c r="CJ28" s="199" t="str">
        <f t="shared" si="171"/>
        <v/>
      </c>
      <c r="CK28" s="199" t="str">
        <f t="shared" si="171"/>
        <v/>
      </c>
      <c r="CL28" s="199" t="str">
        <f t="shared" si="171"/>
        <v/>
      </c>
      <c r="CM28" s="199" t="str">
        <f t="shared" si="171"/>
        <v/>
      </c>
      <c r="CN28" s="199" t="str">
        <f t="shared" si="171"/>
        <v/>
      </c>
      <c r="CO28" s="199" t="str">
        <f t="shared" si="171"/>
        <v/>
      </c>
      <c r="CP28" s="199" t="str">
        <f t="shared" si="171"/>
        <v/>
      </c>
      <c r="CQ28" s="199" t="str">
        <f t="shared" si="171"/>
        <v/>
      </c>
      <c r="CR28" s="199" t="str">
        <f t="shared" si="171"/>
        <v/>
      </c>
      <c r="CS28" s="199" t="str">
        <f t="shared" si="171"/>
        <v/>
      </c>
      <c r="CT28" s="199" t="str">
        <f t="shared" si="171"/>
        <v/>
      </c>
      <c r="CU28" s="199" t="str">
        <f t="shared" si="171"/>
        <v/>
      </c>
      <c r="CV28" s="199" t="str">
        <f t="shared" ref="CV28:FG28" si="172">IF(ISNONTEXT($AH28),CU28+$AH28,"")</f>
        <v/>
      </c>
      <c r="CW28" s="199" t="str">
        <f t="shared" si="172"/>
        <v/>
      </c>
      <c r="CX28" s="199" t="str">
        <f t="shared" si="172"/>
        <v/>
      </c>
      <c r="CY28" s="199" t="str">
        <f t="shared" si="172"/>
        <v/>
      </c>
      <c r="CZ28" s="199" t="str">
        <f t="shared" si="172"/>
        <v/>
      </c>
      <c r="DA28" s="199" t="str">
        <f t="shared" si="172"/>
        <v/>
      </c>
      <c r="DB28" s="199" t="str">
        <f t="shared" si="172"/>
        <v/>
      </c>
      <c r="DC28" s="199" t="str">
        <f t="shared" si="172"/>
        <v/>
      </c>
      <c r="DD28" s="199" t="str">
        <f t="shared" si="172"/>
        <v/>
      </c>
      <c r="DE28" s="199" t="str">
        <f t="shared" si="172"/>
        <v/>
      </c>
      <c r="DF28" s="199" t="str">
        <f t="shared" si="172"/>
        <v/>
      </c>
      <c r="DG28" s="199" t="str">
        <f t="shared" si="172"/>
        <v/>
      </c>
      <c r="DH28" s="199" t="str">
        <f t="shared" si="172"/>
        <v/>
      </c>
      <c r="DI28" s="199" t="str">
        <f t="shared" si="172"/>
        <v/>
      </c>
      <c r="DJ28" s="199" t="str">
        <f t="shared" si="172"/>
        <v/>
      </c>
      <c r="DK28" s="199" t="str">
        <f t="shared" si="172"/>
        <v/>
      </c>
      <c r="DL28" s="199" t="str">
        <f t="shared" si="172"/>
        <v/>
      </c>
      <c r="DM28" s="199" t="str">
        <f t="shared" si="172"/>
        <v/>
      </c>
      <c r="DN28" s="199" t="str">
        <f t="shared" si="172"/>
        <v/>
      </c>
      <c r="DO28" s="199" t="str">
        <f t="shared" si="172"/>
        <v/>
      </c>
      <c r="DP28" s="199" t="str">
        <f t="shared" si="172"/>
        <v/>
      </c>
      <c r="DQ28" s="199" t="str">
        <f t="shared" si="172"/>
        <v/>
      </c>
      <c r="DR28" s="199" t="str">
        <f t="shared" si="172"/>
        <v/>
      </c>
      <c r="DS28" s="199" t="str">
        <f t="shared" si="172"/>
        <v/>
      </c>
      <c r="DT28" s="199" t="str">
        <f t="shared" si="172"/>
        <v/>
      </c>
      <c r="DU28" s="199" t="str">
        <f t="shared" si="172"/>
        <v/>
      </c>
      <c r="DV28" s="199" t="str">
        <f t="shared" si="172"/>
        <v/>
      </c>
      <c r="DW28" s="199" t="str">
        <f t="shared" si="172"/>
        <v/>
      </c>
      <c r="DX28" s="199" t="str">
        <f t="shared" si="172"/>
        <v/>
      </c>
      <c r="DY28" s="199" t="str">
        <f t="shared" si="172"/>
        <v/>
      </c>
      <c r="DZ28" s="199" t="str">
        <f t="shared" si="172"/>
        <v/>
      </c>
      <c r="EA28" s="199" t="str">
        <f t="shared" si="172"/>
        <v/>
      </c>
      <c r="EB28" s="199" t="str">
        <f t="shared" si="172"/>
        <v/>
      </c>
      <c r="EC28" s="199" t="str">
        <f t="shared" si="172"/>
        <v/>
      </c>
      <c r="ED28" s="199" t="str">
        <f t="shared" si="172"/>
        <v/>
      </c>
      <c r="EE28" s="236" t="str">
        <f t="shared" si="25"/>
        <v/>
      </c>
      <c r="EF28" s="237" t="e">
        <f t="shared" si="26"/>
        <v>#N/A</v>
      </c>
      <c r="EG28" s="237" t="e">
        <f t="shared" si="27"/>
        <v>#N/A</v>
      </c>
      <c r="EH28" s="237" t="e">
        <f t="shared" si="28"/>
        <v>#N/A</v>
      </c>
      <c r="EI28" s="237" t="e">
        <f t="shared" si="29"/>
        <v>#N/A</v>
      </c>
      <c r="EJ28" s="237" t="e">
        <f t="shared" si="30"/>
        <v>#N/A</v>
      </c>
      <c r="EK28" s="237" t="e">
        <f t="shared" si="31"/>
        <v>#N/A</v>
      </c>
      <c r="EL28" s="237" t="e">
        <f t="shared" si="32"/>
        <v>#N/A</v>
      </c>
      <c r="EM28" s="237" t="e">
        <f t="shared" si="33"/>
        <v>#N/A</v>
      </c>
      <c r="EN28" s="237" t="e">
        <f t="shared" si="34"/>
        <v>#N/A</v>
      </c>
      <c r="EO28" s="237" t="e">
        <f t="shared" si="35"/>
        <v>#N/A</v>
      </c>
      <c r="EP28" s="237" t="e">
        <f t="shared" si="36"/>
        <v>#N/A</v>
      </c>
      <c r="EQ28" s="237" t="e">
        <f t="shared" si="37"/>
        <v>#N/A</v>
      </c>
      <c r="ER28" s="237" t="e">
        <f t="shared" si="38"/>
        <v>#N/A</v>
      </c>
      <c r="ES28" s="237" t="e">
        <f t="shared" si="39"/>
        <v>#N/A</v>
      </c>
      <c r="ET28" s="237" t="e">
        <f t="shared" si="40"/>
        <v>#N/A</v>
      </c>
      <c r="EU28" s="237" t="e">
        <f t="shared" si="41"/>
        <v>#N/A</v>
      </c>
      <c r="EV28" s="237" t="e">
        <f t="shared" si="42"/>
        <v>#N/A</v>
      </c>
      <c r="EW28" s="237" t="e">
        <f t="shared" si="43"/>
        <v>#N/A</v>
      </c>
      <c r="EX28" s="237" t="e">
        <f t="shared" si="44"/>
        <v>#N/A</v>
      </c>
      <c r="EY28" s="237" t="e">
        <f t="shared" si="45"/>
        <v>#N/A</v>
      </c>
      <c r="EZ28" s="237" t="e">
        <f t="shared" si="46"/>
        <v>#N/A</v>
      </c>
      <c r="FA28" s="237" t="e">
        <f t="shared" si="47"/>
        <v>#N/A</v>
      </c>
      <c r="FB28" s="237" t="e">
        <f t="shared" si="48"/>
        <v>#N/A</v>
      </c>
      <c r="FC28" s="237" t="e">
        <f t="shared" si="49"/>
        <v>#N/A</v>
      </c>
      <c r="FD28" s="237" t="e">
        <f t="shared" si="50"/>
        <v>#N/A</v>
      </c>
      <c r="FE28" s="237" t="e">
        <f t="shared" si="51"/>
        <v>#N/A</v>
      </c>
      <c r="FF28" s="237" t="e">
        <f t="shared" si="52"/>
        <v>#N/A</v>
      </c>
      <c r="FG28" s="237" t="e">
        <f t="shared" si="53"/>
        <v>#N/A</v>
      </c>
      <c r="FH28" s="237" t="e">
        <f t="shared" si="54"/>
        <v>#N/A</v>
      </c>
      <c r="FI28" s="237" t="e">
        <f t="shared" si="55"/>
        <v>#N/A</v>
      </c>
      <c r="FJ28" s="237" t="e">
        <f t="shared" si="56"/>
        <v>#N/A</v>
      </c>
      <c r="FK28" s="237" t="e">
        <f t="shared" si="57"/>
        <v>#N/A</v>
      </c>
      <c r="FL28" s="237" t="e">
        <f t="shared" si="58"/>
        <v>#N/A</v>
      </c>
      <c r="FM28" s="237" t="e">
        <f t="shared" si="59"/>
        <v>#N/A</v>
      </c>
      <c r="FN28" s="237" t="e">
        <f t="shared" si="60"/>
        <v>#N/A</v>
      </c>
      <c r="FO28" s="237" t="e">
        <f t="shared" si="61"/>
        <v>#N/A</v>
      </c>
      <c r="FP28" s="237" t="e">
        <f t="shared" si="62"/>
        <v>#N/A</v>
      </c>
      <c r="FQ28" s="237" t="e">
        <f t="shared" si="63"/>
        <v>#N/A</v>
      </c>
      <c r="FR28" s="237" t="e">
        <f t="shared" si="64"/>
        <v>#N/A</v>
      </c>
      <c r="FS28" s="237" t="e">
        <f t="shared" si="65"/>
        <v>#N/A</v>
      </c>
      <c r="FT28" s="237" t="e">
        <f t="shared" si="66"/>
        <v>#N/A</v>
      </c>
      <c r="FU28" s="237" t="e">
        <f t="shared" si="67"/>
        <v>#N/A</v>
      </c>
      <c r="FV28" s="237" t="e">
        <f t="shared" si="68"/>
        <v>#N/A</v>
      </c>
      <c r="FW28" s="237" t="e">
        <f t="shared" si="69"/>
        <v>#N/A</v>
      </c>
      <c r="FX28" s="237" t="e">
        <f t="shared" si="70"/>
        <v>#N/A</v>
      </c>
      <c r="FY28" s="237" t="e">
        <f t="shared" si="71"/>
        <v>#N/A</v>
      </c>
      <c r="FZ28" s="237" t="e">
        <f t="shared" si="72"/>
        <v>#N/A</v>
      </c>
      <c r="GA28" s="237" t="e">
        <f t="shared" si="73"/>
        <v>#N/A</v>
      </c>
      <c r="GB28" s="237" t="e">
        <f t="shared" si="74"/>
        <v>#N/A</v>
      </c>
      <c r="GC28" s="237" t="e">
        <f t="shared" si="75"/>
        <v>#N/A</v>
      </c>
      <c r="GD28" s="237" t="e">
        <f t="shared" si="76"/>
        <v>#N/A</v>
      </c>
      <c r="GE28" s="237" t="e">
        <f t="shared" si="77"/>
        <v>#N/A</v>
      </c>
      <c r="GF28" s="237" t="e">
        <f t="shared" si="78"/>
        <v>#N/A</v>
      </c>
      <c r="GG28" s="237" t="e">
        <f t="shared" si="79"/>
        <v>#N/A</v>
      </c>
      <c r="GH28" s="237" t="e">
        <f t="shared" si="80"/>
        <v>#N/A</v>
      </c>
      <c r="GI28" s="237" t="e">
        <f t="shared" si="81"/>
        <v>#N/A</v>
      </c>
      <c r="GJ28" s="237" t="e">
        <f t="shared" si="82"/>
        <v>#N/A</v>
      </c>
      <c r="GK28" s="237" t="e">
        <f t="shared" si="83"/>
        <v>#N/A</v>
      </c>
      <c r="GL28" s="237" t="e">
        <f t="shared" si="84"/>
        <v>#N/A</v>
      </c>
      <c r="GM28" s="237" t="e">
        <f t="shared" si="85"/>
        <v>#N/A</v>
      </c>
      <c r="GN28" s="237" t="e">
        <f t="shared" si="86"/>
        <v>#N/A</v>
      </c>
      <c r="GO28" s="237" t="e">
        <f t="shared" si="87"/>
        <v>#N/A</v>
      </c>
      <c r="GP28" s="237" t="e">
        <f t="shared" si="88"/>
        <v>#N/A</v>
      </c>
      <c r="GQ28" s="237" t="e">
        <f t="shared" si="89"/>
        <v>#N/A</v>
      </c>
      <c r="GR28" s="237" t="e">
        <f t="shared" si="90"/>
        <v>#N/A</v>
      </c>
      <c r="GS28" s="237" t="e">
        <f t="shared" si="91"/>
        <v>#N/A</v>
      </c>
      <c r="GT28" s="237" t="e">
        <f t="shared" si="92"/>
        <v>#N/A</v>
      </c>
      <c r="GU28" s="237" t="e">
        <f t="shared" si="93"/>
        <v>#N/A</v>
      </c>
      <c r="GV28" s="237" t="e">
        <f t="shared" si="94"/>
        <v>#N/A</v>
      </c>
      <c r="GW28" s="237" t="e">
        <f t="shared" si="95"/>
        <v>#N/A</v>
      </c>
      <c r="GX28" s="237" t="e">
        <f t="shared" si="96"/>
        <v>#N/A</v>
      </c>
      <c r="GY28" s="237" t="e">
        <f t="shared" si="97"/>
        <v>#N/A</v>
      </c>
      <c r="GZ28" s="237" t="e">
        <f t="shared" si="98"/>
        <v>#N/A</v>
      </c>
      <c r="HA28" s="237" t="e">
        <f t="shared" si="99"/>
        <v>#N/A</v>
      </c>
      <c r="HB28" s="237" t="e">
        <f t="shared" si="100"/>
        <v>#N/A</v>
      </c>
      <c r="HC28" s="237" t="e">
        <f t="shared" si="101"/>
        <v>#N/A</v>
      </c>
      <c r="HD28" s="237" t="e">
        <f t="shared" si="102"/>
        <v>#N/A</v>
      </c>
      <c r="HE28" s="237" t="e">
        <f t="shared" si="103"/>
        <v>#N/A</v>
      </c>
      <c r="HF28" s="237" t="e">
        <f t="shared" si="104"/>
        <v>#N/A</v>
      </c>
      <c r="HG28" s="237" t="e">
        <f t="shared" si="105"/>
        <v>#N/A</v>
      </c>
      <c r="HH28" s="237" t="e">
        <f t="shared" si="106"/>
        <v>#N/A</v>
      </c>
      <c r="HI28" s="237" t="e">
        <f t="shared" si="107"/>
        <v>#N/A</v>
      </c>
      <c r="HJ28" s="237" t="e">
        <f t="shared" si="108"/>
        <v>#N/A</v>
      </c>
      <c r="HK28" s="237" t="e">
        <f t="shared" si="109"/>
        <v>#N/A</v>
      </c>
      <c r="HL28" s="237" t="e">
        <f t="shared" si="110"/>
        <v>#N/A</v>
      </c>
      <c r="HM28" s="237" t="e">
        <f t="shared" si="111"/>
        <v>#N/A</v>
      </c>
      <c r="HN28" s="237" t="e">
        <f t="shared" si="112"/>
        <v>#N/A</v>
      </c>
      <c r="HO28" s="237" t="e">
        <f t="shared" si="113"/>
        <v>#N/A</v>
      </c>
      <c r="HP28" s="237" t="e">
        <f t="shared" si="114"/>
        <v>#N/A</v>
      </c>
      <c r="HQ28" s="237" t="e">
        <f t="shared" si="115"/>
        <v>#N/A</v>
      </c>
      <c r="HR28" s="237" t="e">
        <f t="shared" si="116"/>
        <v>#N/A</v>
      </c>
      <c r="HS28" s="237" t="e">
        <f t="shared" si="117"/>
        <v>#N/A</v>
      </c>
      <c r="HT28" s="237" t="e">
        <f t="shared" si="118"/>
        <v>#N/A</v>
      </c>
      <c r="HU28" s="237" t="e">
        <f t="shared" si="119"/>
        <v>#N/A</v>
      </c>
      <c r="HV28" s="237" t="e">
        <f t="shared" si="120"/>
        <v>#N/A</v>
      </c>
      <c r="HW28" s="237" t="e">
        <f t="shared" si="121"/>
        <v>#N/A</v>
      </c>
      <c r="HX28" s="237" t="e">
        <f t="shared" si="122"/>
        <v>#N/A</v>
      </c>
      <c r="HY28" s="237" t="e">
        <f t="shared" si="123"/>
        <v>#N/A</v>
      </c>
      <c r="HZ28" s="237" t="e">
        <f t="shared" si="124"/>
        <v>#N/A</v>
      </c>
      <c r="IA28" s="237" t="e">
        <f t="shared" si="125"/>
        <v>#N/A</v>
      </c>
      <c r="IB28" s="237" t="e">
        <f t="shared" si="126"/>
        <v>#N/A</v>
      </c>
    </row>
    <row r="29" spans="1:236" hidden="1" x14ac:dyDescent="0.25">
      <c r="A29" s="22">
        <v>26</v>
      </c>
      <c r="B29" s="117" t="str">
        <f t="shared" si="10"/>
        <v/>
      </c>
      <c r="C29" s="132"/>
      <c r="D29" s="117" t="str">
        <f t="shared" si="11"/>
        <v/>
      </c>
      <c r="E29" s="127"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9" t="str">
        <f t="shared" si="18"/>
        <v/>
      </c>
      <c r="Q29" s="119" t="str">
        <f t="shared" si="19"/>
        <v/>
      </c>
      <c r="R29" s="40" t="str">
        <f t="shared" si="20"/>
        <v/>
      </c>
      <c r="S29" s="132"/>
      <c r="T29" s="28" t="str">
        <f>IF(AND(B29&gt;0,C29&gt;0,D29&gt;0,M29&gt;0,N29&gt;0,S29&gt;0,NOT(K29="")),ABS(VLOOKUP($S$1,VLookups!$A$28:$B$29,2,FALSE)-_xlfn.BETA.DIST(S29,IF(G29="L",N29,M29),IF(G29="L",M29,N29),TRUE,B29,D29)),"")</f>
        <v/>
      </c>
      <c r="U29" s="129" t="str">
        <f>IF(OR($M29="",$N29=""),"",_xlfn.BETA.INV(ABS(VLOOKUP($S$1,VLookups!$A$28:$B$29,2,FALSE)-U$3),IF($G29="L",$N29,$M29),IF($G29="L",$M29,$N29),$B29,$D29))</f>
        <v/>
      </c>
      <c r="V29" s="130" t="str">
        <f>IF(OR($M29="",$N29=""),"",_xlfn.BETA.INV(ABS(VLOOKUP($S$1,VLookups!$A$28:$B$29,2,FALSE)-V$3),IF($G29="L",$N29,$M29),IF($G29="L",$M29,$N29),$B29,$D29))</f>
        <v/>
      </c>
      <c r="W29" s="129" t="str">
        <f>IF(OR($M29="",$N29=""),"",_xlfn.BETA.INV(ABS(VLOOKUP($S$1,VLookups!$A$28:$B$29,2,FALSE)-W$3),IF($G29="L",$N29,$M29),IF($G29="L",$M29,$N29),$B29,$D29))</f>
        <v/>
      </c>
      <c r="X29" s="130" t="str">
        <f>IF(OR($M29="",$N29=""),"",_xlfn.BETA.INV(ABS(VLOOKUP($S$1,VLookups!$A$28:$B$29,2,FALSE)-X$3),IF($G29="L",$N29,$M29),IF($G29="L",$M29,$N29),$B29,$D29))</f>
        <v/>
      </c>
      <c r="Y29" s="129" t="str">
        <f>IF(OR($M29="",$N29=""),"",_xlfn.BETA.INV(ABS(VLOOKUP($S$1,VLookups!$A$28:$B$29,2,FALSE)-Y$3),IF($G29="L",$N29,$M29),IF($G29="L",$M29,$N29),$B29,$D29))</f>
        <v/>
      </c>
      <c r="Z29" s="130" t="str">
        <f>IF(OR($M29="",$N29=""),"",_xlfn.BETA.INV(ABS(VLOOKUP($S$1,VLookups!$A$28:$B$29,2,FALSE)-Z$3),IF($G29="L",$N29,$M29),IF($G29="L",$M29,$N29),$B29,$D29))</f>
        <v/>
      </c>
      <c r="AA29" s="129" t="str">
        <f>IF(OR($M29="",$N29=""),"",_xlfn.BETA.INV(ABS(VLOOKUP($S$1,VLookups!$A$28:$B$29,2,FALSE)-AA$3),IF($G29="L",$N29,$M29),IF($G29="L",$M29,$N29),$B29,$D29))</f>
        <v/>
      </c>
      <c r="AB29" s="130" t="str">
        <f>IF(OR($M29="",$N29=""),"",_xlfn.BETA.INV(ABS(VLOOKUP($S$1,VLookups!$A$28:$B$29,2,FALSE)-AB$3),IF($G29="L",$N29,$M29),IF($G29="L",$M29,$N29),$B29,$D29))</f>
        <v/>
      </c>
      <c r="AC29" s="129" t="str">
        <f>IF(OR($M29="",$N29=""),"",_xlfn.BETA.INV(ABS(VLOOKUP($S$1,VLookups!$A$28:$B$29,2,FALSE)-AC$3),IF($G29="L",$N29,$M29),IF($G29="L",$M29,$N29),$B29,$D29))</f>
        <v/>
      </c>
      <c r="AD29" s="130" t="str">
        <f>IF(OR($M29="",$N29=""),"",_xlfn.BETA.INV(ABS(VLOOKUP($S$1,VLookups!$A$28:$B$29,2,FALSE)-AD$3),IF($G29="L",$N29,$M29),IF($G29="L",$M29,$N29),$B29,$D29))</f>
        <v/>
      </c>
      <c r="AE29" s="129" t="str">
        <f>IF(OR($M29="",$N29=""),"",_xlfn.BETA.INV(ABS(VLOOKUP($S$1,VLookups!$A$28:$B$29,2,FALSE)-AE$3),IF($G29="L",$N29,$M29),IF($G29="L",$M29,$N29),$B29,$D29))</f>
        <v/>
      </c>
      <c r="AF29" s="130" t="str">
        <f>IF(OR($M29="",$N29=""),"",_xlfn.BETA.INV(ABS(VLOOKUP($S$1,VLookups!$A$28:$B$29,2,FALSE)-AF$3),IF($G29="L",$N29,$M29),IF($G29="L",$M29,$N29),$B29,$D29))</f>
        <v/>
      </c>
      <c r="AG29" s="17"/>
      <c r="AH29" s="238" t="str">
        <f t="shared" si="21"/>
        <v/>
      </c>
      <c r="AI29" s="236" t="str">
        <f t="shared" si="22"/>
        <v/>
      </c>
      <c r="AJ29" s="199" t="str">
        <f t="shared" ref="AJ29:CU29" si="173">IF(ISNONTEXT($AH29),AI29+$AH29,"")</f>
        <v/>
      </c>
      <c r="AK29" s="199" t="str">
        <f t="shared" si="173"/>
        <v/>
      </c>
      <c r="AL29" s="199" t="str">
        <f t="shared" si="173"/>
        <v/>
      </c>
      <c r="AM29" s="199" t="str">
        <f t="shared" si="173"/>
        <v/>
      </c>
      <c r="AN29" s="199" t="str">
        <f t="shared" si="173"/>
        <v/>
      </c>
      <c r="AO29" s="199" t="str">
        <f t="shared" si="173"/>
        <v/>
      </c>
      <c r="AP29" s="199" t="str">
        <f t="shared" si="173"/>
        <v/>
      </c>
      <c r="AQ29" s="199" t="str">
        <f t="shared" si="173"/>
        <v/>
      </c>
      <c r="AR29" s="199" t="str">
        <f t="shared" si="173"/>
        <v/>
      </c>
      <c r="AS29" s="199" t="str">
        <f t="shared" si="173"/>
        <v/>
      </c>
      <c r="AT29" s="199" t="str">
        <f t="shared" si="173"/>
        <v/>
      </c>
      <c r="AU29" s="199" t="str">
        <f t="shared" si="173"/>
        <v/>
      </c>
      <c r="AV29" s="199" t="str">
        <f t="shared" si="173"/>
        <v/>
      </c>
      <c r="AW29" s="199" t="str">
        <f t="shared" si="173"/>
        <v/>
      </c>
      <c r="AX29" s="199" t="str">
        <f t="shared" si="173"/>
        <v/>
      </c>
      <c r="AY29" s="199" t="str">
        <f t="shared" si="173"/>
        <v/>
      </c>
      <c r="AZ29" s="199" t="str">
        <f t="shared" si="173"/>
        <v/>
      </c>
      <c r="BA29" s="199" t="str">
        <f t="shared" si="173"/>
        <v/>
      </c>
      <c r="BB29" s="199" t="str">
        <f t="shared" si="173"/>
        <v/>
      </c>
      <c r="BC29" s="199" t="str">
        <f t="shared" si="173"/>
        <v/>
      </c>
      <c r="BD29" s="199" t="str">
        <f t="shared" si="173"/>
        <v/>
      </c>
      <c r="BE29" s="199" t="str">
        <f t="shared" si="173"/>
        <v/>
      </c>
      <c r="BF29" s="199" t="str">
        <f t="shared" si="173"/>
        <v/>
      </c>
      <c r="BG29" s="199" t="str">
        <f t="shared" si="173"/>
        <v/>
      </c>
      <c r="BH29" s="199" t="str">
        <f t="shared" si="173"/>
        <v/>
      </c>
      <c r="BI29" s="199" t="str">
        <f t="shared" si="173"/>
        <v/>
      </c>
      <c r="BJ29" s="199" t="str">
        <f t="shared" si="173"/>
        <v/>
      </c>
      <c r="BK29" s="199" t="str">
        <f t="shared" si="173"/>
        <v/>
      </c>
      <c r="BL29" s="199" t="str">
        <f t="shared" si="173"/>
        <v/>
      </c>
      <c r="BM29" s="199" t="str">
        <f t="shared" si="173"/>
        <v/>
      </c>
      <c r="BN29" s="199" t="str">
        <f t="shared" si="173"/>
        <v/>
      </c>
      <c r="BO29" s="199" t="str">
        <f t="shared" si="173"/>
        <v/>
      </c>
      <c r="BP29" s="199" t="str">
        <f t="shared" si="173"/>
        <v/>
      </c>
      <c r="BQ29" s="199" t="str">
        <f t="shared" si="173"/>
        <v/>
      </c>
      <c r="BR29" s="199" t="str">
        <f t="shared" si="173"/>
        <v/>
      </c>
      <c r="BS29" s="199" t="str">
        <f t="shared" si="173"/>
        <v/>
      </c>
      <c r="BT29" s="199" t="str">
        <f t="shared" si="173"/>
        <v/>
      </c>
      <c r="BU29" s="199" t="str">
        <f t="shared" si="173"/>
        <v/>
      </c>
      <c r="BV29" s="199" t="str">
        <f t="shared" si="173"/>
        <v/>
      </c>
      <c r="BW29" s="199" t="str">
        <f t="shared" si="173"/>
        <v/>
      </c>
      <c r="BX29" s="199" t="str">
        <f t="shared" si="173"/>
        <v/>
      </c>
      <c r="BY29" s="199" t="str">
        <f t="shared" si="173"/>
        <v/>
      </c>
      <c r="BZ29" s="199" t="str">
        <f t="shared" si="173"/>
        <v/>
      </c>
      <c r="CA29" s="199" t="str">
        <f t="shared" si="173"/>
        <v/>
      </c>
      <c r="CB29" s="199" t="str">
        <f t="shared" si="173"/>
        <v/>
      </c>
      <c r="CC29" s="199" t="str">
        <f t="shared" si="173"/>
        <v/>
      </c>
      <c r="CD29" s="199" t="str">
        <f t="shared" si="173"/>
        <v/>
      </c>
      <c r="CE29" s="199" t="str">
        <f t="shared" si="173"/>
        <v/>
      </c>
      <c r="CF29" s="199" t="str">
        <f t="shared" si="173"/>
        <v/>
      </c>
      <c r="CG29" s="199" t="str">
        <f t="shared" si="173"/>
        <v/>
      </c>
      <c r="CH29" s="199" t="str">
        <f t="shared" si="173"/>
        <v/>
      </c>
      <c r="CI29" s="199" t="str">
        <f t="shared" si="173"/>
        <v/>
      </c>
      <c r="CJ29" s="199" t="str">
        <f t="shared" si="173"/>
        <v/>
      </c>
      <c r="CK29" s="199" t="str">
        <f t="shared" si="173"/>
        <v/>
      </c>
      <c r="CL29" s="199" t="str">
        <f t="shared" si="173"/>
        <v/>
      </c>
      <c r="CM29" s="199" t="str">
        <f t="shared" si="173"/>
        <v/>
      </c>
      <c r="CN29" s="199" t="str">
        <f t="shared" si="173"/>
        <v/>
      </c>
      <c r="CO29" s="199" t="str">
        <f t="shared" si="173"/>
        <v/>
      </c>
      <c r="CP29" s="199" t="str">
        <f t="shared" si="173"/>
        <v/>
      </c>
      <c r="CQ29" s="199" t="str">
        <f t="shared" si="173"/>
        <v/>
      </c>
      <c r="CR29" s="199" t="str">
        <f t="shared" si="173"/>
        <v/>
      </c>
      <c r="CS29" s="199" t="str">
        <f t="shared" si="173"/>
        <v/>
      </c>
      <c r="CT29" s="199" t="str">
        <f t="shared" si="173"/>
        <v/>
      </c>
      <c r="CU29" s="199" t="str">
        <f t="shared" si="173"/>
        <v/>
      </c>
      <c r="CV29" s="199" t="str">
        <f t="shared" ref="CV29:FG29" si="174">IF(ISNONTEXT($AH29),CU29+$AH29,"")</f>
        <v/>
      </c>
      <c r="CW29" s="199" t="str">
        <f t="shared" si="174"/>
        <v/>
      </c>
      <c r="CX29" s="199" t="str">
        <f t="shared" si="174"/>
        <v/>
      </c>
      <c r="CY29" s="199" t="str">
        <f t="shared" si="174"/>
        <v/>
      </c>
      <c r="CZ29" s="199" t="str">
        <f t="shared" si="174"/>
        <v/>
      </c>
      <c r="DA29" s="199" t="str">
        <f t="shared" si="174"/>
        <v/>
      </c>
      <c r="DB29" s="199" t="str">
        <f t="shared" si="174"/>
        <v/>
      </c>
      <c r="DC29" s="199" t="str">
        <f t="shared" si="174"/>
        <v/>
      </c>
      <c r="DD29" s="199" t="str">
        <f t="shared" si="174"/>
        <v/>
      </c>
      <c r="DE29" s="199" t="str">
        <f t="shared" si="174"/>
        <v/>
      </c>
      <c r="DF29" s="199" t="str">
        <f t="shared" si="174"/>
        <v/>
      </c>
      <c r="DG29" s="199" t="str">
        <f t="shared" si="174"/>
        <v/>
      </c>
      <c r="DH29" s="199" t="str">
        <f t="shared" si="174"/>
        <v/>
      </c>
      <c r="DI29" s="199" t="str">
        <f t="shared" si="174"/>
        <v/>
      </c>
      <c r="DJ29" s="199" t="str">
        <f t="shared" si="174"/>
        <v/>
      </c>
      <c r="DK29" s="199" t="str">
        <f t="shared" si="174"/>
        <v/>
      </c>
      <c r="DL29" s="199" t="str">
        <f t="shared" si="174"/>
        <v/>
      </c>
      <c r="DM29" s="199" t="str">
        <f t="shared" si="174"/>
        <v/>
      </c>
      <c r="DN29" s="199" t="str">
        <f t="shared" si="174"/>
        <v/>
      </c>
      <c r="DO29" s="199" t="str">
        <f t="shared" si="174"/>
        <v/>
      </c>
      <c r="DP29" s="199" t="str">
        <f t="shared" si="174"/>
        <v/>
      </c>
      <c r="DQ29" s="199" t="str">
        <f t="shared" si="174"/>
        <v/>
      </c>
      <c r="DR29" s="199" t="str">
        <f t="shared" si="174"/>
        <v/>
      </c>
      <c r="DS29" s="199" t="str">
        <f t="shared" si="174"/>
        <v/>
      </c>
      <c r="DT29" s="199" t="str">
        <f t="shared" si="174"/>
        <v/>
      </c>
      <c r="DU29" s="199" t="str">
        <f t="shared" si="174"/>
        <v/>
      </c>
      <c r="DV29" s="199" t="str">
        <f t="shared" si="174"/>
        <v/>
      </c>
      <c r="DW29" s="199" t="str">
        <f t="shared" si="174"/>
        <v/>
      </c>
      <c r="DX29" s="199" t="str">
        <f t="shared" si="174"/>
        <v/>
      </c>
      <c r="DY29" s="199" t="str">
        <f t="shared" si="174"/>
        <v/>
      </c>
      <c r="DZ29" s="199" t="str">
        <f t="shared" si="174"/>
        <v/>
      </c>
      <c r="EA29" s="199" t="str">
        <f t="shared" si="174"/>
        <v/>
      </c>
      <c r="EB29" s="199" t="str">
        <f t="shared" si="174"/>
        <v/>
      </c>
      <c r="EC29" s="199" t="str">
        <f t="shared" si="174"/>
        <v/>
      </c>
      <c r="ED29" s="199" t="str">
        <f t="shared" si="174"/>
        <v/>
      </c>
      <c r="EE29" s="236" t="str">
        <f t="shared" si="25"/>
        <v/>
      </c>
      <c r="EF29" s="237" t="e">
        <f t="shared" si="26"/>
        <v>#N/A</v>
      </c>
      <c r="EG29" s="237" t="e">
        <f t="shared" si="27"/>
        <v>#N/A</v>
      </c>
      <c r="EH29" s="237" t="e">
        <f t="shared" si="28"/>
        <v>#N/A</v>
      </c>
      <c r="EI29" s="237" t="e">
        <f t="shared" si="29"/>
        <v>#N/A</v>
      </c>
      <c r="EJ29" s="237" t="e">
        <f t="shared" si="30"/>
        <v>#N/A</v>
      </c>
      <c r="EK29" s="237" t="e">
        <f t="shared" si="31"/>
        <v>#N/A</v>
      </c>
      <c r="EL29" s="237" t="e">
        <f t="shared" si="32"/>
        <v>#N/A</v>
      </c>
      <c r="EM29" s="237" t="e">
        <f t="shared" si="33"/>
        <v>#N/A</v>
      </c>
      <c r="EN29" s="237" t="e">
        <f t="shared" si="34"/>
        <v>#N/A</v>
      </c>
      <c r="EO29" s="237" t="e">
        <f t="shared" si="35"/>
        <v>#N/A</v>
      </c>
      <c r="EP29" s="237" t="e">
        <f t="shared" si="36"/>
        <v>#N/A</v>
      </c>
      <c r="EQ29" s="237" t="e">
        <f t="shared" si="37"/>
        <v>#N/A</v>
      </c>
      <c r="ER29" s="237" t="e">
        <f t="shared" si="38"/>
        <v>#N/A</v>
      </c>
      <c r="ES29" s="237" t="e">
        <f t="shared" si="39"/>
        <v>#N/A</v>
      </c>
      <c r="ET29" s="237" t="e">
        <f t="shared" si="40"/>
        <v>#N/A</v>
      </c>
      <c r="EU29" s="237" t="e">
        <f t="shared" si="41"/>
        <v>#N/A</v>
      </c>
      <c r="EV29" s="237" t="e">
        <f t="shared" si="42"/>
        <v>#N/A</v>
      </c>
      <c r="EW29" s="237" t="e">
        <f t="shared" si="43"/>
        <v>#N/A</v>
      </c>
      <c r="EX29" s="237" t="e">
        <f t="shared" si="44"/>
        <v>#N/A</v>
      </c>
      <c r="EY29" s="237" t="e">
        <f t="shared" si="45"/>
        <v>#N/A</v>
      </c>
      <c r="EZ29" s="237" t="e">
        <f t="shared" si="46"/>
        <v>#N/A</v>
      </c>
      <c r="FA29" s="237" t="e">
        <f t="shared" si="47"/>
        <v>#N/A</v>
      </c>
      <c r="FB29" s="237" t="e">
        <f t="shared" si="48"/>
        <v>#N/A</v>
      </c>
      <c r="FC29" s="237" t="e">
        <f t="shared" si="49"/>
        <v>#N/A</v>
      </c>
      <c r="FD29" s="237" t="e">
        <f t="shared" si="50"/>
        <v>#N/A</v>
      </c>
      <c r="FE29" s="237" t="e">
        <f t="shared" si="51"/>
        <v>#N/A</v>
      </c>
      <c r="FF29" s="237" t="e">
        <f t="shared" si="52"/>
        <v>#N/A</v>
      </c>
      <c r="FG29" s="237" t="e">
        <f t="shared" si="53"/>
        <v>#N/A</v>
      </c>
      <c r="FH29" s="237" t="e">
        <f t="shared" si="54"/>
        <v>#N/A</v>
      </c>
      <c r="FI29" s="237" t="e">
        <f t="shared" si="55"/>
        <v>#N/A</v>
      </c>
      <c r="FJ29" s="237" t="e">
        <f t="shared" si="56"/>
        <v>#N/A</v>
      </c>
      <c r="FK29" s="237" t="e">
        <f t="shared" si="57"/>
        <v>#N/A</v>
      </c>
      <c r="FL29" s="237" t="e">
        <f t="shared" si="58"/>
        <v>#N/A</v>
      </c>
      <c r="FM29" s="237" t="e">
        <f t="shared" si="59"/>
        <v>#N/A</v>
      </c>
      <c r="FN29" s="237" t="e">
        <f t="shared" si="60"/>
        <v>#N/A</v>
      </c>
      <c r="FO29" s="237" t="e">
        <f t="shared" si="61"/>
        <v>#N/A</v>
      </c>
      <c r="FP29" s="237" t="e">
        <f t="shared" si="62"/>
        <v>#N/A</v>
      </c>
      <c r="FQ29" s="237" t="e">
        <f t="shared" si="63"/>
        <v>#N/A</v>
      </c>
      <c r="FR29" s="237" t="e">
        <f t="shared" si="64"/>
        <v>#N/A</v>
      </c>
      <c r="FS29" s="237" t="e">
        <f t="shared" si="65"/>
        <v>#N/A</v>
      </c>
      <c r="FT29" s="237" t="e">
        <f t="shared" si="66"/>
        <v>#N/A</v>
      </c>
      <c r="FU29" s="237" t="e">
        <f t="shared" si="67"/>
        <v>#N/A</v>
      </c>
      <c r="FV29" s="237" t="e">
        <f t="shared" si="68"/>
        <v>#N/A</v>
      </c>
      <c r="FW29" s="237" t="e">
        <f t="shared" si="69"/>
        <v>#N/A</v>
      </c>
      <c r="FX29" s="237" t="e">
        <f t="shared" si="70"/>
        <v>#N/A</v>
      </c>
      <c r="FY29" s="237" t="e">
        <f t="shared" si="71"/>
        <v>#N/A</v>
      </c>
      <c r="FZ29" s="237" t="e">
        <f t="shared" si="72"/>
        <v>#N/A</v>
      </c>
      <c r="GA29" s="237" t="e">
        <f t="shared" si="73"/>
        <v>#N/A</v>
      </c>
      <c r="GB29" s="237" t="e">
        <f t="shared" si="74"/>
        <v>#N/A</v>
      </c>
      <c r="GC29" s="237" t="e">
        <f t="shared" si="75"/>
        <v>#N/A</v>
      </c>
      <c r="GD29" s="237" t="e">
        <f t="shared" si="76"/>
        <v>#N/A</v>
      </c>
      <c r="GE29" s="237" t="e">
        <f t="shared" si="77"/>
        <v>#N/A</v>
      </c>
      <c r="GF29" s="237" t="e">
        <f t="shared" si="78"/>
        <v>#N/A</v>
      </c>
      <c r="GG29" s="237" t="e">
        <f t="shared" si="79"/>
        <v>#N/A</v>
      </c>
      <c r="GH29" s="237" t="e">
        <f t="shared" si="80"/>
        <v>#N/A</v>
      </c>
      <c r="GI29" s="237" t="e">
        <f t="shared" si="81"/>
        <v>#N/A</v>
      </c>
      <c r="GJ29" s="237" t="e">
        <f t="shared" si="82"/>
        <v>#N/A</v>
      </c>
      <c r="GK29" s="237" t="e">
        <f t="shared" si="83"/>
        <v>#N/A</v>
      </c>
      <c r="GL29" s="237" t="e">
        <f t="shared" si="84"/>
        <v>#N/A</v>
      </c>
      <c r="GM29" s="237" t="e">
        <f t="shared" si="85"/>
        <v>#N/A</v>
      </c>
      <c r="GN29" s="237" t="e">
        <f t="shared" si="86"/>
        <v>#N/A</v>
      </c>
      <c r="GO29" s="237" t="e">
        <f t="shared" si="87"/>
        <v>#N/A</v>
      </c>
      <c r="GP29" s="237" t="e">
        <f t="shared" si="88"/>
        <v>#N/A</v>
      </c>
      <c r="GQ29" s="237" t="e">
        <f t="shared" si="89"/>
        <v>#N/A</v>
      </c>
      <c r="GR29" s="237" t="e">
        <f t="shared" si="90"/>
        <v>#N/A</v>
      </c>
      <c r="GS29" s="237" t="e">
        <f t="shared" si="91"/>
        <v>#N/A</v>
      </c>
      <c r="GT29" s="237" t="e">
        <f t="shared" si="92"/>
        <v>#N/A</v>
      </c>
      <c r="GU29" s="237" t="e">
        <f t="shared" si="93"/>
        <v>#N/A</v>
      </c>
      <c r="GV29" s="237" t="e">
        <f t="shared" si="94"/>
        <v>#N/A</v>
      </c>
      <c r="GW29" s="237" t="e">
        <f t="shared" si="95"/>
        <v>#N/A</v>
      </c>
      <c r="GX29" s="237" t="e">
        <f t="shared" si="96"/>
        <v>#N/A</v>
      </c>
      <c r="GY29" s="237" t="e">
        <f t="shared" si="97"/>
        <v>#N/A</v>
      </c>
      <c r="GZ29" s="237" t="e">
        <f t="shared" si="98"/>
        <v>#N/A</v>
      </c>
      <c r="HA29" s="237" t="e">
        <f t="shared" si="99"/>
        <v>#N/A</v>
      </c>
      <c r="HB29" s="237" t="e">
        <f t="shared" si="100"/>
        <v>#N/A</v>
      </c>
      <c r="HC29" s="237" t="e">
        <f t="shared" si="101"/>
        <v>#N/A</v>
      </c>
      <c r="HD29" s="237" t="e">
        <f t="shared" si="102"/>
        <v>#N/A</v>
      </c>
      <c r="HE29" s="237" t="e">
        <f t="shared" si="103"/>
        <v>#N/A</v>
      </c>
      <c r="HF29" s="237" t="e">
        <f t="shared" si="104"/>
        <v>#N/A</v>
      </c>
      <c r="HG29" s="237" t="e">
        <f t="shared" si="105"/>
        <v>#N/A</v>
      </c>
      <c r="HH29" s="237" t="e">
        <f t="shared" si="106"/>
        <v>#N/A</v>
      </c>
      <c r="HI29" s="237" t="e">
        <f t="shared" si="107"/>
        <v>#N/A</v>
      </c>
      <c r="HJ29" s="237" t="e">
        <f t="shared" si="108"/>
        <v>#N/A</v>
      </c>
      <c r="HK29" s="237" t="e">
        <f t="shared" si="109"/>
        <v>#N/A</v>
      </c>
      <c r="HL29" s="237" t="e">
        <f t="shared" si="110"/>
        <v>#N/A</v>
      </c>
      <c r="HM29" s="237" t="e">
        <f t="shared" si="111"/>
        <v>#N/A</v>
      </c>
      <c r="HN29" s="237" t="e">
        <f t="shared" si="112"/>
        <v>#N/A</v>
      </c>
      <c r="HO29" s="237" t="e">
        <f t="shared" si="113"/>
        <v>#N/A</v>
      </c>
      <c r="HP29" s="237" t="e">
        <f t="shared" si="114"/>
        <v>#N/A</v>
      </c>
      <c r="HQ29" s="237" t="e">
        <f t="shared" si="115"/>
        <v>#N/A</v>
      </c>
      <c r="HR29" s="237" t="e">
        <f t="shared" si="116"/>
        <v>#N/A</v>
      </c>
      <c r="HS29" s="237" t="e">
        <f t="shared" si="117"/>
        <v>#N/A</v>
      </c>
      <c r="HT29" s="237" t="e">
        <f t="shared" si="118"/>
        <v>#N/A</v>
      </c>
      <c r="HU29" s="237" t="e">
        <f t="shared" si="119"/>
        <v>#N/A</v>
      </c>
      <c r="HV29" s="237" t="e">
        <f t="shared" si="120"/>
        <v>#N/A</v>
      </c>
      <c r="HW29" s="237" t="e">
        <f t="shared" si="121"/>
        <v>#N/A</v>
      </c>
      <c r="HX29" s="237" t="e">
        <f t="shared" si="122"/>
        <v>#N/A</v>
      </c>
      <c r="HY29" s="237" t="e">
        <f t="shared" si="123"/>
        <v>#N/A</v>
      </c>
      <c r="HZ29" s="237" t="e">
        <f t="shared" si="124"/>
        <v>#N/A</v>
      </c>
      <c r="IA29" s="237" t="e">
        <f t="shared" si="125"/>
        <v>#N/A</v>
      </c>
      <c r="IB29" s="237" t="e">
        <f t="shared" si="126"/>
        <v>#N/A</v>
      </c>
    </row>
    <row r="30" spans="1:236" hidden="1" x14ac:dyDescent="0.25">
      <c r="A30" s="22">
        <v>27</v>
      </c>
      <c r="B30" s="117" t="str">
        <f t="shared" si="10"/>
        <v/>
      </c>
      <c r="C30" s="132"/>
      <c r="D30" s="117" t="str">
        <f t="shared" si="11"/>
        <v/>
      </c>
      <c r="E30" s="127"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9" t="str">
        <f t="shared" si="18"/>
        <v/>
      </c>
      <c r="Q30" s="119" t="str">
        <f t="shared" si="19"/>
        <v/>
      </c>
      <c r="R30" s="40" t="str">
        <f t="shared" si="20"/>
        <v/>
      </c>
      <c r="S30" s="132"/>
      <c r="T30" s="28" t="str">
        <f>IF(AND(B30&gt;0,C30&gt;0,D30&gt;0,M30&gt;0,N30&gt;0,S30&gt;0,NOT(K30="")),ABS(VLOOKUP($S$1,VLookups!$A$28:$B$29,2,FALSE)-_xlfn.BETA.DIST(S30,IF(G30="L",N30,M30),IF(G30="L",M30,N30),TRUE,B30,D30)),"")</f>
        <v/>
      </c>
      <c r="U30" s="129" t="str">
        <f>IF(OR($M30="",$N30=""),"",_xlfn.BETA.INV(ABS(VLOOKUP($S$1,VLookups!$A$28:$B$29,2,FALSE)-U$3),IF($G30="L",$N30,$M30),IF($G30="L",$M30,$N30),$B30,$D30))</f>
        <v/>
      </c>
      <c r="V30" s="130" t="str">
        <f>IF(OR($M30="",$N30=""),"",_xlfn.BETA.INV(ABS(VLOOKUP($S$1,VLookups!$A$28:$B$29,2,FALSE)-V$3),IF($G30="L",$N30,$M30),IF($G30="L",$M30,$N30),$B30,$D30))</f>
        <v/>
      </c>
      <c r="W30" s="129" t="str">
        <f>IF(OR($M30="",$N30=""),"",_xlfn.BETA.INV(ABS(VLOOKUP($S$1,VLookups!$A$28:$B$29,2,FALSE)-W$3),IF($G30="L",$N30,$M30),IF($G30="L",$M30,$N30),$B30,$D30))</f>
        <v/>
      </c>
      <c r="X30" s="130" t="str">
        <f>IF(OR($M30="",$N30=""),"",_xlfn.BETA.INV(ABS(VLOOKUP($S$1,VLookups!$A$28:$B$29,2,FALSE)-X$3),IF($G30="L",$N30,$M30),IF($G30="L",$M30,$N30),$B30,$D30))</f>
        <v/>
      </c>
      <c r="Y30" s="129" t="str">
        <f>IF(OR($M30="",$N30=""),"",_xlfn.BETA.INV(ABS(VLOOKUP($S$1,VLookups!$A$28:$B$29,2,FALSE)-Y$3),IF($G30="L",$N30,$M30),IF($G30="L",$M30,$N30),$B30,$D30))</f>
        <v/>
      </c>
      <c r="Z30" s="130" t="str">
        <f>IF(OR($M30="",$N30=""),"",_xlfn.BETA.INV(ABS(VLOOKUP($S$1,VLookups!$A$28:$B$29,2,FALSE)-Z$3),IF($G30="L",$N30,$M30),IF($G30="L",$M30,$N30),$B30,$D30))</f>
        <v/>
      </c>
      <c r="AA30" s="129" t="str">
        <f>IF(OR($M30="",$N30=""),"",_xlfn.BETA.INV(ABS(VLOOKUP($S$1,VLookups!$A$28:$B$29,2,FALSE)-AA$3),IF($G30="L",$N30,$M30),IF($G30="L",$M30,$N30),$B30,$D30))</f>
        <v/>
      </c>
      <c r="AB30" s="130" t="str">
        <f>IF(OR($M30="",$N30=""),"",_xlfn.BETA.INV(ABS(VLOOKUP($S$1,VLookups!$A$28:$B$29,2,FALSE)-AB$3),IF($G30="L",$N30,$M30),IF($G30="L",$M30,$N30),$B30,$D30))</f>
        <v/>
      </c>
      <c r="AC30" s="129" t="str">
        <f>IF(OR($M30="",$N30=""),"",_xlfn.BETA.INV(ABS(VLOOKUP($S$1,VLookups!$A$28:$B$29,2,FALSE)-AC$3),IF($G30="L",$N30,$M30),IF($G30="L",$M30,$N30),$B30,$D30))</f>
        <v/>
      </c>
      <c r="AD30" s="130" t="str">
        <f>IF(OR($M30="",$N30=""),"",_xlfn.BETA.INV(ABS(VLOOKUP($S$1,VLookups!$A$28:$B$29,2,FALSE)-AD$3),IF($G30="L",$N30,$M30),IF($G30="L",$M30,$N30),$B30,$D30))</f>
        <v/>
      </c>
      <c r="AE30" s="129" t="str">
        <f>IF(OR($M30="",$N30=""),"",_xlfn.BETA.INV(ABS(VLOOKUP($S$1,VLookups!$A$28:$B$29,2,FALSE)-AE$3),IF($G30="L",$N30,$M30),IF($G30="L",$M30,$N30),$B30,$D30))</f>
        <v/>
      </c>
      <c r="AF30" s="130" t="str">
        <f>IF(OR($M30="",$N30=""),"",_xlfn.BETA.INV(ABS(VLOOKUP($S$1,VLookups!$A$28:$B$29,2,FALSE)-AF$3),IF($G30="L",$N30,$M30),IF($G30="L",$M30,$N30),$B30,$D30))</f>
        <v/>
      </c>
      <c r="AG30" s="17"/>
      <c r="AH30" s="238" t="str">
        <f t="shared" si="21"/>
        <v/>
      </c>
      <c r="AI30" s="236" t="str">
        <f t="shared" si="22"/>
        <v/>
      </c>
      <c r="AJ30" s="199" t="str">
        <f t="shared" ref="AJ30:CU30" si="175">IF(ISNONTEXT($AH30),AI30+$AH30,"")</f>
        <v/>
      </c>
      <c r="AK30" s="199" t="str">
        <f t="shared" si="175"/>
        <v/>
      </c>
      <c r="AL30" s="199" t="str">
        <f t="shared" si="175"/>
        <v/>
      </c>
      <c r="AM30" s="199" t="str">
        <f t="shared" si="175"/>
        <v/>
      </c>
      <c r="AN30" s="199" t="str">
        <f t="shared" si="175"/>
        <v/>
      </c>
      <c r="AO30" s="199" t="str">
        <f t="shared" si="175"/>
        <v/>
      </c>
      <c r="AP30" s="199" t="str">
        <f t="shared" si="175"/>
        <v/>
      </c>
      <c r="AQ30" s="199" t="str">
        <f t="shared" si="175"/>
        <v/>
      </c>
      <c r="AR30" s="199" t="str">
        <f t="shared" si="175"/>
        <v/>
      </c>
      <c r="AS30" s="199" t="str">
        <f t="shared" si="175"/>
        <v/>
      </c>
      <c r="AT30" s="199" t="str">
        <f t="shared" si="175"/>
        <v/>
      </c>
      <c r="AU30" s="199" t="str">
        <f t="shared" si="175"/>
        <v/>
      </c>
      <c r="AV30" s="199" t="str">
        <f t="shared" si="175"/>
        <v/>
      </c>
      <c r="AW30" s="199" t="str">
        <f t="shared" si="175"/>
        <v/>
      </c>
      <c r="AX30" s="199" t="str">
        <f t="shared" si="175"/>
        <v/>
      </c>
      <c r="AY30" s="199" t="str">
        <f t="shared" si="175"/>
        <v/>
      </c>
      <c r="AZ30" s="199" t="str">
        <f t="shared" si="175"/>
        <v/>
      </c>
      <c r="BA30" s="199" t="str">
        <f t="shared" si="175"/>
        <v/>
      </c>
      <c r="BB30" s="199" t="str">
        <f t="shared" si="175"/>
        <v/>
      </c>
      <c r="BC30" s="199" t="str">
        <f t="shared" si="175"/>
        <v/>
      </c>
      <c r="BD30" s="199" t="str">
        <f t="shared" si="175"/>
        <v/>
      </c>
      <c r="BE30" s="199" t="str">
        <f t="shared" si="175"/>
        <v/>
      </c>
      <c r="BF30" s="199" t="str">
        <f t="shared" si="175"/>
        <v/>
      </c>
      <c r="BG30" s="199" t="str">
        <f t="shared" si="175"/>
        <v/>
      </c>
      <c r="BH30" s="199" t="str">
        <f t="shared" si="175"/>
        <v/>
      </c>
      <c r="BI30" s="199" t="str">
        <f t="shared" si="175"/>
        <v/>
      </c>
      <c r="BJ30" s="199" t="str">
        <f t="shared" si="175"/>
        <v/>
      </c>
      <c r="BK30" s="199" t="str">
        <f t="shared" si="175"/>
        <v/>
      </c>
      <c r="BL30" s="199" t="str">
        <f t="shared" si="175"/>
        <v/>
      </c>
      <c r="BM30" s="199" t="str">
        <f t="shared" si="175"/>
        <v/>
      </c>
      <c r="BN30" s="199" t="str">
        <f t="shared" si="175"/>
        <v/>
      </c>
      <c r="BO30" s="199" t="str">
        <f t="shared" si="175"/>
        <v/>
      </c>
      <c r="BP30" s="199" t="str">
        <f t="shared" si="175"/>
        <v/>
      </c>
      <c r="BQ30" s="199" t="str">
        <f t="shared" si="175"/>
        <v/>
      </c>
      <c r="BR30" s="199" t="str">
        <f t="shared" si="175"/>
        <v/>
      </c>
      <c r="BS30" s="199" t="str">
        <f t="shared" si="175"/>
        <v/>
      </c>
      <c r="BT30" s="199" t="str">
        <f t="shared" si="175"/>
        <v/>
      </c>
      <c r="BU30" s="199" t="str">
        <f t="shared" si="175"/>
        <v/>
      </c>
      <c r="BV30" s="199" t="str">
        <f t="shared" si="175"/>
        <v/>
      </c>
      <c r="BW30" s="199" t="str">
        <f t="shared" si="175"/>
        <v/>
      </c>
      <c r="BX30" s="199" t="str">
        <f t="shared" si="175"/>
        <v/>
      </c>
      <c r="BY30" s="199" t="str">
        <f t="shared" si="175"/>
        <v/>
      </c>
      <c r="BZ30" s="199" t="str">
        <f t="shared" si="175"/>
        <v/>
      </c>
      <c r="CA30" s="199" t="str">
        <f t="shared" si="175"/>
        <v/>
      </c>
      <c r="CB30" s="199" t="str">
        <f t="shared" si="175"/>
        <v/>
      </c>
      <c r="CC30" s="199" t="str">
        <f t="shared" si="175"/>
        <v/>
      </c>
      <c r="CD30" s="199" t="str">
        <f t="shared" si="175"/>
        <v/>
      </c>
      <c r="CE30" s="199" t="str">
        <f t="shared" si="175"/>
        <v/>
      </c>
      <c r="CF30" s="199" t="str">
        <f t="shared" si="175"/>
        <v/>
      </c>
      <c r="CG30" s="199" t="str">
        <f t="shared" si="175"/>
        <v/>
      </c>
      <c r="CH30" s="199" t="str">
        <f t="shared" si="175"/>
        <v/>
      </c>
      <c r="CI30" s="199" t="str">
        <f t="shared" si="175"/>
        <v/>
      </c>
      <c r="CJ30" s="199" t="str">
        <f t="shared" si="175"/>
        <v/>
      </c>
      <c r="CK30" s="199" t="str">
        <f t="shared" si="175"/>
        <v/>
      </c>
      <c r="CL30" s="199" t="str">
        <f t="shared" si="175"/>
        <v/>
      </c>
      <c r="CM30" s="199" t="str">
        <f t="shared" si="175"/>
        <v/>
      </c>
      <c r="CN30" s="199" t="str">
        <f t="shared" si="175"/>
        <v/>
      </c>
      <c r="CO30" s="199" t="str">
        <f t="shared" si="175"/>
        <v/>
      </c>
      <c r="CP30" s="199" t="str">
        <f t="shared" si="175"/>
        <v/>
      </c>
      <c r="CQ30" s="199" t="str">
        <f t="shared" si="175"/>
        <v/>
      </c>
      <c r="CR30" s="199" t="str">
        <f t="shared" si="175"/>
        <v/>
      </c>
      <c r="CS30" s="199" t="str">
        <f t="shared" si="175"/>
        <v/>
      </c>
      <c r="CT30" s="199" t="str">
        <f t="shared" si="175"/>
        <v/>
      </c>
      <c r="CU30" s="199" t="str">
        <f t="shared" si="175"/>
        <v/>
      </c>
      <c r="CV30" s="199" t="str">
        <f t="shared" ref="CV30:FG30" si="176">IF(ISNONTEXT($AH30),CU30+$AH30,"")</f>
        <v/>
      </c>
      <c r="CW30" s="199" t="str">
        <f t="shared" si="176"/>
        <v/>
      </c>
      <c r="CX30" s="199" t="str">
        <f t="shared" si="176"/>
        <v/>
      </c>
      <c r="CY30" s="199" t="str">
        <f t="shared" si="176"/>
        <v/>
      </c>
      <c r="CZ30" s="199" t="str">
        <f t="shared" si="176"/>
        <v/>
      </c>
      <c r="DA30" s="199" t="str">
        <f t="shared" si="176"/>
        <v/>
      </c>
      <c r="DB30" s="199" t="str">
        <f t="shared" si="176"/>
        <v/>
      </c>
      <c r="DC30" s="199" t="str">
        <f t="shared" si="176"/>
        <v/>
      </c>
      <c r="DD30" s="199" t="str">
        <f t="shared" si="176"/>
        <v/>
      </c>
      <c r="DE30" s="199" t="str">
        <f t="shared" si="176"/>
        <v/>
      </c>
      <c r="DF30" s="199" t="str">
        <f t="shared" si="176"/>
        <v/>
      </c>
      <c r="DG30" s="199" t="str">
        <f t="shared" si="176"/>
        <v/>
      </c>
      <c r="DH30" s="199" t="str">
        <f t="shared" si="176"/>
        <v/>
      </c>
      <c r="DI30" s="199" t="str">
        <f t="shared" si="176"/>
        <v/>
      </c>
      <c r="DJ30" s="199" t="str">
        <f t="shared" si="176"/>
        <v/>
      </c>
      <c r="DK30" s="199" t="str">
        <f t="shared" si="176"/>
        <v/>
      </c>
      <c r="DL30" s="199" t="str">
        <f t="shared" si="176"/>
        <v/>
      </c>
      <c r="DM30" s="199" t="str">
        <f t="shared" si="176"/>
        <v/>
      </c>
      <c r="DN30" s="199" t="str">
        <f t="shared" si="176"/>
        <v/>
      </c>
      <c r="DO30" s="199" t="str">
        <f t="shared" si="176"/>
        <v/>
      </c>
      <c r="DP30" s="199" t="str">
        <f t="shared" si="176"/>
        <v/>
      </c>
      <c r="DQ30" s="199" t="str">
        <f t="shared" si="176"/>
        <v/>
      </c>
      <c r="DR30" s="199" t="str">
        <f t="shared" si="176"/>
        <v/>
      </c>
      <c r="DS30" s="199" t="str">
        <f t="shared" si="176"/>
        <v/>
      </c>
      <c r="DT30" s="199" t="str">
        <f t="shared" si="176"/>
        <v/>
      </c>
      <c r="DU30" s="199" t="str">
        <f t="shared" si="176"/>
        <v/>
      </c>
      <c r="DV30" s="199" t="str">
        <f t="shared" si="176"/>
        <v/>
      </c>
      <c r="DW30" s="199" t="str">
        <f t="shared" si="176"/>
        <v/>
      </c>
      <c r="DX30" s="199" t="str">
        <f t="shared" si="176"/>
        <v/>
      </c>
      <c r="DY30" s="199" t="str">
        <f t="shared" si="176"/>
        <v/>
      </c>
      <c r="DZ30" s="199" t="str">
        <f t="shared" si="176"/>
        <v/>
      </c>
      <c r="EA30" s="199" t="str">
        <f t="shared" si="176"/>
        <v/>
      </c>
      <c r="EB30" s="199" t="str">
        <f t="shared" si="176"/>
        <v/>
      </c>
      <c r="EC30" s="199" t="str">
        <f t="shared" si="176"/>
        <v/>
      </c>
      <c r="ED30" s="199" t="str">
        <f t="shared" si="176"/>
        <v/>
      </c>
      <c r="EE30" s="236" t="str">
        <f t="shared" si="25"/>
        <v/>
      </c>
      <c r="EF30" s="237" t="e">
        <f t="shared" si="26"/>
        <v>#N/A</v>
      </c>
      <c r="EG30" s="237" t="e">
        <f t="shared" si="27"/>
        <v>#N/A</v>
      </c>
      <c r="EH30" s="237" t="e">
        <f t="shared" si="28"/>
        <v>#N/A</v>
      </c>
      <c r="EI30" s="237" t="e">
        <f t="shared" si="29"/>
        <v>#N/A</v>
      </c>
      <c r="EJ30" s="237" t="e">
        <f t="shared" si="30"/>
        <v>#N/A</v>
      </c>
      <c r="EK30" s="237" t="e">
        <f t="shared" si="31"/>
        <v>#N/A</v>
      </c>
      <c r="EL30" s="237" t="e">
        <f t="shared" si="32"/>
        <v>#N/A</v>
      </c>
      <c r="EM30" s="237" t="e">
        <f t="shared" si="33"/>
        <v>#N/A</v>
      </c>
      <c r="EN30" s="237" t="e">
        <f t="shared" si="34"/>
        <v>#N/A</v>
      </c>
      <c r="EO30" s="237" t="e">
        <f t="shared" si="35"/>
        <v>#N/A</v>
      </c>
      <c r="EP30" s="237" t="e">
        <f t="shared" si="36"/>
        <v>#N/A</v>
      </c>
      <c r="EQ30" s="237" t="e">
        <f t="shared" si="37"/>
        <v>#N/A</v>
      </c>
      <c r="ER30" s="237" t="e">
        <f t="shared" si="38"/>
        <v>#N/A</v>
      </c>
      <c r="ES30" s="237" t="e">
        <f t="shared" si="39"/>
        <v>#N/A</v>
      </c>
      <c r="ET30" s="237" t="e">
        <f t="shared" si="40"/>
        <v>#N/A</v>
      </c>
      <c r="EU30" s="237" t="e">
        <f t="shared" si="41"/>
        <v>#N/A</v>
      </c>
      <c r="EV30" s="237" t="e">
        <f t="shared" si="42"/>
        <v>#N/A</v>
      </c>
      <c r="EW30" s="237" t="e">
        <f t="shared" si="43"/>
        <v>#N/A</v>
      </c>
      <c r="EX30" s="237" t="e">
        <f t="shared" si="44"/>
        <v>#N/A</v>
      </c>
      <c r="EY30" s="237" t="e">
        <f t="shared" si="45"/>
        <v>#N/A</v>
      </c>
      <c r="EZ30" s="237" t="e">
        <f t="shared" si="46"/>
        <v>#N/A</v>
      </c>
      <c r="FA30" s="237" t="e">
        <f t="shared" si="47"/>
        <v>#N/A</v>
      </c>
      <c r="FB30" s="237" t="e">
        <f t="shared" si="48"/>
        <v>#N/A</v>
      </c>
      <c r="FC30" s="237" t="e">
        <f t="shared" si="49"/>
        <v>#N/A</v>
      </c>
      <c r="FD30" s="237" t="e">
        <f t="shared" si="50"/>
        <v>#N/A</v>
      </c>
      <c r="FE30" s="237" t="e">
        <f t="shared" si="51"/>
        <v>#N/A</v>
      </c>
      <c r="FF30" s="237" t="e">
        <f t="shared" si="52"/>
        <v>#N/A</v>
      </c>
      <c r="FG30" s="237" t="e">
        <f t="shared" si="53"/>
        <v>#N/A</v>
      </c>
      <c r="FH30" s="237" t="e">
        <f t="shared" si="54"/>
        <v>#N/A</v>
      </c>
      <c r="FI30" s="237" t="e">
        <f t="shared" si="55"/>
        <v>#N/A</v>
      </c>
      <c r="FJ30" s="237" t="e">
        <f t="shared" si="56"/>
        <v>#N/A</v>
      </c>
      <c r="FK30" s="237" t="e">
        <f t="shared" si="57"/>
        <v>#N/A</v>
      </c>
      <c r="FL30" s="237" t="e">
        <f t="shared" si="58"/>
        <v>#N/A</v>
      </c>
      <c r="FM30" s="237" t="e">
        <f t="shared" si="59"/>
        <v>#N/A</v>
      </c>
      <c r="FN30" s="237" t="e">
        <f t="shared" si="60"/>
        <v>#N/A</v>
      </c>
      <c r="FO30" s="237" t="e">
        <f t="shared" si="61"/>
        <v>#N/A</v>
      </c>
      <c r="FP30" s="237" t="e">
        <f t="shared" si="62"/>
        <v>#N/A</v>
      </c>
      <c r="FQ30" s="237" t="e">
        <f t="shared" si="63"/>
        <v>#N/A</v>
      </c>
      <c r="FR30" s="237" t="e">
        <f t="shared" si="64"/>
        <v>#N/A</v>
      </c>
      <c r="FS30" s="237" t="e">
        <f t="shared" si="65"/>
        <v>#N/A</v>
      </c>
      <c r="FT30" s="237" t="e">
        <f t="shared" si="66"/>
        <v>#N/A</v>
      </c>
      <c r="FU30" s="237" t="e">
        <f t="shared" si="67"/>
        <v>#N/A</v>
      </c>
      <c r="FV30" s="237" t="e">
        <f t="shared" si="68"/>
        <v>#N/A</v>
      </c>
      <c r="FW30" s="237" t="e">
        <f t="shared" si="69"/>
        <v>#N/A</v>
      </c>
      <c r="FX30" s="237" t="e">
        <f t="shared" si="70"/>
        <v>#N/A</v>
      </c>
      <c r="FY30" s="237" t="e">
        <f t="shared" si="71"/>
        <v>#N/A</v>
      </c>
      <c r="FZ30" s="237" t="e">
        <f t="shared" si="72"/>
        <v>#N/A</v>
      </c>
      <c r="GA30" s="237" t="e">
        <f t="shared" si="73"/>
        <v>#N/A</v>
      </c>
      <c r="GB30" s="237" t="e">
        <f t="shared" si="74"/>
        <v>#N/A</v>
      </c>
      <c r="GC30" s="237" t="e">
        <f t="shared" si="75"/>
        <v>#N/A</v>
      </c>
      <c r="GD30" s="237" t="e">
        <f t="shared" si="76"/>
        <v>#N/A</v>
      </c>
      <c r="GE30" s="237" t="e">
        <f t="shared" si="77"/>
        <v>#N/A</v>
      </c>
      <c r="GF30" s="237" t="e">
        <f t="shared" si="78"/>
        <v>#N/A</v>
      </c>
      <c r="GG30" s="237" t="e">
        <f t="shared" si="79"/>
        <v>#N/A</v>
      </c>
      <c r="GH30" s="237" t="e">
        <f t="shared" si="80"/>
        <v>#N/A</v>
      </c>
      <c r="GI30" s="237" t="e">
        <f t="shared" si="81"/>
        <v>#N/A</v>
      </c>
      <c r="GJ30" s="237" t="e">
        <f t="shared" si="82"/>
        <v>#N/A</v>
      </c>
      <c r="GK30" s="237" t="e">
        <f t="shared" si="83"/>
        <v>#N/A</v>
      </c>
      <c r="GL30" s="237" t="e">
        <f t="shared" si="84"/>
        <v>#N/A</v>
      </c>
      <c r="GM30" s="237" t="e">
        <f t="shared" si="85"/>
        <v>#N/A</v>
      </c>
      <c r="GN30" s="237" t="e">
        <f t="shared" si="86"/>
        <v>#N/A</v>
      </c>
      <c r="GO30" s="237" t="e">
        <f t="shared" si="87"/>
        <v>#N/A</v>
      </c>
      <c r="GP30" s="237" t="e">
        <f t="shared" si="88"/>
        <v>#N/A</v>
      </c>
      <c r="GQ30" s="237" t="e">
        <f t="shared" si="89"/>
        <v>#N/A</v>
      </c>
      <c r="GR30" s="237" t="e">
        <f t="shared" si="90"/>
        <v>#N/A</v>
      </c>
      <c r="GS30" s="237" t="e">
        <f t="shared" si="91"/>
        <v>#N/A</v>
      </c>
      <c r="GT30" s="237" t="e">
        <f t="shared" si="92"/>
        <v>#N/A</v>
      </c>
      <c r="GU30" s="237" t="e">
        <f t="shared" si="93"/>
        <v>#N/A</v>
      </c>
      <c r="GV30" s="237" t="e">
        <f t="shared" si="94"/>
        <v>#N/A</v>
      </c>
      <c r="GW30" s="237" t="e">
        <f t="shared" si="95"/>
        <v>#N/A</v>
      </c>
      <c r="GX30" s="237" t="e">
        <f t="shared" si="96"/>
        <v>#N/A</v>
      </c>
      <c r="GY30" s="237" t="e">
        <f t="shared" si="97"/>
        <v>#N/A</v>
      </c>
      <c r="GZ30" s="237" t="e">
        <f t="shared" si="98"/>
        <v>#N/A</v>
      </c>
      <c r="HA30" s="237" t="e">
        <f t="shared" si="99"/>
        <v>#N/A</v>
      </c>
      <c r="HB30" s="237" t="e">
        <f t="shared" si="100"/>
        <v>#N/A</v>
      </c>
      <c r="HC30" s="237" t="e">
        <f t="shared" si="101"/>
        <v>#N/A</v>
      </c>
      <c r="HD30" s="237" t="e">
        <f t="shared" si="102"/>
        <v>#N/A</v>
      </c>
      <c r="HE30" s="237" t="e">
        <f t="shared" si="103"/>
        <v>#N/A</v>
      </c>
      <c r="HF30" s="237" t="e">
        <f t="shared" si="104"/>
        <v>#N/A</v>
      </c>
      <c r="HG30" s="237" t="e">
        <f t="shared" si="105"/>
        <v>#N/A</v>
      </c>
      <c r="HH30" s="237" t="e">
        <f t="shared" si="106"/>
        <v>#N/A</v>
      </c>
      <c r="HI30" s="237" t="e">
        <f t="shared" si="107"/>
        <v>#N/A</v>
      </c>
      <c r="HJ30" s="237" t="e">
        <f t="shared" si="108"/>
        <v>#N/A</v>
      </c>
      <c r="HK30" s="237" t="e">
        <f t="shared" si="109"/>
        <v>#N/A</v>
      </c>
      <c r="HL30" s="237" t="e">
        <f t="shared" si="110"/>
        <v>#N/A</v>
      </c>
      <c r="HM30" s="237" t="e">
        <f t="shared" si="111"/>
        <v>#N/A</v>
      </c>
      <c r="HN30" s="237" t="e">
        <f t="shared" si="112"/>
        <v>#N/A</v>
      </c>
      <c r="HO30" s="237" t="e">
        <f t="shared" si="113"/>
        <v>#N/A</v>
      </c>
      <c r="HP30" s="237" t="e">
        <f t="shared" si="114"/>
        <v>#N/A</v>
      </c>
      <c r="HQ30" s="237" t="e">
        <f t="shared" si="115"/>
        <v>#N/A</v>
      </c>
      <c r="HR30" s="237" t="e">
        <f t="shared" si="116"/>
        <v>#N/A</v>
      </c>
      <c r="HS30" s="237" t="e">
        <f t="shared" si="117"/>
        <v>#N/A</v>
      </c>
      <c r="HT30" s="237" t="e">
        <f t="shared" si="118"/>
        <v>#N/A</v>
      </c>
      <c r="HU30" s="237" t="e">
        <f t="shared" si="119"/>
        <v>#N/A</v>
      </c>
      <c r="HV30" s="237" t="e">
        <f t="shared" si="120"/>
        <v>#N/A</v>
      </c>
      <c r="HW30" s="237" t="e">
        <f t="shared" si="121"/>
        <v>#N/A</v>
      </c>
      <c r="HX30" s="237" t="e">
        <f t="shared" si="122"/>
        <v>#N/A</v>
      </c>
      <c r="HY30" s="237" t="e">
        <f t="shared" si="123"/>
        <v>#N/A</v>
      </c>
      <c r="HZ30" s="237" t="e">
        <f t="shared" si="124"/>
        <v>#N/A</v>
      </c>
      <c r="IA30" s="237" t="e">
        <f t="shared" si="125"/>
        <v>#N/A</v>
      </c>
      <c r="IB30" s="237" t="e">
        <f t="shared" si="126"/>
        <v>#N/A</v>
      </c>
    </row>
    <row r="31" spans="1:236" hidden="1" x14ac:dyDescent="0.25">
      <c r="A31" s="22">
        <v>28</v>
      </c>
      <c r="B31" s="117" t="str">
        <f t="shared" si="10"/>
        <v/>
      </c>
      <c r="C31" s="132"/>
      <c r="D31" s="117" t="str">
        <f t="shared" si="11"/>
        <v/>
      </c>
      <c r="E31" s="127"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9" t="str">
        <f t="shared" si="18"/>
        <v/>
      </c>
      <c r="Q31" s="119" t="str">
        <f t="shared" si="19"/>
        <v/>
      </c>
      <c r="R31" s="40" t="str">
        <f t="shared" si="20"/>
        <v/>
      </c>
      <c r="S31" s="132"/>
      <c r="T31" s="28" t="str">
        <f>IF(AND(B31&gt;0,C31&gt;0,D31&gt;0,M31&gt;0,N31&gt;0,S31&gt;0,NOT(K31="")),ABS(VLOOKUP($S$1,VLookups!$A$28:$B$29,2,FALSE)-_xlfn.BETA.DIST(S31,IF(G31="L",N31,M31),IF(G31="L",M31,N31),TRUE,B31,D31)),"")</f>
        <v/>
      </c>
      <c r="U31" s="129" t="str">
        <f>IF(OR($M31="",$N31=""),"",_xlfn.BETA.INV(ABS(VLOOKUP($S$1,VLookups!$A$28:$B$29,2,FALSE)-U$3),IF($G31="L",$N31,$M31),IF($G31="L",$M31,$N31),$B31,$D31))</f>
        <v/>
      </c>
      <c r="V31" s="130" t="str">
        <f>IF(OR($M31="",$N31=""),"",_xlfn.BETA.INV(ABS(VLOOKUP($S$1,VLookups!$A$28:$B$29,2,FALSE)-V$3),IF($G31="L",$N31,$M31),IF($G31="L",$M31,$N31),$B31,$D31))</f>
        <v/>
      </c>
      <c r="W31" s="129" t="str">
        <f>IF(OR($M31="",$N31=""),"",_xlfn.BETA.INV(ABS(VLOOKUP($S$1,VLookups!$A$28:$B$29,2,FALSE)-W$3),IF($G31="L",$N31,$M31),IF($G31="L",$M31,$N31),$B31,$D31))</f>
        <v/>
      </c>
      <c r="X31" s="130" t="str">
        <f>IF(OR($M31="",$N31=""),"",_xlfn.BETA.INV(ABS(VLOOKUP($S$1,VLookups!$A$28:$B$29,2,FALSE)-X$3),IF($G31="L",$N31,$M31),IF($G31="L",$M31,$N31),$B31,$D31))</f>
        <v/>
      </c>
      <c r="Y31" s="129" t="str">
        <f>IF(OR($M31="",$N31=""),"",_xlfn.BETA.INV(ABS(VLOOKUP($S$1,VLookups!$A$28:$B$29,2,FALSE)-Y$3),IF($G31="L",$N31,$M31),IF($G31="L",$M31,$N31),$B31,$D31))</f>
        <v/>
      </c>
      <c r="Z31" s="130" t="str">
        <f>IF(OR($M31="",$N31=""),"",_xlfn.BETA.INV(ABS(VLOOKUP($S$1,VLookups!$A$28:$B$29,2,FALSE)-Z$3),IF($G31="L",$N31,$M31),IF($G31="L",$M31,$N31),$B31,$D31))</f>
        <v/>
      </c>
      <c r="AA31" s="129" t="str">
        <f>IF(OR($M31="",$N31=""),"",_xlfn.BETA.INV(ABS(VLOOKUP($S$1,VLookups!$A$28:$B$29,2,FALSE)-AA$3),IF($G31="L",$N31,$M31),IF($G31="L",$M31,$N31),$B31,$D31))</f>
        <v/>
      </c>
      <c r="AB31" s="130" t="str">
        <f>IF(OR($M31="",$N31=""),"",_xlfn.BETA.INV(ABS(VLOOKUP($S$1,VLookups!$A$28:$B$29,2,FALSE)-AB$3),IF($G31="L",$N31,$M31),IF($G31="L",$M31,$N31),$B31,$D31))</f>
        <v/>
      </c>
      <c r="AC31" s="129" t="str">
        <f>IF(OR($M31="",$N31=""),"",_xlfn.BETA.INV(ABS(VLOOKUP($S$1,VLookups!$A$28:$B$29,2,FALSE)-AC$3),IF($G31="L",$N31,$M31),IF($G31="L",$M31,$N31),$B31,$D31))</f>
        <v/>
      </c>
      <c r="AD31" s="130" t="str">
        <f>IF(OR($M31="",$N31=""),"",_xlfn.BETA.INV(ABS(VLOOKUP($S$1,VLookups!$A$28:$B$29,2,FALSE)-AD$3),IF($G31="L",$N31,$M31),IF($G31="L",$M31,$N31),$B31,$D31))</f>
        <v/>
      </c>
      <c r="AE31" s="129" t="str">
        <f>IF(OR($M31="",$N31=""),"",_xlfn.BETA.INV(ABS(VLOOKUP($S$1,VLookups!$A$28:$B$29,2,FALSE)-AE$3),IF($G31="L",$N31,$M31),IF($G31="L",$M31,$N31),$B31,$D31))</f>
        <v/>
      </c>
      <c r="AF31" s="130" t="str">
        <f>IF(OR($M31="",$N31=""),"",_xlfn.BETA.INV(ABS(VLOOKUP($S$1,VLookups!$A$28:$B$29,2,FALSE)-AF$3),IF($G31="L",$N31,$M31),IF($G31="L",$M31,$N31),$B31,$D31))</f>
        <v/>
      </c>
      <c r="AG31" s="17"/>
      <c r="AH31" s="238" t="str">
        <f t="shared" si="21"/>
        <v/>
      </c>
      <c r="AI31" s="236" t="str">
        <f t="shared" si="22"/>
        <v/>
      </c>
      <c r="AJ31" s="199" t="str">
        <f t="shared" ref="AJ31:CU31" si="177">IF(ISNONTEXT($AH31),AI31+$AH31,"")</f>
        <v/>
      </c>
      <c r="AK31" s="199" t="str">
        <f t="shared" si="177"/>
        <v/>
      </c>
      <c r="AL31" s="199" t="str">
        <f t="shared" si="177"/>
        <v/>
      </c>
      <c r="AM31" s="199" t="str">
        <f t="shared" si="177"/>
        <v/>
      </c>
      <c r="AN31" s="199" t="str">
        <f t="shared" si="177"/>
        <v/>
      </c>
      <c r="AO31" s="199" t="str">
        <f t="shared" si="177"/>
        <v/>
      </c>
      <c r="AP31" s="199" t="str">
        <f t="shared" si="177"/>
        <v/>
      </c>
      <c r="AQ31" s="199" t="str">
        <f t="shared" si="177"/>
        <v/>
      </c>
      <c r="AR31" s="199" t="str">
        <f t="shared" si="177"/>
        <v/>
      </c>
      <c r="AS31" s="199" t="str">
        <f t="shared" si="177"/>
        <v/>
      </c>
      <c r="AT31" s="199" t="str">
        <f t="shared" si="177"/>
        <v/>
      </c>
      <c r="AU31" s="199" t="str">
        <f t="shared" si="177"/>
        <v/>
      </c>
      <c r="AV31" s="199" t="str">
        <f t="shared" si="177"/>
        <v/>
      </c>
      <c r="AW31" s="199" t="str">
        <f t="shared" si="177"/>
        <v/>
      </c>
      <c r="AX31" s="199" t="str">
        <f t="shared" si="177"/>
        <v/>
      </c>
      <c r="AY31" s="199" t="str">
        <f t="shared" si="177"/>
        <v/>
      </c>
      <c r="AZ31" s="199" t="str">
        <f t="shared" si="177"/>
        <v/>
      </c>
      <c r="BA31" s="199" t="str">
        <f t="shared" si="177"/>
        <v/>
      </c>
      <c r="BB31" s="199" t="str">
        <f t="shared" si="177"/>
        <v/>
      </c>
      <c r="BC31" s="199" t="str">
        <f t="shared" si="177"/>
        <v/>
      </c>
      <c r="BD31" s="199" t="str">
        <f t="shared" si="177"/>
        <v/>
      </c>
      <c r="BE31" s="199" t="str">
        <f t="shared" si="177"/>
        <v/>
      </c>
      <c r="BF31" s="199" t="str">
        <f t="shared" si="177"/>
        <v/>
      </c>
      <c r="BG31" s="199" t="str">
        <f t="shared" si="177"/>
        <v/>
      </c>
      <c r="BH31" s="199" t="str">
        <f t="shared" si="177"/>
        <v/>
      </c>
      <c r="BI31" s="199" t="str">
        <f t="shared" si="177"/>
        <v/>
      </c>
      <c r="BJ31" s="199" t="str">
        <f t="shared" si="177"/>
        <v/>
      </c>
      <c r="BK31" s="199" t="str">
        <f t="shared" si="177"/>
        <v/>
      </c>
      <c r="BL31" s="199" t="str">
        <f t="shared" si="177"/>
        <v/>
      </c>
      <c r="BM31" s="199" t="str">
        <f t="shared" si="177"/>
        <v/>
      </c>
      <c r="BN31" s="199" t="str">
        <f t="shared" si="177"/>
        <v/>
      </c>
      <c r="BO31" s="199" t="str">
        <f t="shared" si="177"/>
        <v/>
      </c>
      <c r="BP31" s="199" t="str">
        <f t="shared" si="177"/>
        <v/>
      </c>
      <c r="BQ31" s="199" t="str">
        <f t="shared" si="177"/>
        <v/>
      </c>
      <c r="BR31" s="199" t="str">
        <f t="shared" si="177"/>
        <v/>
      </c>
      <c r="BS31" s="199" t="str">
        <f t="shared" si="177"/>
        <v/>
      </c>
      <c r="BT31" s="199" t="str">
        <f t="shared" si="177"/>
        <v/>
      </c>
      <c r="BU31" s="199" t="str">
        <f t="shared" si="177"/>
        <v/>
      </c>
      <c r="BV31" s="199" t="str">
        <f t="shared" si="177"/>
        <v/>
      </c>
      <c r="BW31" s="199" t="str">
        <f t="shared" si="177"/>
        <v/>
      </c>
      <c r="BX31" s="199" t="str">
        <f t="shared" si="177"/>
        <v/>
      </c>
      <c r="BY31" s="199" t="str">
        <f t="shared" si="177"/>
        <v/>
      </c>
      <c r="BZ31" s="199" t="str">
        <f t="shared" si="177"/>
        <v/>
      </c>
      <c r="CA31" s="199" t="str">
        <f t="shared" si="177"/>
        <v/>
      </c>
      <c r="CB31" s="199" t="str">
        <f t="shared" si="177"/>
        <v/>
      </c>
      <c r="CC31" s="199" t="str">
        <f t="shared" si="177"/>
        <v/>
      </c>
      <c r="CD31" s="199" t="str">
        <f t="shared" si="177"/>
        <v/>
      </c>
      <c r="CE31" s="199" t="str">
        <f t="shared" si="177"/>
        <v/>
      </c>
      <c r="CF31" s="199" t="str">
        <f t="shared" si="177"/>
        <v/>
      </c>
      <c r="CG31" s="199" t="str">
        <f t="shared" si="177"/>
        <v/>
      </c>
      <c r="CH31" s="199" t="str">
        <f t="shared" si="177"/>
        <v/>
      </c>
      <c r="CI31" s="199" t="str">
        <f t="shared" si="177"/>
        <v/>
      </c>
      <c r="CJ31" s="199" t="str">
        <f t="shared" si="177"/>
        <v/>
      </c>
      <c r="CK31" s="199" t="str">
        <f t="shared" si="177"/>
        <v/>
      </c>
      <c r="CL31" s="199" t="str">
        <f t="shared" si="177"/>
        <v/>
      </c>
      <c r="CM31" s="199" t="str">
        <f t="shared" si="177"/>
        <v/>
      </c>
      <c r="CN31" s="199" t="str">
        <f t="shared" si="177"/>
        <v/>
      </c>
      <c r="CO31" s="199" t="str">
        <f t="shared" si="177"/>
        <v/>
      </c>
      <c r="CP31" s="199" t="str">
        <f t="shared" si="177"/>
        <v/>
      </c>
      <c r="CQ31" s="199" t="str">
        <f t="shared" si="177"/>
        <v/>
      </c>
      <c r="CR31" s="199" t="str">
        <f t="shared" si="177"/>
        <v/>
      </c>
      <c r="CS31" s="199" t="str">
        <f t="shared" si="177"/>
        <v/>
      </c>
      <c r="CT31" s="199" t="str">
        <f t="shared" si="177"/>
        <v/>
      </c>
      <c r="CU31" s="199" t="str">
        <f t="shared" si="177"/>
        <v/>
      </c>
      <c r="CV31" s="199" t="str">
        <f t="shared" ref="CV31:FG31" si="178">IF(ISNONTEXT($AH31),CU31+$AH31,"")</f>
        <v/>
      </c>
      <c r="CW31" s="199" t="str">
        <f t="shared" si="178"/>
        <v/>
      </c>
      <c r="CX31" s="199" t="str">
        <f t="shared" si="178"/>
        <v/>
      </c>
      <c r="CY31" s="199" t="str">
        <f t="shared" si="178"/>
        <v/>
      </c>
      <c r="CZ31" s="199" t="str">
        <f t="shared" si="178"/>
        <v/>
      </c>
      <c r="DA31" s="199" t="str">
        <f t="shared" si="178"/>
        <v/>
      </c>
      <c r="DB31" s="199" t="str">
        <f t="shared" si="178"/>
        <v/>
      </c>
      <c r="DC31" s="199" t="str">
        <f t="shared" si="178"/>
        <v/>
      </c>
      <c r="DD31" s="199" t="str">
        <f t="shared" si="178"/>
        <v/>
      </c>
      <c r="DE31" s="199" t="str">
        <f t="shared" si="178"/>
        <v/>
      </c>
      <c r="DF31" s="199" t="str">
        <f t="shared" si="178"/>
        <v/>
      </c>
      <c r="DG31" s="199" t="str">
        <f t="shared" si="178"/>
        <v/>
      </c>
      <c r="DH31" s="199" t="str">
        <f t="shared" si="178"/>
        <v/>
      </c>
      <c r="DI31" s="199" t="str">
        <f t="shared" si="178"/>
        <v/>
      </c>
      <c r="DJ31" s="199" t="str">
        <f t="shared" si="178"/>
        <v/>
      </c>
      <c r="DK31" s="199" t="str">
        <f t="shared" si="178"/>
        <v/>
      </c>
      <c r="DL31" s="199" t="str">
        <f t="shared" si="178"/>
        <v/>
      </c>
      <c r="DM31" s="199" t="str">
        <f t="shared" si="178"/>
        <v/>
      </c>
      <c r="DN31" s="199" t="str">
        <f t="shared" si="178"/>
        <v/>
      </c>
      <c r="DO31" s="199" t="str">
        <f t="shared" si="178"/>
        <v/>
      </c>
      <c r="DP31" s="199" t="str">
        <f t="shared" si="178"/>
        <v/>
      </c>
      <c r="DQ31" s="199" t="str">
        <f t="shared" si="178"/>
        <v/>
      </c>
      <c r="DR31" s="199" t="str">
        <f t="shared" si="178"/>
        <v/>
      </c>
      <c r="DS31" s="199" t="str">
        <f t="shared" si="178"/>
        <v/>
      </c>
      <c r="DT31" s="199" t="str">
        <f t="shared" si="178"/>
        <v/>
      </c>
      <c r="DU31" s="199" t="str">
        <f t="shared" si="178"/>
        <v/>
      </c>
      <c r="DV31" s="199" t="str">
        <f t="shared" si="178"/>
        <v/>
      </c>
      <c r="DW31" s="199" t="str">
        <f t="shared" si="178"/>
        <v/>
      </c>
      <c r="DX31" s="199" t="str">
        <f t="shared" si="178"/>
        <v/>
      </c>
      <c r="DY31" s="199" t="str">
        <f t="shared" si="178"/>
        <v/>
      </c>
      <c r="DZ31" s="199" t="str">
        <f t="shared" si="178"/>
        <v/>
      </c>
      <c r="EA31" s="199" t="str">
        <f t="shared" si="178"/>
        <v/>
      </c>
      <c r="EB31" s="199" t="str">
        <f t="shared" si="178"/>
        <v/>
      </c>
      <c r="EC31" s="199" t="str">
        <f t="shared" si="178"/>
        <v/>
      </c>
      <c r="ED31" s="199" t="str">
        <f t="shared" si="178"/>
        <v/>
      </c>
      <c r="EE31" s="236" t="str">
        <f t="shared" si="25"/>
        <v/>
      </c>
      <c r="EF31" s="237" t="e">
        <f t="shared" si="26"/>
        <v>#N/A</v>
      </c>
      <c r="EG31" s="237" t="e">
        <f t="shared" si="27"/>
        <v>#N/A</v>
      </c>
      <c r="EH31" s="237" t="e">
        <f t="shared" si="28"/>
        <v>#N/A</v>
      </c>
      <c r="EI31" s="237" t="e">
        <f t="shared" si="29"/>
        <v>#N/A</v>
      </c>
      <c r="EJ31" s="237" t="e">
        <f t="shared" si="30"/>
        <v>#N/A</v>
      </c>
      <c r="EK31" s="237" t="e">
        <f t="shared" si="31"/>
        <v>#N/A</v>
      </c>
      <c r="EL31" s="237" t="e">
        <f t="shared" si="32"/>
        <v>#N/A</v>
      </c>
      <c r="EM31" s="237" t="e">
        <f t="shared" si="33"/>
        <v>#N/A</v>
      </c>
      <c r="EN31" s="237" t="e">
        <f t="shared" si="34"/>
        <v>#N/A</v>
      </c>
      <c r="EO31" s="237" t="e">
        <f t="shared" si="35"/>
        <v>#N/A</v>
      </c>
      <c r="EP31" s="237" t="e">
        <f t="shared" si="36"/>
        <v>#N/A</v>
      </c>
      <c r="EQ31" s="237" t="e">
        <f t="shared" si="37"/>
        <v>#N/A</v>
      </c>
      <c r="ER31" s="237" t="e">
        <f t="shared" si="38"/>
        <v>#N/A</v>
      </c>
      <c r="ES31" s="237" t="e">
        <f t="shared" si="39"/>
        <v>#N/A</v>
      </c>
      <c r="ET31" s="237" t="e">
        <f t="shared" si="40"/>
        <v>#N/A</v>
      </c>
      <c r="EU31" s="237" t="e">
        <f t="shared" si="41"/>
        <v>#N/A</v>
      </c>
      <c r="EV31" s="237" t="e">
        <f t="shared" si="42"/>
        <v>#N/A</v>
      </c>
      <c r="EW31" s="237" t="e">
        <f t="shared" si="43"/>
        <v>#N/A</v>
      </c>
      <c r="EX31" s="237" t="e">
        <f t="shared" si="44"/>
        <v>#N/A</v>
      </c>
      <c r="EY31" s="237" t="e">
        <f t="shared" si="45"/>
        <v>#N/A</v>
      </c>
      <c r="EZ31" s="237" t="e">
        <f t="shared" si="46"/>
        <v>#N/A</v>
      </c>
      <c r="FA31" s="237" t="e">
        <f t="shared" si="47"/>
        <v>#N/A</v>
      </c>
      <c r="FB31" s="237" t="e">
        <f t="shared" si="48"/>
        <v>#N/A</v>
      </c>
      <c r="FC31" s="237" t="e">
        <f t="shared" si="49"/>
        <v>#N/A</v>
      </c>
      <c r="FD31" s="237" t="e">
        <f t="shared" si="50"/>
        <v>#N/A</v>
      </c>
      <c r="FE31" s="237" t="e">
        <f t="shared" si="51"/>
        <v>#N/A</v>
      </c>
      <c r="FF31" s="237" t="e">
        <f t="shared" si="52"/>
        <v>#N/A</v>
      </c>
      <c r="FG31" s="237" t="e">
        <f t="shared" si="53"/>
        <v>#N/A</v>
      </c>
      <c r="FH31" s="237" t="e">
        <f t="shared" si="54"/>
        <v>#N/A</v>
      </c>
      <c r="FI31" s="237" t="e">
        <f t="shared" si="55"/>
        <v>#N/A</v>
      </c>
      <c r="FJ31" s="237" t="e">
        <f t="shared" si="56"/>
        <v>#N/A</v>
      </c>
      <c r="FK31" s="237" t="e">
        <f t="shared" si="57"/>
        <v>#N/A</v>
      </c>
      <c r="FL31" s="237" t="e">
        <f t="shared" si="58"/>
        <v>#N/A</v>
      </c>
      <c r="FM31" s="237" t="e">
        <f t="shared" si="59"/>
        <v>#N/A</v>
      </c>
      <c r="FN31" s="237" t="e">
        <f t="shared" si="60"/>
        <v>#N/A</v>
      </c>
      <c r="FO31" s="237" t="e">
        <f t="shared" si="61"/>
        <v>#N/A</v>
      </c>
      <c r="FP31" s="237" t="e">
        <f t="shared" si="62"/>
        <v>#N/A</v>
      </c>
      <c r="FQ31" s="237" t="e">
        <f t="shared" si="63"/>
        <v>#N/A</v>
      </c>
      <c r="FR31" s="237" t="e">
        <f t="shared" si="64"/>
        <v>#N/A</v>
      </c>
      <c r="FS31" s="237" t="e">
        <f t="shared" si="65"/>
        <v>#N/A</v>
      </c>
      <c r="FT31" s="237" t="e">
        <f t="shared" si="66"/>
        <v>#N/A</v>
      </c>
      <c r="FU31" s="237" t="e">
        <f t="shared" si="67"/>
        <v>#N/A</v>
      </c>
      <c r="FV31" s="237" t="e">
        <f t="shared" si="68"/>
        <v>#N/A</v>
      </c>
      <c r="FW31" s="237" t="e">
        <f t="shared" si="69"/>
        <v>#N/A</v>
      </c>
      <c r="FX31" s="237" t="e">
        <f t="shared" si="70"/>
        <v>#N/A</v>
      </c>
      <c r="FY31" s="237" t="e">
        <f t="shared" si="71"/>
        <v>#N/A</v>
      </c>
      <c r="FZ31" s="237" t="e">
        <f t="shared" si="72"/>
        <v>#N/A</v>
      </c>
      <c r="GA31" s="237" t="e">
        <f t="shared" si="73"/>
        <v>#N/A</v>
      </c>
      <c r="GB31" s="237" t="e">
        <f t="shared" si="74"/>
        <v>#N/A</v>
      </c>
      <c r="GC31" s="237" t="e">
        <f t="shared" si="75"/>
        <v>#N/A</v>
      </c>
      <c r="GD31" s="237" t="e">
        <f t="shared" si="76"/>
        <v>#N/A</v>
      </c>
      <c r="GE31" s="237" t="e">
        <f t="shared" si="77"/>
        <v>#N/A</v>
      </c>
      <c r="GF31" s="237" t="e">
        <f t="shared" si="78"/>
        <v>#N/A</v>
      </c>
      <c r="GG31" s="237" t="e">
        <f t="shared" si="79"/>
        <v>#N/A</v>
      </c>
      <c r="GH31" s="237" t="e">
        <f t="shared" si="80"/>
        <v>#N/A</v>
      </c>
      <c r="GI31" s="237" t="e">
        <f t="shared" si="81"/>
        <v>#N/A</v>
      </c>
      <c r="GJ31" s="237" t="e">
        <f t="shared" si="82"/>
        <v>#N/A</v>
      </c>
      <c r="GK31" s="237" t="e">
        <f t="shared" si="83"/>
        <v>#N/A</v>
      </c>
      <c r="GL31" s="237" t="e">
        <f t="shared" si="84"/>
        <v>#N/A</v>
      </c>
      <c r="GM31" s="237" t="e">
        <f t="shared" si="85"/>
        <v>#N/A</v>
      </c>
      <c r="GN31" s="237" t="e">
        <f t="shared" si="86"/>
        <v>#N/A</v>
      </c>
      <c r="GO31" s="237" t="e">
        <f t="shared" si="87"/>
        <v>#N/A</v>
      </c>
      <c r="GP31" s="237" t="e">
        <f t="shared" si="88"/>
        <v>#N/A</v>
      </c>
      <c r="GQ31" s="237" t="e">
        <f t="shared" si="89"/>
        <v>#N/A</v>
      </c>
      <c r="GR31" s="237" t="e">
        <f t="shared" si="90"/>
        <v>#N/A</v>
      </c>
      <c r="GS31" s="237" t="e">
        <f t="shared" si="91"/>
        <v>#N/A</v>
      </c>
      <c r="GT31" s="237" t="e">
        <f t="shared" si="92"/>
        <v>#N/A</v>
      </c>
      <c r="GU31" s="237" t="e">
        <f t="shared" si="93"/>
        <v>#N/A</v>
      </c>
      <c r="GV31" s="237" t="e">
        <f t="shared" si="94"/>
        <v>#N/A</v>
      </c>
      <c r="GW31" s="237" t="e">
        <f t="shared" si="95"/>
        <v>#N/A</v>
      </c>
      <c r="GX31" s="237" t="e">
        <f t="shared" si="96"/>
        <v>#N/A</v>
      </c>
      <c r="GY31" s="237" t="e">
        <f t="shared" si="97"/>
        <v>#N/A</v>
      </c>
      <c r="GZ31" s="237" t="e">
        <f t="shared" si="98"/>
        <v>#N/A</v>
      </c>
      <c r="HA31" s="237" t="e">
        <f t="shared" si="99"/>
        <v>#N/A</v>
      </c>
      <c r="HB31" s="237" t="e">
        <f t="shared" si="100"/>
        <v>#N/A</v>
      </c>
      <c r="HC31" s="237" t="e">
        <f t="shared" si="101"/>
        <v>#N/A</v>
      </c>
      <c r="HD31" s="237" t="e">
        <f t="shared" si="102"/>
        <v>#N/A</v>
      </c>
      <c r="HE31" s="237" t="e">
        <f t="shared" si="103"/>
        <v>#N/A</v>
      </c>
      <c r="HF31" s="237" t="e">
        <f t="shared" si="104"/>
        <v>#N/A</v>
      </c>
      <c r="HG31" s="237" t="e">
        <f t="shared" si="105"/>
        <v>#N/A</v>
      </c>
      <c r="HH31" s="237" t="e">
        <f t="shared" si="106"/>
        <v>#N/A</v>
      </c>
      <c r="HI31" s="237" t="e">
        <f t="shared" si="107"/>
        <v>#N/A</v>
      </c>
      <c r="HJ31" s="237" t="e">
        <f t="shared" si="108"/>
        <v>#N/A</v>
      </c>
      <c r="HK31" s="237" t="e">
        <f t="shared" si="109"/>
        <v>#N/A</v>
      </c>
      <c r="HL31" s="237" t="e">
        <f t="shared" si="110"/>
        <v>#N/A</v>
      </c>
      <c r="HM31" s="237" t="e">
        <f t="shared" si="111"/>
        <v>#N/A</v>
      </c>
      <c r="HN31" s="237" t="e">
        <f t="shared" si="112"/>
        <v>#N/A</v>
      </c>
      <c r="HO31" s="237" t="e">
        <f t="shared" si="113"/>
        <v>#N/A</v>
      </c>
      <c r="HP31" s="237" t="e">
        <f t="shared" si="114"/>
        <v>#N/A</v>
      </c>
      <c r="HQ31" s="237" t="e">
        <f t="shared" si="115"/>
        <v>#N/A</v>
      </c>
      <c r="HR31" s="237" t="e">
        <f t="shared" si="116"/>
        <v>#N/A</v>
      </c>
      <c r="HS31" s="237" t="e">
        <f t="shared" si="117"/>
        <v>#N/A</v>
      </c>
      <c r="HT31" s="237" t="e">
        <f t="shared" si="118"/>
        <v>#N/A</v>
      </c>
      <c r="HU31" s="237" t="e">
        <f t="shared" si="119"/>
        <v>#N/A</v>
      </c>
      <c r="HV31" s="237" t="e">
        <f t="shared" si="120"/>
        <v>#N/A</v>
      </c>
      <c r="HW31" s="237" t="e">
        <f t="shared" si="121"/>
        <v>#N/A</v>
      </c>
      <c r="HX31" s="237" t="e">
        <f t="shared" si="122"/>
        <v>#N/A</v>
      </c>
      <c r="HY31" s="237" t="e">
        <f t="shared" si="123"/>
        <v>#N/A</v>
      </c>
      <c r="HZ31" s="237" t="e">
        <f t="shared" si="124"/>
        <v>#N/A</v>
      </c>
      <c r="IA31" s="237" t="e">
        <f t="shared" si="125"/>
        <v>#N/A</v>
      </c>
      <c r="IB31" s="237" t="e">
        <f t="shared" si="126"/>
        <v>#N/A</v>
      </c>
    </row>
    <row r="32" spans="1:236" hidden="1" x14ac:dyDescent="0.25">
      <c r="A32" s="22">
        <v>29</v>
      </c>
      <c r="B32" s="117" t="str">
        <f t="shared" si="10"/>
        <v/>
      </c>
      <c r="C32" s="132"/>
      <c r="D32" s="117" t="str">
        <f t="shared" si="11"/>
        <v/>
      </c>
      <c r="E32" s="127"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9" t="str">
        <f t="shared" si="18"/>
        <v/>
      </c>
      <c r="Q32" s="119" t="str">
        <f t="shared" si="19"/>
        <v/>
      </c>
      <c r="R32" s="40" t="str">
        <f t="shared" si="20"/>
        <v/>
      </c>
      <c r="S32" s="132"/>
      <c r="T32" s="28" t="str">
        <f>IF(AND(B32&gt;0,C32&gt;0,D32&gt;0,M32&gt;0,N32&gt;0,S32&gt;0,NOT(K32="")),ABS(VLOOKUP($S$1,VLookups!$A$28:$B$29,2,FALSE)-_xlfn.BETA.DIST(S32,IF(G32="L",N32,M32),IF(G32="L",M32,N32),TRUE,B32,D32)),"")</f>
        <v/>
      </c>
      <c r="U32" s="129" t="str">
        <f>IF(OR($M32="",$N32=""),"",_xlfn.BETA.INV(ABS(VLOOKUP($S$1,VLookups!$A$28:$B$29,2,FALSE)-U$3),IF($G32="L",$N32,$M32),IF($G32="L",$M32,$N32),$B32,$D32))</f>
        <v/>
      </c>
      <c r="V32" s="130" t="str">
        <f>IF(OR($M32="",$N32=""),"",_xlfn.BETA.INV(ABS(VLOOKUP($S$1,VLookups!$A$28:$B$29,2,FALSE)-V$3),IF($G32="L",$N32,$M32),IF($G32="L",$M32,$N32),$B32,$D32))</f>
        <v/>
      </c>
      <c r="W32" s="129" t="str">
        <f>IF(OR($M32="",$N32=""),"",_xlfn.BETA.INV(ABS(VLOOKUP($S$1,VLookups!$A$28:$B$29,2,FALSE)-W$3),IF($G32="L",$N32,$M32),IF($G32="L",$M32,$N32),$B32,$D32))</f>
        <v/>
      </c>
      <c r="X32" s="130" t="str">
        <f>IF(OR($M32="",$N32=""),"",_xlfn.BETA.INV(ABS(VLOOKUP($S$1,VLookups!$A$28:$B$29,2,FALSE)-X$3),IF($G32="L",$N32,$M32),IF($G32="L",$M32,$N32),$B32,$D32))</f>
        <v/>
      </c>
      <c r="Y32" s="129" t="str">
        <f>IF(OR($M32="",$N32=""),"",_xlfn.BETA.INV(ABS(VLOOKUP($S$1,VLookups!$A$28:$B$29,2,FALSE)-Y$3),IF($G32="L",$N32,$M32),IF($G32="L",$M32,$N32),$B32,$D32))</f>
        <v/>
      </c>
      <c r="Z32" s="130" t="str">
        <f>IF(OR($M32="",$N32=""),"",_xlfn.BETA.INV(ABS(VLOOKUP($S$1,VLookups!$A$28:$B$29,2,FALSE)-Z$3),IF($G32="L",$N32,$M32),IF($G32="L",$M32,$N32),$B32,$D32))</f>
        <v/>
      </c>
      <c r="AA32" s="129" t="str">
        <f>IF(OR($M32="",$N32=""),"",_xlfn.BETA.INV(ABS(VLOOKUP($S$1,VLookups!$A$28:$B$29,2,FALSE)-AA$3),IF($G32="L",$N32,$M32),IF($G32="L",$M32,$N32),$B32,$D32))</f>
        <v/>
      </c>
      <c r="AB32" s="130" t="str">
        <f>IF(OR($M32="",$N32=""),"",_xlfn.BETA.INV(ABS(VLOOKUP($S$1,VLookups!$A$28:$B$29,2,FALSE)-AB$3),IF($G32="L",$N32,$M32),IF($G32="L",$M32,$N32),$B32,$D32))</f>
        <v/>
      </c>
      <c r="AC32" s="129" t="str">
        <f>IF(OR($M32="",$N32=""),"",_xlfn.BETA.INV(ABS(VLOOKUP($S$1,VLookups!$A$28:$B$29,2,FALSE)-AC$3),IF($G32="L",$N32,$M32),IF($G32="L",$M32,$N32),$B32,$D32))</f>
        <v/>
      </c>
      <c r="AD32" s="130" t="str">
        <f>IF(OR($M32="",$N32=""),"",_xlfn.BETA.INV(ABS(VLOOKUP($S$1,VLookups!$A$28:$B$29,2,FALSE)-AD$3),IF($G32="L",$N32,$M32),IF($G32="L",$M32,$N32),$B32,$D32))</f>
        <v/>
      </c>
      <c r="AE32" s="129" t="str">
        <f>IF(OR($M32="",$N32=""),"",_xlfn.BETA.INV(ABS(VLOOKUP($S$1,VLookups!$A$28:$B$29,2,FALSE)-AE$3),IF($G32="L",$N32,$M32),IF($G32="L",$M32,$N32),$B32,$D32))</f>
        <v/>
      </c>
      <c r="AF32" s="130" t="str">
        <f>IF(OR($M32="",$N32=""),"",_xlfn.BETA.INV(ABS(VLOOKUP($S$1,VLookups!$A$28:$B$29,2,FALSE)-AF$3),IF($G32="L",$N32,$M32),IF($G32="L",$M32,$N32),$B32,$D32))</f>
        <v/>
      </c>
      <c r="AG32" s="17"/>
      <c r="AH32" s="238" t="str">
        <f t="shared" si="21"/>
        <v/>
      </c>
      <c r="AI32" s="236" t="str">
        <f t="shared" si="22"/>
        <v/>
      </c>
      <c r="AJ32" s="199" t="str">
        <f t="shared" ref="AJ32:CU32" si="179">IF(ISNONTEXT($AH32),AI32+$AH32,"")</f>
        <v/>
      </c>
      <c r="AK32" s="199" t="str">
        <f t="shared" si="179"/>
        <v/>
      </c>
      <c r="AL32" s="199" t="str">
        <f t="shared" si="179"/>
        <v/>
      </c>
      <c r="AM32" s="199" t="str">
        <f t="shared" si="179"/>
        <v/>
      </c>
      <c r="AN32" s="199" t="str">
        <f t="shared" si="179"/>
        <v/>
      </c>
      <c r="AO32" s="199" t="str">
        <f t="shared" si="179"/>
        <v/>
      </c>
      <c r="AP32" s="199" t="str">
        <f t="shared" si="179"/>
        <v/>
      </c>
      <c r="AQ32" s="199" t="str">
        <f t="shared" si="179"/>
        <v/>
      </c>
      <c r="AR32" s="199" t="str">
        <f t="shared" si="179"/>
        <v/>
      </c>
      <c r="AS32" s="199" t="str">
        <f t="shared" si="179"/>
        <v/>
      </c>
      <c r="AT32" s="199" t="str">
        <f t="shared" si="179"/>
        <v/>
      </c>
      <c r="AU32" s="199" t="str">
        <f t="shared" si="179"/>
        <v/>
      </c>
      <c r="AV32" s="199" t="str">
        <f t="shared" si="179"/>
        <v/>
      </c>
      <c r="AW32" s="199" t="str">
        <f t="shared" si="179"/>
        <v/>
      </c>
      <c r="AX32" s="199" t="str">
        <f t="shared" si="179"/>
        <v/>
      </c>
      <c r="AY32" s="199" t="str">
        <f t="shared" si="179"/>
        <v/>
      </c>
      <c r="AZ32" s="199" t="str">
        <f t="shared" si="179"/>
        <v/>
      </c>
      <c r="BA32" s="199" t="str">
        <f t="shared" si="179"/>
        <v/>
      </c>
      <c r="BB32" s="199" t="str">
        <f t="shared" si="179"/>
        <v/>
      </c>
      <c r="BC32" s="199" t="str">
        <f t="shared" si="179"/>
        <v/>
      </c>
      <c r="BD32" s="199" t="str">
        <f t="shared" si="179"/>
        <v/>
      </c>
      <c r="BE32" s="199" t="str">
        <f t="shared" si="179"/>
        <v/>
      </c>
      <c r="BF32" s="199" t="str">
        <f t="shared" si="179"/>
        <v/>
      </c>
      <c r="BG32" s="199" t="str">
        <f t="shared" si="179"/>
        <v/>
      </c>
      <c r="BH32" s="199" t="str">
        <f t="shared" si="179"/>
        <v/>
      </c>
      <c r="BI32" s="199" t="str">
        <f t="shared" si="179"/>
        <v/>
      </c>
      <c r="BJ32" s="199" t="str">
        <f t="shared" si="179"/>
        <v/>
      </c>
      <c r="BK32" s="199" t="str">
        <f t="shared" si="179"/>
        <v/>
      </c>
      <c r="BL32" s="199" t="str">
        <f t="shared" si="179"/>
        <v/>
      </c>
      <c r="BM32" s="199" t="str">
        <f t="shared" si="179"/>
        <v/>
      </c>
      <c r="BN32" s="199" t="str">
        <f t="shared" si="179"/>
        <v/>
      </c>
      <c r="BO32" s="199" t="str">
        <f t="shared" si="179"/>
        <v/>
      </c>
      <c r="BP32" s="199" t="str">
        <f t="shared" si="179"/>
        <v/>
      </c>
      <c r="BQ32" s="199" t="str">
        <f t="shared" si="179"/>
        <v/>
      </c>
      <c r="BR32" s="199" t="str">
        <f t="shared" si="179"/>
        <v/>
      </c>
      <c r="BS32" s="199" t="str">
        <f t="shared" si="179"/>
        <v/>
      </c>
      <c r="BT32" s="199" t="str">
        <f t="shared" si="179"/>
        <v/>
      </c>
      <c r="BU32" s="199" t="str">
        <f t="shared" si="179"/>
        <v/>
      </c>
      <c r="BV32" s="199" t="str">
        <f t="shared" si="179"/>
        <v/>
      </c>
      <c r="BW32" s="199" t="str">
        <f t="shared" si="179"/>
        <v/>
      </c>
      <c r="BX32" s="199" t="str">
        <f t="shared" si="179"/>
        <v/>
      </c>
      <c r="BY32" s="199" t="str">
        <f t="shared" si="179"/>
        <v/>
      </c>
      <c r="BZ32" s="199" t="str">
        <f t="shared" si="179"/>
        <v/>
      </c>
      <c r="CA32" s="199" t="str">
        <f t="shared" si="179"/>
        <v/>
      </c>
      <c r="CB32" s="199" t="str">
        <f t="shared" si="179"/>
        <v/>
      </c>
      <c r="CC32" s="199" t="str">
        <f t="shared" si="179"/>
        <v/>
      </c>
      <c r="CD32" s="199" t="str">
        <f t="shared" si="179"/>
        <v/>
      </c>
      <c r="CE32" s="199" t="str">
        <f t="shared" si="179"/>
        <v/>
      </c>
      <c r="CF32" s="199" t="str">
        <f t="shared" si="179"/>
        <v/>
      </c>
      <c r="CG32" s="199" t="str">
        <f t="shared" si="179"/>
        <v/>
      </c>
      <c r="CH32" s="199" t="str">
        <f t="shared" si="179"/>
        <v/>
      </c>
      <c r="CI32" s="199" t="str">
        <f t="shared" si="179"/>
        <v/>
      </c>
      <c r="CJ32" s="199" t="str">
        <f t="shared" si="179"/>
        <v/>
      </c>
      <c r="CK32" s="199" t="str">
        <f t="shared" si="179"/>
        <v/>
      </c>
      <c r="CL32" s="199" t="str">
        <f t="shared" si="179"/>
        <v/>
      </c>
      <c r="CM32" s="199" t="str">
        <f t="shared" si="179"/>
        <v/>
      </c>
      <c r="CN32" s="199" t="str">
        <f t="shared" si="179"/>
        <v/>
      </c>
      <c r="CO32" s="199" t="str">
        <f t="shared" si="179"/>
        <v/>
      </c>
      <c r="CP32" s="199" t="str">
        <f t="shared" si="179"/>
        <v/>
      </c>
      <c r="CQ32" s="199" t="str">
        <f t="shared" si="179"/>
        <v/>
      </c>
      <c r="CR32" s="199" t="str">
        <f t="shared" si="179"/>
        <v/>
      </c>
      <c r="CS32" s="199" t="str">
        <f t="shared" si="179"/>
        <v/>
      </c>
      <c r="CT32" s="199" t="str">
        <f t="shared" si="179"/>
        <v/>
      </c>
      <c r="CU32" s="199" t="str">
        <f t="shared" si="179"/>
        <v/>
      </c>
      <c r="CV32" s="199" t="str">
        <f t="shared" ref="CV32:FG32" si="180">IF(ISNONTEXT($AH32),CU32+$AH32,"")</f>
        <v/>
      </c>
      <c r="CW32" s="199" t="str">
        <f t="shared" si="180"/>
        <v/>
      </c>
      <c r="CX32" s="199" t="str">
        <f t="shared" si="180"/>
        <v/>
      </c>
      <c r="CY32" s="199" t="str">
        <f t="shared" si="180"/>
        <v/>
      </c>
      <c r="CZ32" s="199" t="str">
        <f t="shared" si="180"/>
        <v/>
      </c>
      <c r="DA32" s="199" t="str">
        <f t="shared" si="180"/>
        <v/>
      </c>
      <c r="DB32" s="199" t="str">
        <f t="shared" si="180"/>
        <v/>
      </c>
      <c r="DC32" s="199" t="str">
        <f t="shared" si="180"/>
        <v/>
      </c>
      <c r="DD32" s="199" t="str">
        <f t="shared" si="180"/>
        <v/>
      </c>
      <c r="DE32" s="199" t="str">
        <f t="shared" si="180"/>
        <v/>
      </c>
      <c r="DF32" s="199" t="str">
        <f t="shared" si="180"/>
        <v/>
      </c>
      <c r="DG32" s="199" t="str">
        <f t="shared" si="180"/>
        <v/>
      </c>
      <c r="DH32" s="199" t="str">
        <f t="shared" si="180"/>
        <v/>
      </c>
      <c r="DI32" s="199" t="str">
        <f t="shared" si="180"/>
        <v/>
      </c>
      <c r="DJ32" s="199" t="str">
        <f t="shared" si="180"/>
        <v/>
      </c>
      <c r="DK32" s="199" t="str">
        <f t="shared" si="180"/>
        <v/>
      </c>
      <c r="DL32" s="199" t="str">
        <f t="shared" si="180"/>
        <v/>
      </c>
      <c r="DM32" s="199" t="str">
        <f t="shared" si="180"/>
        <v/>
      </c>
      <c r="DN32" s="199" t="str">
        <f t="shared" si="180"/>
        <v/>
      </c>
      <c r="DO32" s="199" t="str">
        <f t="shared" si="180"/>
        <v/>
      </c>
      <c r="DP32" s="199" t="str">
        <f t="shared" si="180"/>
        <v/>
      </c>
      <c r="DQ32" s="199" t="str">
        <f t="shared" si="180"/>
        <v/>
      </c>
      <c r="DR32" s="199" t="str">
        <f t="shared" si="180"/>
        <v/>
      </c>
      <c r="DS32" s="199" t="str">
        <f t="shared" si="180"/>
        <v/>
      </c>
      <c r="DT32" s="199" t="str">
        <f t="shared" si="180"/>
        <v/>
      </c>
      <c r="DU32" s="199" t="str">
        <f t="shared" si="180"/>
        <v/>
      </c>
      <c r="DV32" s="199" t="str">
        <f t="shared" si="180"/>
        <v/>
      </c>
      <c r="DW32" s="199" t="str">
        <f t="shared" si="180"/>
        <v/>
      </c>
      <c r="DX32" s="199" t="str">
        <f t="shared" si="180"/>
        <v/>
      </c>
      <c r="DY32" s="199" t="str">
        <f t="shared" si="180"/>
        <v/>
      </c>
      <c r="DZ32" s="199" t="str">
        <f t="shared" si="180"/>
        <v/>
      </c>
      <c r="EA32" s="199" t="str">
        <f t="shared" si="180"/>
        <v/>
      </c>
      <c r="EB32" s="199" t="str">
        <f t="shared" si="180"/>
        <v/>
      </c>
      <c r="EC32" s="199" t="str">
        <f t="shared" si="180"/>
        <v/>
      </c>
      <c r="ED32" s="199" t="str">
        <f t="shared" si="180"/>
        <v/>
      </c>
      <c r="EE32" s="236" t="str">
        <f t="shared" si="25"/>
        <v/>
      </c>
      <c r="EF32" s="237" t="e">
        <f t="shared" si="26"/>
        <v>#N/A</v>
      </c>
      <c r="EG32" s="237" t="e">
        <f t="shared" si="27"/>
        <v>#N/A</v>
      </c>
      <c r="EH32" s="237" t="e">
        <f t="shared" si="28"/>
        <v>#N/A</v>
      </c>
      <c r="EI32" s="237" t="e">
        <f t="shared" si="29"/>
        <v>#N/A</v>
      </c>
      <c r="EJ32" s="237" t="e">
        <f t="shared" si="30"/>
        <v>#N/A</v>
      </c>
      <c r="EK32" s="237" t="e">
        <f t="shared" si="31"/>
        <v>#N/A</v>
      </c>
      <c r="EL32" s="237" t="e">
        <f t="shared" si="32"/>
        <v>#N/A</v>
      </c>
      <c r="EM32" s="237" t="e">
        <f t="shared" si="33"/>
        <v>#N/A</v>
      </c>
      <c r="EN32" s="237" t="e">
        <f t="shared" si="34"/>
        <v>#N/A</v>
      </c>
      <c r="EO32" s="237" t="e">
        <f t="shared" si="35"/>
        <v>#N/A</v>
      </c>
      <c r="EP32" s="237" t="e">
        <f t="shared" si="36"/>
        <v>#N/A</v>
      </c>
      <c r="EQ32" s="237" t="e">
        <f t="shared" si="37"/>
        <v>#N/A</v>
      </c>
      <c r="ER32" s="237" t="e">
        <f t="shared" si="38"/>
        <v>#N/A</v>
      </c>
      <c r="ES32" s="237" t="e">
        <f t="shared" si="39"/>
        <v>#N/A</v>
      </c>
      <c r="ET32" s="237" t="e">
        <f t="shared" si="40"/>
        <v>#N/A</v>
      </c>
      <c r="EU32" s="237" t="e">
        <f t="shared" si="41"/>
        <v>#N/A</v>
      </c>
      <c r="EV32" s="237" t="e">
        <f t="shared" si="42"/>
        <v>#N/A</v>
      </c>
      <c r="EW32" s="237" t="e">
        <f t="shared" si="43"/>
        <v>#N/A</v>
      </c>
      <c r="EX32" s="237" t="e">
        <f t="shared" si="44"/>
        <v>#N/A</v>
      </c>
      <c r="EY32" s="237" t="e">
        <f t="shared" si="45"/>
        <v>#N/A</v>
      </c>
      <c r="EZ32" s="237" t="e">
        <f t="shared" si="46"/>
        <v>#N/A</v>
      </c>
      <c r="FA32" s="237" t="e">
        <f t="shared" si="47"/>
        <v>#N/A</v>
      </c>
      <c r="FB32" s="237" t="e">
        <f t="shared" si="48"/>
        <v>#N/A</v>
      </c>
      <c r="FC32" s="237" t="e">
        <f t="shared" si="49"/>
        <v>#N/A</v>
      </c>
      <c r="FD32" s="237" t="e">
        <f t="shared" si="50"/>
        <v>#N/A</v>
      </c>
      <c r="FE32" s="237" t="e">
        <f t="shared" si="51"/>
        <v>#N/A</v>
      </c>
      <c r="FF32" s="237" t="e">
        <f t="shared" si="52"/>
        <v>#N/A</v>
      </c>
      <c r="FG32" s="237" t="e">
        <f t="shared" si="53"/>
        <v>#N/A</v>
      </c>
      <c r="FH32" s="237" t="e">
        <f t="shared" si="54"/>
        <v>#N/A</v>
      </c>
      <c r="FI32" s="237" t="e">
        <f t="shared" si="55"/>
        <v>#N/A</v>
      </c>
      <c r="FJ32" s="237" t="e">
        <f t="shared" si="56"/>
        <v>#N/A</v>
      </c>
      <c r="FK32" s="237" t="e">
        <f t="shared" si="57"/>
        <v>#N/A</v>
      </c>
      <c r="FL32" s="237" t="e">
        <f t="shared" si="58"/>
        <v>#N/A</v>
      </c>
      <c r="FM32" s="237" t="e">
        <f t="shared" si="59"/>
        <v>#N/A</v>
      </c>
      <c r="FN32" s="237" t="e">
        <f t="shared" si="60"/>
        <v>#N/A</v>
      </c>
      <c r="FO32" s="237" t="e">
        <f t="shared" si="61"/>
        <v>#N/A</v>
      </c>
      <c r="FP32" s="237" t="e">
        <f t="shared" si="62"/>
        <v>#N/A</v>
      </c>
      <c r="FQ32" s="237" t="e">
        <f t="shared" si="63"/>
        <v>#N/A</v>
      </c>
      <c r="FR32" s="237" t="e">
        <f t="shared" si="64"/>
        <v>#N/A</v>
      </c>
      <c r="FS32" s="237" t="e">
        <f t="shared" si="65"/>
        <v>#N/A</v>
      </c>
      <c r="FT32" s="237" t="e">
        <f t="shared" si="66"/>
        <v>#N/A</v>
      </c>
      <c r="FU32" s="237" t="e">
        <f t="shared" si="67"/>
        <v>#N/A</v>
      </c>
      <c r="FV32" s="237" t="e">
        <f t="shared" si="68"/>
        <v>#N/A</v>
      </c>
      <c r="FW32" s="237" t="e">
        <f t="shared" si="69"/>
        <v>#N/A</v>
      </c>
      <c r="FX32" s="237" t="e">
        <f t="shared" si="70"/>
        <v>#N/A</v>
      </c>
      <c r="FY32" s="237" t="e">
        <f t="shared" si="71"/>
        <v>#N/A</v>
      </c>
      <c r="FZ32" s="237" t="e">
        <f t="shared" si="72"/>
        <v>#N/A</v>
      </c>
      <c r="GA32" s="237" t="e">
        <f t="shared" si="73"/>
        <v>#N/A</v>
      </c>
      <c r="GB32" s="237" t="e">
        <f t="shared" si="74"/>
        <v>#N/A</v>
      </c>
      <c r="GC32" s="237" t="e">
        <f t="shared" si="75"/>
        <v>#N/A</v>
      </c>
      <c r="GD32" s="237" t="e">
        <f t="shared" si="76"/>
        <v>#N/A</v>
      </c>
      <c r="GE32" s="237" t="e">
        <f t="shared" si="77"/>
        <v>#N/A</v>
      </c>
      <c r="GF32" s="237" t="e">
        <f t="shared" si="78"/>
        <v>#N/A</v>
      </c>
      <c r="GG32" s="237" t="e">
        <f t="shared" si="79"/>
        <v>#N/A</v>
      </c>
      <c r="GH32" s="237" t="e">
        <f t="shared" si="80"/>
        <v>#N/A</v>
      </c>
      <c r="GI32" s="237" t="e">
        <f t="shared" si="81"/>
        <v>#N/A</v>
      </c>
      <c r="GJ32" s="237" t="e">
        <f t="shared" si="82"/>
        <v>#N/A</v>
      </c>
      <c r="GK32" s="237" t="e">
        <f t="shared" si="83"/>
        <v>#N/A</v>
      </c>
      <c r="GL32" s="237" t="e">
        <f t="shared" si="84"/>
        <v>#N/A</v>
      </c>
      <c r="GM32" s="237" t="e">
        <f t="shared" si="85"/>
        <v>#N/A</v>
      </c>
      <c r="GN32" s="237" t="e">
        <f t="shared" si="86"/>
        <v>#N/A</v>
      </c>
      <c r="GO32" s="237" t="e">
        <f t="shared" si="87"/>
        <v>#N/A</v>
      </c>
      <c r="GP32" s="237" t="e">
        <f t="shared" si="88"/>
        <v>#N/A</v>
      </c>
      <c r="GQ32" s="237" t="e">
        <f t="shared" si="89"/>
        <v>#N/A</v>
      </c>
      <c r="GR32" s="237" t="e">
        <f t="shared" si="90"/>
        <v>#N/A</v>
      </c>
      <c r="GS32" s="237" t="e">
        <f t="shared" si="91"/>
        <v>#N/A</v>
      </c>
      <c r="GT32" s="237" t="e">
        <f t="shared" si="92"/>
        <v>#N/A</v>
      </c>
      <c r="GU32" s="237" t="e">
        <f t="shared" si="93"/>
        <v>#N/A</v>
      </c>
      <c r="GV32" s="237" t="e">
        <f t="shared" si="94"/>
        <v>#N/A</v>
      </c>
      <c r="GW32" s="237" t="e">
        <f t="shared" si="95"/>
        <v>#N/A</v>
      </c>
      <c r="GX32" s="237" t="e">
        <f t="shared" si="96"/>
        <v>#N/A</v>
      </c>
      <c r="GY32" s="237" t="e">
        <f t="shared" si="97"/>
        <v>#N/A</v>
      </c>
      <c r="GZ32" s="237" t="e">
        <f t="shared" si="98"/>
        <v>#N/A</v>
      </c>
      <c r="HA32" s="237" t="e">
        <f t="shared" si="99"/>
        <v>#N/A</v>
      </c>
      <c r="HB32" s="237" t="e">
        <f t="shared" si="100"/>
        <v>#N/A</v>
      </c>
      <c r="HC32" s="237" t="e">
        <f t="shared" si="101"/>
        <v>#N/A</v>
      </c>
      <c r="HD32" s="237" t="e">
        <f t="shared" si="102"/>
        <v>#N/A</v>
      </c>
      <c r="HE32" s="237" t="e">
        <f t="shared" si="103"/>
        <v>#N/A</v>
      </c>
      <c r="HF32" s="237" t="e">
        <f t="shared" si="104"/>
        <v>#N/A</v>
      </c>
      <c r="HG32" s="237" t="e">
        <f t="shared" si="105"/>
        <v>#N/A</v>
      </c>
      <c r="HH32" s="237" t="e">
        <f t="shared" si="106"/>
        <v>#N/A</v>
      </c>
      <c r="HI32" s="237" t="e">
        <f t="shared" si="107"/>
        <v>#N/A</v>
      </c>
      <c r="HJ32" s="237" t="e">
        <f t="shared" si="108"/>
        <v>#N/A</v>
      </c>
      <c r="HK32" s="237" t="e">
        <f t="shared" si="109"/>
        <v>#N/A</v>
      </c>
      <c r="HL32" s="237" t="e">
        <f t="shared" si="110"/>
        <v>#N/A</v>
      </c>
      <c r="HM32" s="237" t="e">
        <f t="shared" si="111"/>
        <v>#N/A</v>
      </c>
      <c r="HN32" s="237" t="e">
        <f t="shared" si="112"/>
        <v>#N/A</v>
      </c>
      <c r="HO32" s="237" t="e">
        <f t="shared" si="113"/>
        <v>#N/A</v>
      </c>
      <c r="HP32" s="237" t="e">
        <f t="shared" si="114"/>
        <v>#N/A</v>
      </c>
      <c r="HQ32" s="237" t="e">
        <f t="shared" si="115"/>
        <v>#N/A</v>
      </c>
      <c r="HR32" s="237" t="e">
        <f t="shared" si="116"/>
        <v>#N/A</v>
      </c>
      <c r="HS32" s="237" t="e">
        <f t="shared" si="117"/>
        <v>#N/A</v>
      </c>
      <c r="HT32" s="237" t="e">
        <f t="shared" si="118"/>
        <v>#N/A</v>
      </c>
      <c r="HU32" s="237" t="e">
        <f t="shared" si="119"/>
        <v>#N/A</v>
      </c>
      <c r="HV32" s="237" t="e">
        <f t="shared" si="120"/>
        <v>#N/A</v>
      </c>
      <c r="HW32" s="237" t="e">
        <f t="shared" si="121"/>
        <v>#N/A</v>
      </c>
      <c r="HX32" s="237" t="e">
        <f t="shared" si="122"/>
        <v>#N/A</v>
      </c>
      <c r="HY32" s="237" t="e">
        <f t="shared" si="123"/>
        <v>#N/A</v>
      </c>
      <c r="HZ32" s="237" t="e">
        <f t="shared" si="124"/>
        <v>#N/A</v>
      </c>
      <c r="IA32" s="237" t="e">
        <f t="shared" si="125"/>
        <v>#N/A</v>
      </c>
      <c r="IB32" s="237" t="e">
        <f t="shared" si="126"/>
        <v>#N/A</v>
      </c>
    </row>
    <row r="33" spans="1:236" hidden="1" x14ac:dyDescent="0.25">
      <c r="A33" s="22">
        <v>30</v>
      </c>
      <c r="B33" s="117" t="str">
        <f t="shared" si="10"/>
        <v/>
      </c>
      <c r="C33" s="132"/>
      <c r="D33" s="117" t="str">
        <f t="shared" si="11"/>
        <v/>
      </c>
      <c r="E33" s="127"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9" t="str">
        <f t="shared" si="18"/>
        <v/>
      </c>
      <c r="Q33" s="119" t="str">
        <f t="shared" si="19"/>
        <v/>
      </c>
      <c r="R33" s="40" t="str">
        <f t="shared" si="20"/>
        <v/>
      </c>
      <c r="S33" s="132"/>
      <c r="T33" s="28" t="str">
        <f>IF(AND(B33&gt;0,C33&gt;0,D33&gt;0,M33&gt;0,N33&gt;0,S33&gt;0,NOT(K33="")),ABS(VLOOKUP($S$1,VLookups!$A$28:$B$29,2,FALSE)-_xlfn.BETA.DIST(S33,IF(G33="L",N33,M33),IF(G33="L",M33,N33),TRUE,B33,D33)),"")</f>
        <v/>
      </c>
      <c r="U33" s="129" t="str">
        <f>IF(OR($M33="",$N33=""),"",_xlfn.BETA.INV(ABS(VLOOKUP($S$1,VLookups!$A$28:$B$29,2,FALSE)-U$3),IF($G33="L",$N33,$M33),IF($G33="L",$M33,$N33),$B33,$D33))</f>
        <v/>
      </c>
      <c r="V33" s="130" t="str">
        <f>IF(OR($M33="",$N33=""),"",_xlfn.BETA.INV(ABS(VLOOKUP($S$1,VLookups!$A$28:$B$29,2,FALSE)-V$3),IF($G33="L",$N33,$M33),IF($G33="L",$M33,$N33),$B33,$D33))</f>
        <v/>
      </c>
      <c r="W33" s="129" t="str">
        <f>IF(OR($M33="",$N33=""),"",_xlfn.BETA.INV(ABS(VLOOKUP($S$1,VLookups!$A$28:$B$29,2,FALSE)-W$3),IF($G33="L",$N33,$M33),IF($G33="L",$M33,$N33),$B33,$D33))</f>
        <v/>
      </c>
      <c r="X33" s="130" t="str">
        <f>IF(OR($M33="",$N33=""),"",_xlfn.BETA.INV(ABS(VLOOKUP($S$1,VLookups!$A$28:$B$29,2,FALSE)-X$3),IF($G33="L",$N33,$M33),IF($G33="L",$M33,$N33),$B33,$D33))</f>
        <v/>
      </c>
      <c r="Y33" s="129" t="str">
        <f>IF(OR($M33="",$N33=""),"",_xlfn.BETA.INV(ABS(VLOOKUP($S$1,VLookups!$A$28:$B$29,2,FALSE)-Y$3),IF($G33="L",$N33,$M33),IF($G33="L",$M33,$N33),$B33,$D33))</f>
        <v/>
      </c>
      <c r="Z33" s="130" t="str">
        <f>IF(OR($M33="",$N33=""),"",_xlfn.BETA.INV(ABS(VLOOKUP($S$1,VLookups!$A$28:$B$29,2,FALSE)-Z$3),IF($G33="L",$N33,$M33),IF($G33="L",$M33,$N33),$B33,$D33))</f>
        <v/>
      </c>
      <c r="AA33" s="129" t="str">
        <f>IF(OR($M33="",$N33=""),"",_xlfn.BETA.INV(ABS(VLOOKUP($S$1,VLookups!$A$28:$B$29,2,FALSE)-AA$3),IF($G33="L",$N33,$M33),IF($G33="L",$M33,$N33),$B33,$D33))</f>
        <v/>
      </c>
      <c r="AB33" s="130" t="str">
        <f>IF(OR($M33="",$N33=""),"",_xlfn.BETA.INV(ABS(VLOOKUP($S$1,VLookups!$A$28:$B$29,2,FALSE)-AB$3),IF($G33="L",$N33,$M33),IF($G33="L",$M33,$N33),$B33,$D33))</f>
        <v/>
      </c>
      <c r="AC33" s="129" t="str">
        <f>IF(OR($M33="",$N33=""),"",_xlfn.BETA.INV(ABS(VLOOKUP($S$1,VLookups!$A$28:$B$29,2,FALSE)-AC$3),IF($G33="L",$N33,$M33),IF($G33="L",$M33,$N33),$B33,$D33))</f>
        <v/>
      </c>
      <c r="AD33" s="130" t="str">
        <f>IF(OR($M33="",$N33=""),"",_xlfn.BETA.INV(ABS(VLOOKUP($S$1,VLookups!$A$28:$B$29,2,FALSE)-AD$3),IF($G33="L",$N33,$M33),IF($G33="L",$M33,$N33),$B33,$D33))</f>
        <v/>
      </c>
      <c r="AE33" s="129" t="str">
        <f>IF(OR($M33="",$N33=""),"",_xlfn.BETA.INV(ABS(VLOOKUP($S$1,VLookups!$A$28:$B$29,2,FALSE)-AE$3),IF($G33="L",$N33,$M33),IF($G33="L",$M33,$N33),$B33,$D33))</f>
        <v/>
      </c>
      <c r="AF33" s="130" t="str">
        <f>IF(OR($M33="",$N33=""),"",_xlfn.BETA.INV(ABS(VLOOKUP($S$1,VLookups!$A$28:$B$29,2,FALSE)-AF$3),IF($G33="L",$N33,$M33),IF($G33="L",$M33,$N33),$B33,$D33))</f>
        <v/>
      </c>
      <c r="AG33" s="17"/>
      <c r="AH33" s="238" t="str">
        <f t="shared" si="21"/>
        <v/>
      </c>
      <c r="AI33" s="236" t="str">
        <f t="shared" si="22"/>
        <v/>
      </c>
      <c r="AJ33" s="199" t="str">
        <f t="shared" ref="AJ33:CU33" si="181">IF(ISNONTEXT($AH33),AI33+$AH33,"")</f>
        <v/>
      </c>
      <c r="AK33" s="199" t="str">
        <f t="shared" si="181"/>
        <v/>
      </c>
      <c r="AL33" s="199" t="str">
        <f t="shared" si="181"/>
        <v/>
      </c>
      <c r="AM33" s="199" t="str">
        <f t="shared" si="181"/>
        <v/>
      </c>
      <c r="AN33" s="199" t="str">
        <f t="shared" si="181"/>
        <v/>
      </c>
      <c r="AO33" s="199" t="str">
        <f t="shared" si="181"/>
        <v/>
      </c>
      <c r="AP33" s="199" t="str">
        <f t="shared" si="181"/>
        <v/>
      </c>
      <c r="AQ33" s="199" t="str">
        <f t="shared" si="181"/>
        <v/>
      </c>
      <c r="AR33" s="199" t="str">
        <f t="shared" si="181"/>
        <v/>
      </c>
      <c r="AS33" s="199" t="str">
        <f t="shared" si="181"/>
        <v/>
      </c>
      <c r="AT33" s="199" t="str">
        <f t="shared" si="181"/>
        <v/>
      </c>
      <c r="AU33" s="199" t="str">
        <f t="shared" si="181"/>
        <v/>
      </c>
      <c r="AV33" s="199" t="str">
        <f t="shared" si="181"/>
        <v/>
      </c>
      <c r="AW33" s="199" t="str">
        <f t="shared" si="181"/>
        <v/>
      </c>
      <c r="AX33" s="199" t="str">
        <f t="shared" si="181"/>
        <v/>
      </c>
      <c r="AY33" s="199" t="str">
        <f t="shared" si="181"/>
        <v/>
      </c>
      <c r="AZ33" s="199" t="str">
        <f t="shared" si="181"/>
        <v/>
      </c>
      <c r="BA33" s="199" t="str">
        <f t="shared" si="181"/>
        <v/>
      </c>
      <c r="BB33" s="199" t="str">
        <f t="shared" si="181"/>
        <v/>
      </c>
      <c r="BC33" s="199" t="str">
        <f t="shared" si="181"/>
        <v/>
      </c>
      <c r="BD33" s="199" t="str">
        <f t="shared" si="181"/>
        <v/>
      </c>
      <c r="BE33" s="199" t="str">
        <f t="shared" si="181"/>
        <v/>
      </c>
      <c r="BF33" s="199" t="str">
        <f t="shared" si="181"/>
        <v/>
      </c>
      <c r="BG33" s="199" t="str">
        <f t="shared" si="181"/>
        <v/>
      </c>
      <c r="BH33" s="199" t="str">
        <f t="shared" si="181"/>
        <v/>
      </c>
      <c r="BI33" s="199" t="str">
        <f t="shared" si="181"/>
        <v/>
      </c>
      <c r="BJ33" s="199" t="str">
        <f t="shared" si="181"/>
        <v/>
      </c>
      <c r="BK33" s="199" t="str">
        <f t="shared" si="181"/>
        <v/>
      </c>
      <c r="BL33" s="199" t="str">
        <f t="shared" si="181"/>
        <v/>
      </c>
      <c r="BM33" s="199" t="str">
        <f t="shared" si="181"/>
        <v/>
      </c>
      <c r="BN33" s="199" t="str">
        <f t="shared" si="181"/>
        <v/>
      </c>
      <c r="BO33" s="199" t="str">
        <f t="shared" si="181"/>
        <v/>
      </c>
      <c r="BP33" s="199" t="str">
        <f t="shared" si="181"/>
        <v/>
      </c>
      <c r="BQ33" s="199" t="str">
        <f t="shared" si="181"/>
        <v/>
      </c>
      <c r="BR33" s="199" t="str">
        <f t="shared" si="181"/>
        <v/>
      </c>
      <c r="BS33" s="199" t="str">
        <f t="shared" si="181"/>
        <v/>
      </c>
      <c r="BT33" s="199" t="str">
        <f t="shared" si="181"/>
        <v/>
      </c>
      <c r="BU33" s="199" t="str">
        <f t="shared" si="181"/>
        <v/>
      </c>
      <c r="BV33" s="199" t="str">
        <f t="shared" si="181"/>
        <v/>
      </c>
      <c r="BW33" s="199" t="str">
        <f t="shared" si="181"/>
        <v/>
      </c>
      <c r="BX33" s="199" t="str">
        <f t="shared" si="181"/>
        <v/>
      </c>
      <c r="BY33" s="199" t="str">
        <f t="shared" si="181"/>
        <v/>
      </c>
      <c r="BZ33" s="199" t="str">
        <f t="shared" si="181"/>
        <v/>
      </c>
      <c r="CA33" s="199" t="str">
        <f t="shared" si="181"/>
        <v/>
      </c>
      <c r="CB33" s="199" t="str">
        <f t="shared" si="181"/>
        <v/>
      </c>
      <c r="CC33" s="199" t="str">
        <f t="shared" si="181"/>
        <v/>
      </c>
      <c r="CD33" s="199" t="str">
        <f t="shared" si="181"/>
        <v/>
      </c>
      <c r="CE33" s="199" t="str">
        <f t="shared" si="181"/>
        <v/>
      </c>
      <c r="CF33" s="199" t="str">
        <f t="shared" si="181"/>
        <v/>
      </c>
      <c r="CG33" s="199" t="str">
        <f t="shared" si="181"/>
        <v/>
      </c>
      <c r="CH33" s="199" t="str">
        <f t="shared" si="181"/>
        <v/>
      </c>
      <c r="CI33" s="199" t="str">
        <f t="shared" si="181"/>
        <v/>
      </c>
      <c r="CJ33" s="199" t="str">
        <f t="shared" si="181"/>
        <v/>
      </c>
      <c r="CK33" s="199" t="str">
        <f t="shared" si="181"/>
        <v/>
      </c>
      <c r="CL33" s="199" t="str">
        <f t="shared" si="181"/>
        <v/>
      </c>
      <c r="CM33" s="199" t="str">
        <f t="shared" si="181"/>
        <v/>
      </c>
      <c r="CN33" s="199" t="str">
        <f t="shared" si="181"/>
        <v/>
      </c>
      <c r="CO33" s="199" t="str">
        <f t="shared" si="181"/>
        <v/>
      </c>
      <c r="CP33" s="199" t="str">
        <f t="shared" si="181"/>
        <v/>
      </c>
      <c r="CQ33" s="199" t="str">
        <f t="shared" si="181"/>
        <v/>
      </c>
      <c r="CR33" s="199" t="str">
        <f t="shared" si="181"/>
        <v/>
      </c>
      <c r="CS33" s="199" t="str">
        <f t="shared" si="181"/>
        <v/>
      </c>
      <c r="CT33" s="199" t="str">
        <f t="shared" si="181"/>
        <v/>
      </c>
      <c r="CU33" s="199" t="str">
        <f t="shared" si="181"/>
        <v/>
      </c>
      <c r="CV33" s="199" t="str">
        <f t="shared" ref="CV33:FG33" si="182">IF(ISNONTEXT($AH33),CU33+$AH33,"")</f>
        <v/>
      </c>
      <c r="CW33" s="199" t="str">
        <f t="shared" si="182"/>
        <v/>
      </c>
      <c r="CX33" s="199" t="str">
        <f t="shared" si="182"/>
        <v/>
      </c>
      <c r="CY33" s="199" t="str">
        <f t="shared" si="182"/>
        <v/>
      </c>
      <c r="CZ33" s="199" t="str">
        <f t="shared" si="182"/>
        <v/>
      </c>
      <c r="DA33" s="199" t="str">
        <f t="shared" si="182"/>
        <v/>
      </c>
      <c r="DB33" s="199" t="str">
        <f t="shared" si="182"/>
        <v/>
      </c>
      <c r="DC33" s="199" t="str">
        <f t="shared" si="182"/>
        <v/>
      </c>
      <c r="DD33" s="199" t="str">
        <f t="shared" si="182"/>
        <v/>
      </c>
      <c r="DE33" s="199" t="str">
        <f t="shared" si="182"/>
        <v/>
      </c>
      <c r="DF33" s="199" t="str">
        <f t="shared" si="182"/>
        <v/>
      </c>
      <c r="DG33" s="199" t="str">
        <f t="shared" si="182"/>
        <v/>
      </c>
      <c r="DH33" s="199" t="str">
        <f t="shared" si="182"/>
        <v/>
      </c>
      <c r="DI33" s="199" t="str">
        <f t="shared" si="182"/>
        <v/>
      </c>
      <c r="DJ33" s="199" t="str">
        <f t="shared" si="182"/>
        <v/>
      </c>
      <c r="DK33" s="199" t="str">
        <f t="shared" si="182"/>
        <v/>
      </c>
      <c r="DL33" s="199" t="str">
        <f t="shared" si="182"/>
        <v/>
      </c>
      <c r="DM33" s="199" t="str">
        <f t="shared" si="182"/>
        <v/>
      </c>
      <c r="DN33" s="199" t="str">
        <f t="shared" si="182"/>
        <v/>
      </c>
      <c r="DO33" s="199" t="str">
        <f t="shared" si="182"/>
        <v/>
      </c>
      <c r="DP33" s="199" t="str">
        <f t="shared" si="182"/>
        <v/>
      </c>
      <c r="DQ33" s="199" t="str">
        <f t="shared" si="182"/>
        <v/>
      </c>
      <c r="DR33" s="199" t="str">
        <f t="shared" si="182"/>
        <v/>
      </c>
      <c r="DS33" s="199" t="str">
        <f t="shared" si="182"/>
        <v/>
      </c>
      <c r="DT33" s="199" t="str">
        <f t="shared" si="182"/>
        <v/>
      </c>
      <c r="DU33" s="199" t="str">
        <f t="shared" si="182"/>
        <v/>
      </c>
      <c r="DV33" s="199" t="str">
        <f t="shared" si="182"/>
        <v/>
      </c>
      <c r="DW33" s="199" t="str">
        <f t="shared" si="182"/>
        <v/>
      </c>
      <c r="DX33" s="199" t="str">
        <f t="shared" si="182"/>
        <v/>
      </c>
      <c r="DY33" s="199" t="str">
        <f t="shared" si="182"/>
        <v/>
      </c>
      <c r="DZ33" s="199" t="str">
        <f t="shared" si="182"/>
        <v/>
      </c>
      <c r="EA33" s="199" t="str">
        <f t="shared" si="182"/>
        <v/>
      </c>
      <c r="EB33" s="199" t="str">
        <f t="shared" si="182"/>
        <v/>
      </c>
      <c r="EC33" s="199" t="str">
        <f t="shared" si="182"/>
        <v/>
      </c>
      <c r="ED33" s="199" t="str">
        <f t="shared" si="182"/>
        <v/>
      </c>
      <c r="EE33" s="236" t="str">
        <f t="shared" si="25"/>
        <v/>
      </c>
      <c r="EF33" s="237" t="e">
        <f t="shared" si="26"/>
        <v>#N/A</v>
      </c>
      <c r="EG33" s="237" t="e">
        <f t="shared" si="27"/>
        <v>#N/A</v>
      </c>
      <c r="EH33" s="237" t="e">
        <f t="shared" si="28"/>
        <v>#N/A</v>
      </c>
      <c r="EI33" s="237" t="e">
        <f t="shared" si="29"/>
        <v>#N/A</v>
      </c>
      <c r="EJ33" s="237" t="e">
        <f t="shared" si="30"/>
        <v>#N/A</v>
      </c>
      <c r="EK33" s="237" t="e">
        <f t="shared" si="31"/>
        <v>#N/A</v>
      </c>
      <c r="EL33" s="237" t="e">
        <f t="shared" si="32"/>
        <v>#N/A</v>
      </c>
      <c r="EM33" s="237" t="e">
        <f t="shared" si="33"/>
        <v>#N/A</v>
      </c>
      <c r="EN33" s="237" t="e">
        <f t="shared" si="34"/>
        <v>#N/A</v>
      </c>
      <c r="EO33" s="237" t="e">
        <f t="shared" si="35"/>
        <v>#N/A</v>
      </c>
      <c r="EP33" s="237" t="e">
        <f t="shared" si="36"/>
        <v>#N/A</v>
      </c>
      <c r="EQ33" s="237" t="e">
        <f t="shared" si="37"/>
        <v>#N/A</v>
      </c>
      <c r="ER33" s="237" t="e">
        <f t="shared" si="38"/>
        <v>#N/A</v>
      </c>
      <c r="ES33" s="237" t="e">
        <f t="shared" si="39"/>
        <v>#N/A</v>
      </c>
      <c r="ET33" s="237" t="e">
        <f t="shared" si="40"/>
        <v>#N/A</v>
      </c>
      <c r="EU33" s="237" t="e">
        <f t="shared" si="41"/>
        <v>#N/A</v>
      </c>
      <c r="EV33" s="237" t="e">
        <f t="shared" si="42"/>
        <v>#N/A</v>
      </c>
      <c r="EW33" s="237" t="e">
        <f t="shared" si="43"/>
        <v>#N/A</v>
      </c>
      <c r="EX33" s="237" t="e">
        <f t="shared" si="44"/>
        <v>#N/A</v>
      </c>
      <c r="EY33" s="237" t="e">
        <f t="shared" si="45"/>
        <v>#N/A</v>
      </c>
      <c r="EZ33" s="237" t="e">
        <f t="shared" si="46"/>
        <v>#N/A</v>
      </c>
      <c r="FA33" s="237" t="e">
        <f t="shared" si="47"/>
        <v>#N/A</v>
      </c>
      <c r="FB33" s="237" t="e">
        <f t="shared" si="48"/>
        <v>#N/A</v>
      </c>
      <c r="FC33" s="237" t="e">
        <f t="shared" si="49"/>
        <v>#N/A</v>
      </c>
      <c r="FD33" s="237" t="e">
        <f t="shared" si="50"/>
        <v>#N/A</v>
      </c>
      <c r="FE33" s="237" t="e">
        <f t="shared" si="51"/>
        <v>#N/A</v>
      </c>
      <c r="FF33" s="237" t="e">
        <f t="shared" si="52"/>
        <v>#N/A</v>
      </c>
      <c r="FG33" s="237" t="e">
        <f t="shared" si="53"/>
        <v>#N/A</v>
      </c>
      <c r="FH33" s="237" t="e">
        <f t="shared" si="54"/>
        <v>#N/A</v>
      </c>
      <c r="FI33" s="237" t="e">
        <f t="shared" si="55"/>
        <v>#N/A</v>
      </c>
      <c r="FJ33" s="237" t="e">
        <f t="shared" si="56"/>
        <v>#N/A</v>
      </c>
      <c r="FK33" s="237" t="e">
        <f t="shared" si="57"/>
        <v>#N/A</v>
      </c>
      <c r="FL33" s="237" t="e">
        <f t="shared" si="58"/>
        <v>#N/A</v>
      </c>
      <c r="FM33" s="237" t="e">
        <f t="shared" si="59"/>
        <v>#N/A</v>
      </c>
      <c r="FN33" s="237" t="e">
        <f t="shared" si="60"/>
        <v>#N/A</v>
      </c>
      <c r="FO33" s="237" t="e">
        <f t="shared" si="61"/>
        <v>#N/A</v>
      </c>
      <c r="FP33" s="237" t="e">
        <f t="shared" si="62"/>
        <v>#N/A</v>
      </c>
      <c r="FQ33" s="237" t="e">
        <f t="shared" si="63"/>
        <v>#N/A</v>
      </c>
      <c r="FR33" s="237" t="e">
        <f t="shared" si="64"/>
        <v>#N/A</v>
      </c>
      <c r="FS33" s="237" t="e">
        <f t="shared" si="65"/>
        <v>#N/A</v>
      </c>
      <c r="FT33" s="237" t="e">
        <f t="shared" si="66"/>
        <v>#N/A</v>
      </c>
      <c r="FU33" s="237" t="e">
        <f t="shared" si="67"/>
        <v>#N/A</v>
      </c>
      <c r="FV33" s="237" t="e">
        <f t="shared" si="68"/>
        <v>#N/A</v>
      </c>
      <c r="FW33" s="237" t="e">
        <f t="shared" si="69"/>
        <v>#N/A</v>
      </c>
      <c r="FX33" s="237" t="e">
        <f t="shared" si="70"/>
        <v>#N/A</v>
      </c>
      <c r="FY33" s="237" t="e">
        <f t="shared" si="71"/>
        <v>#N/A</v>
      </c>
      <c r="FZ33" s="237" t="e">
        <f t="shared" si="72"/>
        <v>#N/A</v>
      </c>
      <c r="GA33" s="237" t="e">
        <f t="shared" si="73"/>
        <v>#N/A</v>
      </c>
      <c r="GB33" s="237" t="e">
        <f t="shared" si="74"/>
        <v>#N/A</v>
      </c>
      <c r="GC33" s="237" t="e">
        <f t="shared" si="75"/>
        <v>#N/A</v>
      </c>
      <c r="GD33" s="237" t="e">
        <f t="shared" si="76"/>
        <v>#N/A</v>
      </c>
      <c r="GE33" s="237" t="e">
        <f t="shared" si="77"/>
        <v>#N/A</v>
      </c>
      <c r="GF33" s="237" t="e">
        <f t="shared" si="78"/>
        <v>#N/A</v>
      </c>
      <c r="GG33" s="237" t="e">
        <f t="shared" si="79"/>
        <v>#N/A</v>
      </c>
      <c r="GH33" s="237" t="e">
        <f t="shared" si="80"/>
        <v>#N/A</v>
      </c>
      <c r="GI33" s="237" t="e">
        <f t="shared" si="81"/>
        <v>#N/A</v>
      </c>
      <c r="GJ33" s="237" t="e">
        <f t="shared" si="82"/>
        <v>#N/A</v>
      </c>
      <c r="GK33" s="237" t="e">
        <f t="shared" si="83"/>
        <v>#N/A</v>
      </c>
      <c r="GL33" s="237" t="e">
        <f t="shared" si="84"/>
        <v>#N/A</v>
      </c>
      <c r="GM33" s="237" t="e">
        <f t="shared" si="85"/>
        <v>#N/A</v>
      </c>
      <c r="GN33" s="237" t="e">
        <f t="shared" si="86"/>
        <v>#N/A</v>
      </c>
      <c r="GO33" s="237" t="e">
        <f t="shared" si="87"/>
        <v>#N/A</v>
      </c>
      <c r="GP33" s="237" t="e">
        <f t="shared" si="88"/>
        <v>#N/A</v>
      </c>
      <c r="GQ33" s="237" t="e">
        <f t="shared" si="89"/>
        <v>#N/A</v>
      </c>
      <c r="GR33" s="237" t="e">
        <f t="shared" si="90"/>
        <v>#N/A</v>
      </c>
      <c r="GS33" s="237" t="e">
        <f t="shared" si="91"/>
        <v>#N/A</v>
      </c>
      <c r="GT33" s="237" t="e">
        <f t="shared" si="92"/>
        <v>#N/A</v>
      </c>
      <c r="GU33" s="237" t="e">
        <f t="shared" si="93"/>
        <v>#N/A</v>
      </c>
      <c r="GV33" s="237" t="e">
        <f t="shared" si="94"/>
        <v>#N/A</v>
      </c>
      <c r="GW33" s="237" t="e">
        <f t="shared" si="95"/>
        <v>#N/A</v>
      </c>
      <c r="GX33" s="237" t="e">
        <f t="shared" si="96"/>
        <v>#N/A</v>
      </c>
      <c r="GY33" s="237" t="e">
        <f t="shared" si="97"/>
        <v>#N/A</v>
      </c>
      <c r="GZ33" s="237" t="e">
        <f t="shared" si="98"/>
        <v>#N/A</v>
      </c>
      <c r="HA33" s="237" t="e">
        <f t="shared" si="99"/>
        <v>#N/A</v>
      </c>
      <c r="HB33" s="237" t="e">
        <f t="shared" si="100"/>
        <v>#N/A</v>
      </c>
      <c r="HC33" s="237" t="e">
        <f t="shared" si="101"/>
        <v>#N/A</v>
      </c>
      <c r="HD33" s="237" t="e">
        <f t="shared" si="102"/>
        <v>#N/A</v>
      </c>
      <c r="HE33" s="237" t="e">
        <f t="shared" si="103"/>
        <v>#N/A</v>
      </c>
      <c r="HF33" s="237" t="e">
        <f t="shared" si="104"/>
        <v>#N/A</v>
      </c>
      <c r="HG33" s="237" t="e">
        <f t="shared" si="105"/>
        <v>#N/A</v>
      </c>
      <c r="HH33" s="237" t="e">
        <f t="shared" si="106"/>
        <v>#N/A</v>
      </c>
      <c r="HI33" s="237" t="e">
        <f t="shared" si="107"/>
        <v>#N/A</v>
      </c>
      <c r="HJ33" s="237" t="e">
        <f t="shared" si="108"/>
        <v>#N/A</v>
      </c>
      <c r="HK33" s="237" t="e">
        <f t="shared" si="109"/>
        <v>#N/A</v>
      </c>
      <c r="HL33" s="237" t="e">
        <f t="shared" si="110"/>
        <v>#N/A</v>
      </c>
      <c r="HM33" s="237" t="e">
        <f t="shared" si="111"/>
        <v>#N/A</v>
      </c>
      <c r="HN33" s="237" t="e">
        <f t="shared" si="112"/>
        <v>#N/A</v>
      </c>
      <c r="HO33" s="237" t="e">
        <f t="shared" si="113"/>
        <v>#N/A</v>
      </c>
      <c r="HP33" s="237" t="e">
        <f t="shared" si="114"/>
        <v>#N/A</v>
      </c>
      <c r="HQ33" s="237" t="e">
        <f t="shared" si="115"/>
        <v>#N/A</v>
      </c>
      <c r="HR33" s="237" t="e">
        <f t="shared" si="116"/>
        <v>#N/A</v>
      </c>
      <c r="HS33" s="237" t="e">
        <f t="shared" si="117"/>
        <v>#N/A</v>
      </c>
      <c r="HT33" s="237" t="e">
        <f t="shared" si="118"/>
        <v>#N/A</v>
      </c>
      <c r="HU33" s="237" t="e">
        <f t="shared" si="119"/>
        <v>#N/A</v>
      </c>
      <c r="HV33" s="237" t="e">
        <f t="shared" si="120"/>
        <v>#N/A</v>
      </c>
      <c r="HW33" s="237" t="e">
        <f t="shared" si="121"/>
        <v>#N/A</v>
      </c>
      <c r="HX33" s="237" t="e">
        <f t="shared" si="122"/>
        <v>#N/A</v>
      </c>
      <c r="HY33" s="237" t="e">
        <f t="shared" si="123"/>
        <v>#N/A</v>
      </c>
      <c r="HZ33" s="237" t="e">
        <f t="shared" si="124"/>
        <v>#N/A</v>
      </c>
      <c r="IA33" s="237" t="e">
        <f t="shared" si="125"/>
        <v>#N/A</v>
      </c>
      <c r="IB33" s="237" t="e">
        <f t="shared" si="126"/>
        <v>#N/A</v>
      </c>
    </row>
    <row r="34" spans="1:236" hidden="1" x14ac:dyDescent="0.25">
      <c r="A34" s="22">
        <v>31</v>
      </c>
      <c r="B34" s="117" t="str">
        <f t="shared" si="10"/>
        <v/>
      </c>
      <c r="C34" s="132"/>
      <c r="D34" s="117" t="str">
        <f t="shared" si="11"/>
        <v/>
      </c>
      <c r="E34" s="127"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9" t="str">
        <f t="shared" si="18"/>
        <v/>
      </c>
      <c r="Q34" s="119" t="str">
        <f t="shared" si="19"/>
        <v/>
      </c>
      <c r="R34" s="40" t="str">
        <f t="shared" si="20"/>
        <v/>
      </c>
      <c r="S34" s="132"/>
      <c r="T34" s="28" t="str">
        <f>IF(AND(B34&gt;0,C34&gt;0,D34&gt;0,M34&gt;0,N34&gt;0,S34&gt;0,NOT(K34="")),ABS(VLOOKUP($S$1,VLookups!$A$28:$B$29,2,FALSE)-_xlfn.BETA.DIST(S34,IF(G34="L",N34,M34),IF(G34="L",M34,N34),TRUE,B34,D34)),"")</f>
        <v/>
      </c>
      <c r="U34" s="129" t="str">
        <f>IF(OR($M34="",$N34=""),"",_xlfn.BETA.INV(ABS(VLOOKUP($S$1,VLookups!$A$28:$B$29,2,FALSE)-U$3),IF($G34="L",$N34,$M34),IF($G34="L",$M34,$N34),$B34,$D34))</f>
        <v/>
      </c>
      <c r="V34" s="130" t="str">
        <f>IF(OR($M34="",$N34=""),"",_xlfn.BETA.INV(ABS(VLOOKUP($S$1,VLookups!$A$28:$B$29,2,FALSE)-V$3),IF($G34="L",$N34,$M34),IF($G34="L",$M34,$N34),$B34,$D34))</f>
        <v/>
      </c>
      <c r="W34" s="129" t="str">
        <f>IF(OR($M34="",$N34=""),"",_xlfn.BETA.INV(ABS(VLOOKUP($S$1,VLookups!$A$28:$B$29,2,FALSE)-W$3),IF($G34="L",$N34,$M34),IF($G34="L",$M34,$N34),$B34,$D34))</f>
        <v/>
      </c>
      <c r="X34" s="130" t="str">
        <f>IF(OR($M34="",$N34=""),"",_xlfn.BETA.INV(ABS(VLOOKUP($S$1,VLookups!$A$28:$B$29,2,FALSE)-X$3),IF($G34="L",$N34,$M34),IF($G34="L",$M34,$N34),$B34,$D34))</f>
        <v/>
      </c>
      <c r="Y34" s="129" t="str">
        <f>IF(OR($M34="",$N34=""),"",_xlfn.BETA.INV(ABS(VLOOKUP($S$1,VLookups!$A$28:$B$29,2,FALSE)-Y$3),IF($G34="L",$N34,$M34),IF($G34="L",$M34,$N34),$B34,$D34))</f>
        <v/>
      </c>
      <c r="Z34" s="130" t="str">
        <f>IF(OR($M34="",$N34=""),"",_xlfn.BETA.INV(ABS(VLOOKUP($S$1,VLookups!$A$28:$B$29,2,FALSE)-Z$3),IF($G34="L",$N34,$M34),IF($G34="L",$M34,$N34),$B34,$D34))</f>
        <v/>
      </c>
      <c r="AA34" s="129" t="str">
        <f>IF(OR($M34="",$N34=""),"",_xlfn.BETA.INV(ABS(VLOOKUP($S$1,VLookups!$A$28:$B$29,2,FALSE)-AA$3),IF($G34="L",$N34,$M34),IF($G34="L",$M34,$N34),$B34,$D34))</f>
        <v/>
      </c>
      <c r="AB34" s="130" t="str">
        <f>IF(OR($M34="",$N34=""),"",_xlfn.BETA.INV(ABS(VLOOKUP($S$1,VLookups!$A$28:$B$29,2,FALSE)-AB$3),IF($G34="L",$N34,$M34),IF($G34="L",$M34,$N34),$B34,$D34))</f>
        <v/>
      </c>
      <c r="AC34" s="129" t="str">
        <f>IF(OR($M34="",$N34=""),"",_xlfn.BETA.INV(ABS(VLOOKUP($S$1,VLookups!$A$28:$B$29,2,FALSE)-AC$3),IF($G34="L",$N34,$M34),IF($G34="L",$M34,$N34),$B34,$D34))</f>
        <v/>
      </c>
      <c r="AD34" s="130" t="str">
        <f>IF(OR($M34="",$N34=""),"",_xlfn.BETA.INV(ABS(VLOOKUP($S$1,VLookups!$A$28:$B$29,2,FALSE)-AD$3),IF($G34="L",$N34,$M34),IF($G34="L",$M34,$N34),$B34,$D34))</f>
        <v/>
      </c>
      <c r="AE34" s="129" t="str">
        <f>IF(OR($M34="",$N34=""),"",_xlfn.BETA.INV(ABS(VLOOKUP($S$1,VLookups!$A$28:$B$29,2,FALSE)-AE$3),IF($G34="L",$N34,$M34),IF($G34="L",$M34,$N34),$B34,$D34))</f>
        <v/>
      </c>
      <c r="AF34" s="130" t="str">
        <f>IF(OR($M34="",$N34=""),"",_xlfn.BETA.INV(ABS(VLOOKUP($S$1,VLookups!$A$28:$B$29,2,FALSE)-AF$3),IF($G34="L",$N34,$M34),IF($G34="L",$M34,$N34),$B34,$D34))</f>
        <v/>
      </c>
      <c r="AG34" s="17"/>
      <c r="AH34" s="238" t="str">
        <f t="shared" si="21"/>
        <v/>
      </c>
      <c r="AI34" s="236" t="str">
        <f t="shared" si="22"/>
        <v/>
      </c>
      <c r="AJ34" s="199" t="str">
        <f t="shared" ref="AJ34:CU34" si="183">IF(ISNONTEXT($AH34),AI34+$AH34,"")</f>
        <v/>
      </c>
      <c r="AK34" s="199" t="str">
        <f t="shared" si="183"/>
        <v/>
      </c>
      <c r="AL34" s="199" t="str">
        <f t="shared" si="183"/>
        <v/>
      </c>
      <c r="AM34" s="199" t="str">
        <f t="shared" si="183"/>
        <v/>
      </c>
      <c r="AN34" s="199" t="str">
        <f t="shared" si="183"/>
        <v/>
      </c>
      <c r="AO34" s="199" t="str">
        <f t="shared" si="183"/>
        <v/>
      </c>
      <c r="AP34" s="199" t="str">
        <f t="shared" si="183"/>
        <v/>
      </c>
      <c r="AQ34" s="199" t="str">
        <f t="shared" si="183"/>
        <v/>
      </c>
      <c r="AR34" s="199" t="str">
        <f t="shared" si="183"/>
        <v/>
      </c>
      <c r="AS34" s="199" t="str">
        <f t="shared" si="183"/>
        <v/>
      </c>
      <c r="AT34" s="199" t="str">
        <f t="shared" si="183"/>
        <v/>
      </c>
      <c r="AU34" s="199" t="str">
        <f t="shared" si="183"/>
        <v/>
      </c>
      <c r="AV34" s="199" t="str">
        <f t="shared" si="183"/>
        <v/>
      </c>
      <c r="AW34" s="199" t="str">
        <f t="shared" si="183"/>
        <v/>
      </c>
      <c r="AX34" s="199" t="str">
        <f t="shared" si="183"/>
        <v/>
      </c>
      <c r="AY34" s="199" t="str">
        <f t="shared" si="183"/>
        <v/>
      </c>
      <c r="AZ34" s="199" t="str">
        <f t="shared" si="183"/>
        <v/>
      </c>
      <c r="BA34" s="199" t="str">
        <f t="shared" si="183"/>
        <v/>
      </c>
      <c r="BB34" s="199" t="str">
        <f t="shared" si="183"/>
        <v/>
      </c>
      <c r="BC34" s="199" t="str">
        <f t="shared" si="183"/>
        <v/>
      </c>
      <c r="BD34" s="199" t="str">
        <f t="shared" si="183"/>
        <v/>
      </c>
      <c r="BE34" s="199" t="str">
        <f t="shared" si="183"/>
        <v/>
      </c>
      <c r="BF34" s="199" t="str">
        <f t="shared" si="183"/>
        <v/>
      </c>
      <c r="BG34" s="199" t="str">
        <f t="shared" si="183"/>
        <v/>
      </c>
      <c r="BH34" s="199" t="str">
        <f t="shared" si="183"/>
        <v/>
      </c>
      <c r="BI34" s="199" t="str">
        <f t="shared" si="183"/>
        <v/>
      </c>
      <c r="BJ34" s="199" t="str">
        <f t="shared" si="183"/>
        <v/>
      </c>
      <c r="BK34" s="199" t="str">
        <f t="shared" si="183"/>
        <v/>
      </c>
      <c r="BL34" s="199" t="str">
        <f t="shared" si="183"/>
        <v/>
      </c>
      <c r="BM34" s="199" t="str">
        <f t="shared" si="183"/>
        <v/>
      </c>
      <c r="BN34" s="199" t="str">
        <f t="shared" si="183"/>
        <v/>
      </c>
      <c r="BO34" s="199" t="str">
        <f t="shared" si="183"/>
        <v/>
      </c>
      <c r="BP34" s="199" t="str">
        <f t="shared" si="183"/>
        <v/>
      </c>
      <c r="BQ34" s="199" t="str">
        <f t="shared" si="183"/>
        <v/>
      </c>
      <c r="BR34" s="199" t="str">
        <f t="shared" si="183"/>
        <v/>
      </c>
      <c r="BS34" s="199" t="str">
        <f t="shared" si="183"/>
        <v/>
      </c>
      <c r="BT34" s="199" t="str">
        <f t="shared" si="183"/>
        <v/>
      </c>
      <c r="BU34" s="199" t="str">
        <f t="shared" si="183"/>
        <v/>
      </c>
      <c r="BV34" s="199" t="str">
        <f t="shared" si="183"/>
        <v/>
      </c>
      <c r="BW34" s="199" t="str">
        <f t="shared" si="183"/>
        <v/>
      </c>
      <c r="BX34" s="199" t="str">
        <f t="shared" si="183"/>
        <v/>
      </c>
      <c r="BY34" s="199" t="str">
        <f t="shared" si="183"/>
        <v/>
      </c>
      <c r="BZ34" s="199" t="str">
        <f t="shared" si="183"/>
        <v/>
      </c>
      <c r="CA34" s="199" t="str">
        <f t="shared" si="183"/>
        <v/>
      </c>
      <c r="CB34" s="199" t="str">
        <f t="shared" si="183"/>
        <v/>
      </c>
      <c r="CC34" s="199" t="str">
        <f t="shared" si="183"/>
        <v/>
      </c>
      <c r="CD34" s="199" t="str">
        <f t="shared" si="183"/>
        <v/>
      </c>
      <c r="CE34" s="199" t="str">
        <f t="shared" si="183"/>
        <v/>
      </c>
      <c r="CF34" s="199" t="str">
        <f t="shared" si="183"/>
        <v/>
      </c>
      <c r="CG34" s="199" t="str">
        <f t="shared" si="183"/>
        <v/>
      </c>
      <c r="CH34" s="199" t="str">
        <f t="shared" si="183"/>
        <v/>
      </c>
      <c r="CI34" s="199" t="str">
        <f t="shared" si="183"/>
        <v/>
      </c>
      <c r="CJ34" s="199" t="str">
        <f t="shared" si="183"/>
        <v/>
      </c>
      <c r="CK34" s="199" t="str">
        <f t="shared" si="183"/>
        <v/>
      </c>
      <c r="CL34" s="199" t="str">
        <f t="shared" si="183"/>
        <v/>
      </c>
      <c r="CM34" s="199" t="str">
        <f t="shared" si="183"/>
        <v/>
      </c>
      <c r="CN34" s="199" t="str">
        <f t="shared" si="183"/>
        <v/>
      </c>
      <c r="CO34" s="199" t="str">
        <f t="shared" si="183"/>
        <v/>
      </c>
      <c r="CP34" s="199" t="str">
        <f t="shared" si="183"/>
        <v/>
      </c>
      <c r="CQ34" s="199" t="str">
        <f t="shared" si="183"/>
        <v/>
      </c>
      <c r="CR34" s="199" t="str">
        <f t="shared" si="183"/>
        <v/>
      </c>
      <c r="CS34" s="199" t="str">
        <f t="shared" si="183"/>
        <v/>
      </c>
      <c r="CT34" s="199" t="str">
        <f t="shared" si="183"/>
        <v/>
      </c>
      <c r="CU34" s="199" t="str">
        <f t="shared" si="183"/>
        <v/>
      </c>
      <c r="CV34" s="199" t="str">
        <f t="shared" ref="CV34:FG34" si="184">IF(ISNONTEXT($AH34),CU34+$AH34,"")</f>
        <v/>
      </c>
      <c r="CW34" s="199" t="str">
        <f t="shared" si="184"/>
        <v/>
      </c>
      <c r="CX34" s="199" t="str">
        <f t="shared" si="184"/>
        <v/>
      </c>
      <c r="CY34" s="199" t="str">
        <f t="shared" si="184"/>
        <v/>
      </c>
      <c r="CZ34" s="199" t="str">
        <f t="shared" si="184"/>
        <v/>
      </c>
      <c r="DA34" s="199" t="str">
        <f t="shared" si="184"/>
        <v/>
      </c>
      <c r="DB34" s="199" t="str">
        <f t="shared" si="184"/>
        <v/>
      </c>
      <c r="DC34" s="199" t="str">
        <f t="shared" si="184"/>
        <v/>
      </c>
      <c r="DD34" s="199" t="str">
        <f t="shared" si="184"/>
        <v/>
      </c>
      <c r="DE34" s="199" t="str">
        <f t="shared" si="184"/>
        <v/>
      </c>
      <c r="DF34" s="199" t="str">
        <f t="shared" si="184"/>
        <v/>
      </c>
      <c r="DG34" s="199" t="str">
        <f t="shared" si="184"/>
        <v/>
      </c>
      <c r="DH34" s="199" t="str">
        <f t="shared" si="184"/>
        <v/>
      </c>
      <c r="DI34" s="199" t="str">
        <f t="shared" si="184"/>
        <v/>
      </c>
      <c r="DJ34" s="199" t="str">
        <f t="shared" si="184"/>
        <v/>
      </c>
      <c r="DK34" s="199" t="str">
        <f t="shared" si="184"/>
        <v/>
      </c>
      <c r="DL34" s="199" t="str">
        <f t="shared" si="184"/>
        <v/>
      </c>
      <c r="DM34" s="199" t="str">
        <f t="shared" si="184"/>
        <v/>
      </c>
      <c r="DN34" s="199" t="str">
        <f t="shared" si="184"/>
        <v/>
      </c>
      <c r="DO34" s="199" t="str">
        <f t="shared" si="184"/>
        <v/>
      </c>
      <c r="DP34" s="199" t="str">
        <f t="shared" si="184"/>
        <v/>
      </c>
      <c r="DQ34" s="199" t="str">
        <f t="shared" si="184"/>
        <v/>
      </c>
      <c r="DR34" s="199" t="str">
        <f t="shared" si="184"/>
        <v/>
      </c>
      <c r="DS34" s="199" t="str">
        <f t="shared" si="184"/>
        <v/>
      </c>
      <c r="DT34" s="199" t="str">
        <f t="shared" si="184"/>
        <v/>
      </c>
      <c r="DU34" s="199" t="str">
        <f t="shared" si="184"/>
        <v/>
      </c>
      <c r="DV34" s="199" t="str">
        <f t="shared" si="184"/>
        <v/>
      </c>
      <c r="DW34" s="199" t="str">
        <f t="shared" si="184"/>
        <v/>
      </c>
      <c r="DX34" s="199" t="str">
        <f t="shared" si="184"/>
        <v/>
      </c>
      <c r="DY34" s="199" t="str">
        <f t="shared" si="184"/>
        <v/>
      </c>
      <c r="DZ34" s="199" t="str">
        <f t="shared" si="184"/>
        <v/>
      </c>
      <c r="EA34" s="199" t="str">
        <f t="shared" si="184"/>
        <v/>
      </c>
      <c r="EB34" s="199" t="str">
        <f t="shared" si="184"/>
        <v/>
      </c>
      <c r="EC34" s="199" t="str">
        <f t="shared" si="184"/>
        <v/>
      </c>
      <c r="ED34" s="199" t="str">
        <f t="shared" si="184"/>
        <v/>
      </c>
      <c r="EE34" s="236" t="str">
        <f t="shared" si="25"/>
        <v/>
      </c>
      <c r="EF34" s="237" t="e">
        <f t="shared" si="26"/>
        <v>#N/A</v>
      </c>
      <c r="EG34" s="237" t="e">
        <f t="shared" si="27"/>
        <v>#N/A</v>
      </c>
      <c r="EH34" s="237" t="e">
        <f t="shared" si="28"/>
        <v>#N/A</v>
      </c>
      <c r="EI34" s="237" t="e">
        <f t="shared" si="29"/>
        <v>#N/A</v>
      </c>
      <c r="EJ34" s="237" t="e">
        <f t="shared" si="30"/>
        <v>#N/A</v>
      </c>
      <c r="EK34" s="237" t="e">
        <f t="shared" si="31"/>
        <v>#N/A</v>
      </c>
      <c r="EL34" s="237" t="e">
        <f t="shared" si="32"/>
        <v>#N/A</v>
      </c>
      <c r="EM34" s="237" t="e">
        <f t="shared" si="33"/>
        <v>#N/A</v>
      </c>
      <c r="EN34" s="237" t="e">
        <f t="shared" si="34"/>
        <v>#N/A</v>
      </c>
      <c r="EO34" s="237" t="e">
        <f t="shared" si="35"/>
        <v>#N/A</v>
      </c>
      <c r="EP34" s="237" t="e">
        <f t="shared" si="36"/>
        <v>#N/A</v>
      </c>
      <c r="EQ34" s="237" t="e">
        <f t="shared" si="37"/>
        <v>#N/A</v>
      </c>
      <c r="ER34" s="237" t="e">
        <f t="shared" si="38"/>
        <v>#N/A</v>
      </c>
      <c r="ES34" s="237" t="e">
        <f t="shared" si="39"/>
        <v>#N/A</v>
      </c>
      <c r="ET34" s="237" t="e">
        <f t="shared" si="40"/>
        <v>#N/A</v>
      </c>
      <c r="EU34" s="237" t="e">
        <f t="shared" si="41"/>
        <v>#N/A</v>
      </c>
      <c r="EV34" s="237" t="e">
        <f t="shared" si="42"/>
        <v>#N/A</v>
      </c>
      <c r="EW34" s="237" t="e">
        <f t="shared" si="43"/>
        <v>#N/A</v>
      </c>
      <c r="EX34" s="237" t="e">
        <f t="shared" si="44"/>
        <v>#N/A</v>
      </c>
      <c r="EY34" s="237" t="e">
        <f t="shared" si="45"/>
        <v>#N/A</v>
      </c>
      <c r="EZ34" s="237" t="e">
        <f t="shared" si="46"/>
        <v>#N/A</v>
      </c>
      <c r="FA34" s="237" t="e">
        <f t="shared" si="47"/>
        <v>#N/A</v>
      </c>
      <c r="FB34" s="237" t="e">
        <f t="shared" si="48"/>
        <v>#N/A</v>
      </c>
      <c r="FC34" s="237" t="e">
        <f t="shared" si="49"/>
        <v>#N/A</v>
      </c>
      <c r="FD34" s="237" t="e">
        <f t="shared" si="50"/>
        <v>#N/A</v>
      </c>
      <c r="FE34" s="237" t="e">
        <f t="shared" si="51"/>
        <v>#N/A</v>
      </c>
      <c r="FF34" s="237" t="e">
        <f t="shared" si="52"/>
        <v>#N/A</v>
      </c>
      <c r="FG34" s="237" t="e">
        <f t="shared" si="53"/>
        <v>#N/A</v>
      </c>
      <c r="FH34" s="237" t="e">
        <f t="shared" si="54"/>
        <v>#N/A</v>
      </c>
      <c r="FI34" s="237" t="e">
        <f t="shared" si="55"/>
        <v>#N/A</v>
      </c>
      <c r="FJ34" s="237" t="e">
        <f t="shared" si="56"/>
        <v>#N/A</v>
      </c>
      <c r="FK34" s="237" t="e">
        <f t="shared" si="57"/>
        <v>#N/A</v>
      </c>
      <c r="FL34" s="237" t="e">
        <f t="shared" si="58"/>
        <v>#N/A</v>
      </c>
      <c r="FM34" s="237" t="e">
        <f t="shared" si="59"/>
        <v>#N/A</v>
      </c>
      <c r="FN34" s="237" t="e">
        <f t="shared" si="60"/>
        <v>#N/A</v>
      </c>
      <c r="FO34" s="237" t="e">
        <f t="shared" si="61"/>
        <v>#N/A</v>
      </c>
      <c r="FP34" s="237" t="e">
        <f t="shared" si="62"/>
        <v>#N/A</v>
      </c>
      <c r="FQ34" s="237" t="e">
        <f t="shared" si="63"/>
        <v>#N/A</v>
      </c>
      <c r="FR34" s="237" t="e">
        <f t="shared" si="64"/>
        <v>#N/A</v>
      </c>
      <c r="FS34" s="237" t="e">
        <f t="shared" si="65"/>
        <v>#N/A</v>
      </c>
      <c r="FT34" s="237" t="e">
        <f t="shared" si="66"/>
        <v>#N/A</v>
      </c>
      <c r="FU34" s="237" t="e">
        <f t="shared" si="67"/>
        <v>#N/A</v>
      </c>
      <c r="FV34" s="237" t="e">
        <f t="shared" si="68"/>
        <v>#N/A</v>
      </c>
      <c r="FW34" s="237" t="e">
        <f t="shared" si="69"/>
        <v>#N/A</v>
      </c>
      <c r="FX34" s="237" t="e">
        <f t="shared" si="70"/>
        <v>#N/A</v>
      </c>
      <c r="FY34" s="237" t="e">
        <f t="shared" si="71"/>
        <v>#N/A</v>
      </c>
      <c r="FZ34" s="237" t="e">
        <f t="shared" si="72"/>
        <v>#N/A</v>
      </c>
      <c r="GA34" s="237" t="e">
        <f t="shared" si="73"/>
        <v>#N/A</v>
      </c>
      <c r="GB34" s="237" t="e">
        <f t="shared" si="74"/>
        <v>#N/A</v>
      </c>
      <c r="GC34" s="237" t="e">
        <f t="shared" si="75"/>
        <v>#N/A</v>
      </c>
      <c r="GD34" s="237" t="e">
        <f t="shared" si="76"/>
        <v>#N/A</v>
      </c>
      <c r="GE34" s="237" t="e">
        <f t="shared" si="77"/>
        <v>#N/A</v>
      </c>
      <c r="GF34" s="237" t="e">
        <f t="shared" si="78"/>
        <v>#N/A</v>
      </c>
      <c r="GG34" s="237" t="e">
        <f t="shared" si="79"/>
        <v>#N/A</v>
      </c>
      <c r="GH34" s="237" t="e">
        <f t="shared" si="80"/>
        <v>#N/A</v>
      </c>
      <c r="GI34" s="237" t="e">
        <f t="shared" si="81"/>
        <v>#N/A</v>
      </c>
      <c r="GJ34" s="237" t="e">
        <f t="shared" si="82"/>
        <v>#N/A</v>
      </c>
      <c r="GK34" s="237" t="e">
        <f t="shared" si="83"/>
        <v>#N/A</v>
      </c>
      <c r="GL34" s="237" t="e">
        <f t="shared" si="84"/>
        <v>#N/A</v>
      </c>
      <c r="GM34" s="237" t="e">
        <f t="shared" si="85"/>
        <v>#N/A</v>
      </c>
      <c r="GN34" s="237" t="e">
        <f t="shared" si="86"/>
        <v>#N/A</v>
      </c>
      <c r="GO34" s="237" t="e">
        <f t="shared" si="87"/>
        <v>#N/A</v>
      </c>
      <c r="GP34" s="237" t="e">
        <f t="shared" si="88"/>
        <v>#N/A</v>
      </c>
      <c r="GQ34" s="237" t="e">
        <f t="shared" si="89"/>
        <v>#N/A</v>
      </c>
      <c r="GR34" s="237" t="e">
        <f t="shared" si="90"/>
        <v>#N/A</v>
      </c>
      <c r="GS34" s="237" t="e">
        <f t="shared" si="91"/>
        <v>#N/A</v>
      </c>
      <c r="GT34" s="237" t="e">
        <f t="shared" si="92"/>
        <v>#N/A</v>
      </c>
      <c r="GU34" s="237" t="e">
        <f t="shared" si="93"/>
        <v>#N/A</v>
      </c>
      <c r="GV34" s="237" t="e">
        <f t="shared" si="94"/>
        <v>#N/A</v>
      </c>
      <c r="GW34" s="237" t="e">
        <f t="shared" si="95"/>
        <v>#N/A</v>
      </c>
      <c r="GX34" s="237" t="e">
        <f t="shared" si="96"/>
        <v>#N/A</v>
      </c>
      <c r="GY34" s="237" t="e">
        <f t="shared" si="97"/>
        <v>#N/A</v>
      </c>
      <c r="GZ34" s="237" t="e">
        <f t="shared" si="98"/>
        <v>#N/A</v>
      </c>
      <c r="HA34" s="237" t="e">
        <f t="shared" si="99"/>
        <v>#N/A</v>
      </c>
      <c r="HB34" s="237" t="e">
        <f t="shared" si="100"/>
        <v>#N/A</v>
      </c>
      <c r="HC34" s="237" t="e">
        <f t="shared" si="101"/>
        <v>#N/A</v>
      </c>
      <c r="HD34" s="237" t="e">
        <f t="shared" si="102"/>
        <v>#N/A</v>
      </c>
      <c r="HE34" s="237" t="e">
        <f t="shared" si="103"/>
        <v>#N/A</v>
      </c>
      <c r="HF34" s="237" t="e">
        <f t="shared" si="104"/>
        <v>#N/A</v>
      </c>
      <c r="HG34" s="237" t="e">
        <f t="shared" si="105"/>
        <v>#N/A</v>
      </c>
      <c r="HH34" s="237" t="e">
        <f t="shared" si="106"/>
        <v>#N/A</v>
      </c>
      <c r="HI34" s="237" t="e">
        <f t="shared" si="107"/>
        <v>#N/A</v>
      </c>
      <c r="HJ34" s="237" t="e">
        <f t="shared" si="108"/>
        <v>#N/A</v>
      </c>
      <c r="HK34" s="237" t="e">
        <f t="shared" si="109"/>
        <v>#N/A</v>
      </c>
      <c r="HL34" s="237" t="e">
        <f t="shared" si="110"/>
        <v>#N/A</v>
      </c>
      <c r="HM34" s="237" t="e">
        <f t="shared" si="111"/>
        <v>#N/A</v>
      </c>
      <c r="HN34" s="237" t="e">
        <f t="shared" si="112"/>
        <v>#N/A</v>
      </c>
      <c r="HO34" s="237" t="e">
        <f t="shared" si="113"/>
        <v>#N/A</v>
      </c>
      <c r="HP34" s="237" t="e">
        <f t="shared" si="114"/>
        <v>#N/A</v>
      </c>
      <c r="HQ34" s="237" t="e">
        <f t="shared" si="115"/>
        <v>#N/A</v>
      </c>
      <c r="HR34" s="237" t="e">
        <f t="shared" si="116"/>
        <v>#N/A</v>
      </c>
      <c r="HS34" s="237" t="e">
        <f t="shared" si="117"/>
        <v>#N/A</v>
      </c>
      <c r="HT34" s="237" t="e">
        <f t="shared" si="118"/>
        <v>#N/A</v>
      </c>
      <c r="HU34" s="237" t="e">
        <f t="shared" si="119"/>
        <v>#N/A</v>
      </c>
      <c r="HV34" s="237" t="e">
        <f t="shared" si="120"/>
        <v>#N/A</v>
      </c>
      <c r="HW34" s="237" t="e">
        <f t="shared" si="121"/>
        <v>#N/A</v>
      </c>
      <c r="HX34" s="237" t="e">
        <f t="shared" si="122"/>
        <v>#N/A</v>
      </c>
      <c r="HY34" s="237" t="e">
        <f t="shared" si="123"/>
        <v>#N/A</v>
      </c>
      <c r="HZ34" s="237" t="e">
        <f t="shared" si="124"/>
        <v>#N/A</v>
      </c>
      <c r="IA34" s="237" t="e">
        <f t="shared" si="125"/>
        <v>#N/A</v>
      </c>
      <c r="IB34" s="237" t="e">
        <f t="shared" si="126"/>
        <v>#N/A</v>
      </c>
    </row>
    <row r="35" spans="1:236" hidden="1" x14ac:dyDescent="0.25">
      <c r="A35" s="22">
        <v>32</v>
      </c>
      <c r="B35" s="117" t="str">
        <f t="shared" si="10"/>
        <v/>
      </c>
      <c r="C35" s="132"/>
      <c r="D35" s="117" t="str">
        <f t="shared" si="11"/>
        <v/>
      </c>
      <c r="E35" s="127"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9" t="str">
        <f t="shared" si="18"/>
        <v/>
      </c>
      <c r="Q35" s="119" t="str">
        <f t="shared" si="19"/>
        <v/>
      </c>
      <c r="R35" s="40" t="str">
        <f t="shared" si="20"/>
        <v/>
      </c>
      <c r="S35" s="132"/>
      <c r="T35" s="28" t="str">
        <f>IF(AND(B35&gt;0,C35&gt;0,D35&gt;0,M35&gt;0,N35&gt;0,S35&gt;0,NOT(K35="")),ABS(VLOOKUP($S$1,VLookups!$A$28:$B$29,2,FALSE)-_xlfn.BETA.DIST(S35,IF(G35="L",N35,M35),IF(G35="L",M35,N35),TRUE,B35,D35)),"")</f>
        <v/>
      </c>
      <c r="U35" s="129" t="str">
        <f>IF(OR($M35="",$N35=""),"",_xlfn.BETA.INV(ABS(VLOOKUP($S$1,VLookups!$A$28:$B$29,2,FALSE)-U$3),IF($G35="L",$N35,$M35),IF($G35="L",$M35,$N35),$B35,$D35))</f>
        <v/>
      </c>
      <c r="V35" s="130" t="str">
        <f>IF(OR($M35="",$N35=""),"",_xlfn.BETA.INV(ABS(VLOOKUP($S$1,VLookups!$A$28:$B$29,2,FALSE)-V$3),IF($G35="L",$N35,$M35),IF($G35="L",$M35,$N35),$B35,$D35))</f>
        <v/>
      </c>
      <c r="W35" s="129" t="str">
        <f>IF(OR($M35="",$N35=""),"",_xlfn.BETA.INV(ABS(VLOOKUP($S$1,VLookups!$A$28:$B$29,2,FALSE)-W$3),IF($G35="L",$N35,$M35),IF($G35="L",$M35,$N35),$B35,$D35))</f>
        <v/>
      </c>
      <c r="X35" s="130" t="str">
        <f>IF(OR($M35="",$N35=""),"",_xlfn.BETA.INV(ABS(VLOOKUP($S$1,VLookups!$A$28:$B$29,2,FALSE)-X$3),IF($G35="L",$N35,$M35),IF($G35="L",$M35,$N35),$B35,$D35))</f>
        <v/>
      </c>
      <c r="Y35" s="129" t="str">
        <f>IF(OR($M35="",$N35=""),"",_xlfn.BETA.INV(ABS(VLOOKUP($S$1,VLookups!$A$28:$B$29,2,FALSE)-Y$3),IF($G35="L",$N35,$M35),IF($G35="L",$M35,$N35),$B35,$D35))</f>
        <v/>
      </c>
      <c r="Z35" s="130" t="str">
        <f>IF(OR($M35="",$N35=""),"",_xlfn.BETA.INV(ABS(VLOOKUP($S$1,VLookups!$A$28:$B$29,2,FALSE)-Z$3),IF($G35="L",$N35,$M35),IF($G35="L",$M35,$N35),$B35,$D35))</f>
        <v/>
      </c>
      <c r="AA35" s="129" t="str">
        <f>IF(OR($M35="",$N35=""),"",_xlfn.BETA.INV(ABS(VLOOKUP($S$1,VLookups!$A$28:$B$29,2,FALSE)-AA$3),IF($G35="L",$N35,$M35),IF($G35="L",$M35,$N35),$B35,$D35))</f>
        <v/>
      </c>
      <c r="AB35" s="130" t="str">
        <f>IF(OR($M35="",$N35=""),"",_xlfn.BETA.INV(ABS(VLOOKUP($S$1,VLookups!$A$28:$B$29,2,FALSE)-AB$3),IF($G35="L",$N35,$M35),IF($G35="L",$M35,$N35),$B35,$D35))</f>
        <v/>
      </c>
      <c r="AC35" s="129" t="str">
        <f>IF(OR($M35="",$N35=""),"",_xlfn.BETA.INV(ABS(VLOOKUP($S$1,VLookups!$A$28:$B$29,2,FALSE)-AC$3),IF($G35="L",$N35,$M35),IF($G35="L",$M35,$N35),$B35,$D35))</f>
        <v/>
      </c>
      <c r="AD35" s="130" t="str">
        <f>IF(OR($M35="",$N35=""),"",_xlfn.BETA.INV(ABS(VLOOKUP($S$1,VLookups!$A$28:$B$29,2,FALSE)-AD$3),IF($G35="L",$N35,$M35),IF($G35="L",$M35,$N35),$B35,$D35))</f>
        <v/>
      </c>
      <c r="AE35" s="129" t="str">
        <f>IF(OR($M35="",$N35=""),"",_xlfn.BETA.INV(ABS(VLOOKUP($S$1,VLookups!$A$28:$B$29,2,FALSE)-AE$3),IF($G35="L",$N35,$M35),IF($G35="L",$M35,$N35),$B35,$D35))</f>
        <v/>
      </c>
      <c r="AF35" s="130" t="str">
        <f>IF(OR($M35="",$N35=""),"",_xlfn.BETA.INV(ABS(VLOOKUP($S$1,VLookups!$A$28:$B$29,2,FALSE)-AF$3),IF($G35="L",$N35,$M35),IF($G35="L",$M35,$N35),$B35,$D35))</f>
        <v/>
      </c>
      <c r="AG35" s="17"/>
      <c r="AH35" s="238" t="str">
        <f t="shared" si="21"/>
        <v/>
      </c>
      <c r="AI35" s="236" t="str">
        <f t="shared" si="22"/>
        <v/>
      </c>
      <c r="AJ35" s="199" t="str">
        <f t="shared" ref="AJ35:CU35" si="185">IF(ISNONTEXT($AH35),AI35+$AH35,"")</f>
        <v/>
      </c>
      <c r="AK35" s="199" t="str">
        <f t="shared" si="185"/>
        <v/>
      </c>
      <c r="AL35" s="199" t="str">
        <f t="shared" si="185"/>
        <v/>
      </c>
      <c r="AM35" s="199" t="str">
        <f t="shared" si="185"/>
        <v/>
      </c>
      <c r="AN35" s="199" t="str">
        <f t="shared" si="185"/>
        <v/>
      </c>
      <c r="AO35" s="199" t="str">
        <f t="shared" si="185"/>
        <v/>
      </c>
      <c r="AP35" s="199" t="str">
        <f t="shared" si="185"/>
        <v/>
      </c>
      <c r="AQ35" s="199" t="str">
        <f t="shared" si="185"/>
        <v/>
      </c>
      <c r="AR35" s="199" t="str">
        <f t="shared" si="185"/>
        <v/>
      </c>
      <c r="AS35" s="199" t="str">
        <f t="shared" si="185"/>
        <v/>
      </c>
      <c r="AT35" s="199" t="str">
        <f t="shared" si="185"/>
        <v/>
      </c>
      <c r="AU35" s="199" t="str">
        <f t="shared" si="185"/>
        <v/>
      </c>
      <c r="AV35" s="199" t="str">
        <f t="shared" si="185"/>
        <v/>
      </c>
      <c r="AW35" s="199" t="str">
        <f t="shared" si="185"/>
        <v/>
      </c>
      <c r="AX35" s="199" t="str">
        <f t="shared" si="185"/>
        <v/>
      </c>
      <c r="AY35" s="199" t="str">
        <f t="shared" si="185"/>
        <v/>
      </c>
      <c r="AZ35" s="199" t="str">
        <f t="shared" si="185"/>
        <v/>
      </c>
      <c r="BA35" s="199" t="str">
        <f t="shared" si="185"/>
        <v/>
      </c>
      <c r="BB35" s="199" t="str">
        <f t="shared" si="185"/>
        <v/>
      </c>
      <c r="BC35" s="199" t="str">
        <f t="shared" si="185"/>
        <v/>
      </c>
      <c r="BD35" s="199" t="str">
        <f t="shared" si="185"/>
        <v/>
      </c>
      <c r="BE35" s="199" t="str">
        <f t="shared" si="185"/>
        <v/>
      </c>
      <c r="BF35" s="199" t="str">
        <f t="shared" si="185"/>
        <v/>
      </c>
      <c r="BG35" s="199" t="str">
        <f t="shared" si="185"/>
        <v/>
      </c>
      <c r="BH35" s="199" t="str">
        <f t="shared" si="185"/>
        <v/>
      </c>
      <c r="BI35" s="199" t="str">
        <f t="shared" si="185"/>
        <v/>
      </c>
      <c r="BJ35" s="199" t="str">
        <f t="shared" si="185"/>
        <v/>
      </c>
      <c r="BK35" s="199" t="str">
        <f t="shared" si="185"/>
        <v/>
      </c>
      <c r="BL35" s="199" t="str">
        <f t="shared" si="185"/>
        <v/>
      </c>
      <c r="BM35" s="199" t="str">
        <f t="shared" si="185"/>
        <v/>
      </c>
      <c r="BN35" s="199" t="str">
        <f t="shared" si="185"/>
        <v/>
      </c>
      <c r="BO35" s="199" t="str">
        <f t="shared" si="185"/>
        <v/>
      </c>
      <c r="BP35" s="199" t="str">
        <f t="shared" si="185"/>
        <v/>
      </c>
      <c r="BQ35" s="199" t="str">
        <f t="shared" si="185"/>
        <v/>
      </c>
      <c r="BR35" s="199" t="str">
        <f t="shared" si="185"/>
        <v/>
      </c>
      <c r="BS35" s="199" t="str">
        <f t="shared" si="185"/>
        <v/>
      </c>
      <c r="BT35" s="199" t="str">
        <f t="shared" si="185"/>
        <v/>
      </c>
      <c r="BU35" s="199" t="str">
        <f t="shared" si="185"/>
        <v/>
      </c>
      <c r="BV35" s="199" t="str">
        <f t="shared" si="185"/>
        <v/>
      </c>
      <c r="BW35" s="199" t="str">
        <f t="shared" si="185"/>
        <v/>
      </c>
      <c r="BX35" s="199" t="str">
        <f t="shared" si="185"/>
        <v/>
      </c>
      <c r="BY35" s="199" t="str">
        <f t="shared" si="185"/>
        <v/>
      </c>
      <c r="BZ35" s="199" t="str">
        <f t="shared" si="185"/>
        <v/>
      </c>
      <c r="CA35" s="199" t="str">
        <f t="shared" si="185"/>
        <v/>
      </c>
      <c r="CB35" s="199" t="str">
        <f t="shared" si="185"/>
        <v/>
      </c>
      <c r="CC35" s="199" t="str">
        <f t="shared" si="185"/>
        <v/>
      </c>
      <c r="CD35" s="199" t="str">
        <f t="shared" si="185"/>
        <v/>
      </c>
      <c r="CE35" s="199" t="str">
        <f t="shared" si="185"/>
        <v/>
      </c>
      <c r="CF35" s="199" t="str">
        <f t="shared" si="185"/>
        <v/>
      </c>
      <c r="CG35" s="199" t="str">
        <f t="shared" si="185"/>
        <v/>
      </c>
      <c r="CH35" s="199" t="str">
        <f t="shared" si="185"/>
        <v/>
      </c>
      <c r="CI35" s="199" t="str">
        <f t="shared" si="185"/>
        <v/>
      </c>
      <c r="CJ35" s="199" t="str">
        <f t="shared" si="185"/>
        <v/>
      </c>
      <c r="CK35" s="199" t="str">
        <f t="shared" si="185"/>
        <v/>
      </c>
      <c r="CL35" s="199" t="str">
        <f t="shared" si="185"/>
        <v/>
      </c>
      <c r="CM35" s="199" t="str">
        <f t="shared" si="185"/>
        <v/>
      </c>
      <c r="CN35" s="199" t="str">
        <f t="shared" si="185"/>
        <v/>
      </c>
      <c r="CO35" s="199" t="str">
        <f t="shared" si="185"/>
        <v/>
      </c>
      <c r="CP35" s="199" t="str">
        <f t="shared" si="185"/>
        <v/>
      </c>
      <c r="CQ35" s="199" t="str">
        <f t="shared" si="185"/>
        <v/>
      </c>
      <c r="CR35" s="199" t="str">
        <f t="shared" si="185"/>
        <v/>
      </c>
      <c r="CS35" s="199" t="str">
        <f t="shared" si="185"/>
        <v/>
      </c>
      <c r="CT35" s="199" t="str">
        <f t="shared" si="185"/>
        <v/>
      </c>
      <c r="CU35" s="199" t="str">
        <f t="shared" si="185"/>
        <v/>
      </c>
      <c r="CV35" s="199" t="str">
        <f t="shared" ref="CV35:FG35" si="186">IF(ISNONTEXT($AH35),CU35+$AH35,"")</f>
        <v/>
      </c>
      <c r="CW35" s="199" t="str">
        <f t="shared" si="186"/>
        <v/>
      </c>
      <c r="CX35" s="199" t="str">
        <f t="shared" si="186"/>
        <v/>
      </c>
      <c r="CY35" s="199" t="str">
        <f t="shared" si="186"/>
        <v/>
      </c>
      <c r="CZ35" s="199" t="str">
        <f t="shared" si="186"/>
        <v/>
      </c>
      <c r="DA35" s="199" t="str">
        <f t="shared" si="186"/>
        <v/>
      </c>
      <c r="DB35" s="199" t="str">
        <f t="shared" si="186"/>
        <v/>
      </c>
      <c r="DC35" s="199" t="str">
        <f t="shared" si="186"/>
        <v/>
      </c>
      <c r="DD35" s="199" t="str">
        <f t="shared" si="186"/>
        <v/>
      </c>
      <c r="DE35" s="199" t="str">
        <f t="shared" si="186"/>
        <v/>
      </c>
      <c r="DF35" s="199" t="str">
        <f t="shared" si="186"/>
        <v/>
      </c>
      <c r="DG35" s="199" t="str">
        <f t="shared" si="186"/>
        <v/>
      </c>
      <c r="DH35" s="199" t="str">
        <f t="shared" si="186"/>
        <v/>
      </c>
      <c r="DI35" s="199" t="str">
        <f t="shared" si="186"/>
        <v/>
      </c>
      <c r="DJ35" s="199" t="str">
        <f t="shared" si="186"/>
        <v/>
      </c>
      <c r="DK35" s="199" t="str">
        <f t="shared" si="186"/>
        <v/>
      </c>
      <c r="DL35" s="199" t="str">
        <f t="shared" si="186"/>
        <v/>
      </c>
      <c r="DM35" s="199" t="str">
        <f t="shared" si="186"/>
        <v/>
      </c>
      <c r="DN35" s="199" t="str">
        <f t="shared" si="186"/>
        <v/>
      </c>
      <c r="DO35" s="199" t="str">
        <f t="shared" si="186"/>
        <v/>
      </c>
      <c r="DP35" s="199" t="str">
        <f t="shared" si="186"/>
        <v/>
      </c>
      <c r="DQ35" s="199" t="str">
        <f t="shared" si="186"/>
        <v/>
      </c>
      <c r="DR35" s="199" t="str">
        <f t="shared" si="186"/>
        <v/>
      </c>
      <c r="DS35" s="199" t="str">
        <f t="shared" si="186"/>
        <v/>
      </c>
      <c r="DT35" s="199" t="str">
        <f t="shared" si="186"/>
        <v/>
      </c>
      <c r="DU35" s="199" t="str">
        <f t="shared" si="186"/>
        <v/>
      </c>
      <c r="DV35" s="199" t="str">
        <f t="shared" si="186"/>
        <v/>
      </c>
      <c r="DW35" s="199" t="str">
        <f t="shared" si="186"/>
        <v/>
      </c>
      <c r="DX35" s="199" t="str">
        <f t="shared" si="186"/>
        <v/>
      </c>
      <c r="DY35" s="199" t="str">
        <f t="shared" si="186"/>
        <v/>
      </c>
      <c r="DZ35" s="199" t="str">
        <f t="shared" si="186"/>
        <v/>
      </c>
      <c r="EA35" s="199" t="str">
        <f t="shared" si="186"/>
        <v/>
      </c>
      <c r="EB35" s="199" t="str">
        <f t="shared" si="186"/>
        <v/>
      </c>
      <c r="EC35" s="199" t="str">
        <f t="shared" si="186"/>
        <v/>
      </c>
      <c r="ED35" s="199" t="str">
        <f t="shared" si="186"/>
        <v/>
      </c>
      <c r="EE35" s="236" t="str">
        <f t="shared" si="25"/>
        <v/>
      </c>
      <c r="EF35" s="237" t="e">
        <f t="shared" si="26"/>
        <v>#N/A</v>
      </c>
      <c r="EG35" s="237" t="e">
        <f t="shared" si="27"/>
        <v>#N/A</v>
      </c>
      <c r="EH35" s="237" t="e">
        <f t="shared" si="28"/>
        <v>#N/A</v>
      </c>
      <c r="EI35" s="237" t="e">
        <f t="shared" si="29"/>
        <v>#N/A</v>
      </c>
      <c r="EJ35" s="237" t="e">
        <f t="shared" si="30"/>
        <v>#N/A</v>
      </c>
      <c r="EK35" s="237" t="e">
        <f t="shared" si="31"/>
        <v>#N/A</v>
      </c>
      <c r="EL35" s="237" t="e">
        <f t="shared" si="32"/>
        <v>#N/A</v>
      </c>
      <c r="EM35" s="237" t="e">
        <f t="shared" si="33"/>
        <v>#N/A</v>
      </c>
      <c r="EN35" s="237" t="e">
        <f t="shared" si="34"/>
        <v>#N/A</v>
      </c>
      <c r="EO35" s="237" t="e">
        <f t="shared" si="35"/>
        <v>#N/A</v>
      </c>
      <c r="EP35" s="237" t="e">
        <f t="shared" si="36"/>
        <v>#N/A</v>
      </c>
      <c r="EQ35" s="237" t="e">
        <f t="shared" si="37"/>
        <v>#N/A</v>
      </c>
      <c r="ER35" s="237" t="e">
        <f t="shared" si="38"/>
        <v>#N/A</v>
      </c>
      <c r="ES35" s="237" t="e">
        <f t="shared" si="39"/>
        <v>#N/A</v>
      </c>
      <c r="ET35" s="237" t="e">
        <f t="shared" si="40"/>
        <v>#N/A</v>
      </c>
      <c r="EU35" s="237" t="e">
        <f t="shared" si="41"/>
        <v>#N/A</v>
      </c>
      <c r="EV35" s="237" t="e">
        <f t="shared" si="42"/>
        <v>#N/A</v>
      </c>
      <c r="EW35" s="237" t="e">
        <f t="shared" si="43"/>
        <v>#N/A</v>
      </c>
      <c r="EX35" s="237" t="e">
        <f t="shared" si="44"/>
        <v>#N/A</v>
      </c>
      <c r="EY35" s="237" t="e">
        <f t="shared" si="45"/>
        <v>#N/A</v>
      </c>
      <c r="EZ35" s="237" t="e">
        <f t="shared" si="46"/>
        <v>#N/A</v>
      </c>
      <c r="FA35" s="237" t="e">
        <f t="shared" si="47"/>
        <v>#N/A</v>
      </c>
      <c r="FB35" s="237" t="e">
        <f t="shared" si="48"/>
        <v>#N/A</v>
      </c>
      <c r="FC35" s="237" t="e">
        <f t="shared" si="49"/>
        <v>#N/A</v>
      </c>
      <c r="FD35" s="237" t="e">
        <f t="shared" si="50"/>
        <v>#N/A</v>
      </c>
      <c r="FE35" s="237" t="e">
        <f t="shared" si="51"/>
        <v>#N/A</v>
      </c>
      <c r="FF35" s="237" t="e">
        <f t="shared" si="52"/>
        <v>#N/A</v>
      </c>
      <c r="FG35" s="237" t="e">
        <f t="shared" si="53"/>
        <v>#N/A</v>
      </c>
      <c r="FH35" s="237" t="e">
        <f t="shared" si="54"/>
        <v>#N/A</v>
      </c>
      <c r="FI35" s="237" t="e">
        <f t="shared" si="55"/>
        <v>#N/A</v>
      </c>
      <c r="FJ35" s="237" t="e">
        <f t="shared" si="56"/>
        <v>#N/A</v>
      </c>
      <c r="FK35" s="237" t="e">
        <f t="shared" si="57"/>
        <v>#N/A</v>
      </c>
      <c r="FL35" s="237" t="e">
        <f t="shared" si="58"/>
        <v>#N/A</v>
      </c>
      <c r="FM35" s="237" t="e">
        <f t="shared" si="59"/>
        <v>#N/A</v>
      </c>
      <c r="FN35" s="237" t="e">
        <f t="shared" si="60"/>
        <v>#N/A</v>
      </c>
      <c r="FO35" s="237" t="e">
        <f t="shared" si="61"/>
        <v>#N/A</v>
      </c>
      <c r="FP35" s="237" t="e">
        <f t="shared" si="62"/>
        <v>#N/A</v>
      </c>
      <c r="FQ35" s="237" t="e">
        <f t="shared" si="63"/>
        <v>#N/A</v>
      </c>
      <c r="FR35" s="237" t="e">
        <f t="shared" si="64"/>
        <v>#N/A</v>
      </c>
      <c r="FS35" s="237" t="e">
        <f t="shared" si="65"/>
        <v>#N/A</v>
      </c>
      <c r="FT35" s="237" t="e">
        <f t="shared" si="66"/>
        <v>#N/A</v>
      </c>
      <c r="FU35" s="237" t="e">
        <f t="shared" si="67"/>
        <v>#N/A</v>
      </c>
      <c r="FV35" s="237" t="e">
        <f t="shared" si="68"/>
        <v>#N/A</v>
      </c>
      <c r="FW35" s="237" t="e">
        <f t="shared" si="69"/>
        <v>#N/A</v>
      </c>
      <c r="FX35" s="237" t="e">
        <f t="shared" si="70"/>
        <v>#N/A</v>
      </c>
      <c r="FY35" s="237" t="e">
        <f t="shared" si="71"/>
        <v>#N/A</v>
      </c>
      <c r="FZ35" s="237" t="e">
        <f t="shared" si="72"/>
        <v>#N/A</v>
      </c>
      <c r="GA35" s="237" t="e">
        <f t="shared" si="73"/>
        <v>#N/A</v>
      </c>
      <c r="GB35" s="237" t="e">
        <f t="shared" si="74"/>
        <v>#N/A</v>
      </c>
      <c r="GC35" s="237" t="e">
        <f t="shared" si="75"/>
        <v>#N/A</v>
      </c>
      <c r="GD35" s="237" t="e">
        <f t="shared" si="76"/>
        <v>#N/A</v>
      </c>
      <c r="GE35" s="237" t="e">
        <f t="shared" si="77"/>
        <v>#N/A</v>
      </c>
      <c r="GF35" s="237" t="e">
        <f t="shared" si="78"/>
        <v>#N/A</v>
      </c>
      <c r="GG35" s="237" t="e">
        <f t="shared" si="79"/>
        <v>#N/A</v>
      </c>
      <c r="GH35" s="237" t="e">
        <f t="shared" si="80"/>
        <v>#N/A</v>
      </c>
      <c r="GI35" s="237" t="e">
        <f t="shared" si="81"/>
        <v>#N/A</v>
      </c>
      <c r="GJ35" s="237" t="e">
        <f t="shared" si="82"/>
        <v>#N/A</v>
      </c>
      <c r="GK35" s="237" t="e">
        <f t="shared" si="83"/>
        <v>#N/A</v>
      </c>
      <c r="GL35" s="237" t="e">
        <f t="shared" si="84"/>
        <v>#N/A</v>
      </c>
      <c r="GM35" s="237" t="e">
        <f t="shared" si="85"/>
        <v>#N/A</v>
      </c>
      <c r="GN35" s="237" t="e">
        <f t="shared" si="86"/>
        <v>#N/A</v>
      </c>
      <c r="GO35" s="237" t="e">
        <f t="shared" si="87"/>
        <v>#N/A</v>
      </c>
      <c r="GP35" s="237" t="e">
        <f t="shared" si="88"/>
        <v>#N/A</v>
      </c>
      <c r="GQ35" s="237" t="e">
        <f t="shared" si="89"/>
        <v>#N/A</v>
      </c>
      <c r="GR35" s="237" t="e">
        <f t="shared" si="90"/>
        <v>#N/A</v>
      </c>
      <c r="GS35" s="237" t="e">
        <f t="shared" si="91"/>
        <v>#N/A</v>
      </c>
      <c r="GT35" s="237" t="e">
        <f t="shared" si="92"/>
        <v>#N/A</v>
      </c>
      <c r="GU35" s="237" t="e">
        <f t="shared" si="93"/>
        <v>#N/A</v>
      </c>
      <c r="GV35" s="237" t="e">
        <f t="shared" si="94"/>
        <v>#N/A</v>
      </c>
      <c r="GW35" s="237" t="e">
        <f t="shared" si="95"/>
        <v>#N/A</v>
      </c>
      <c r="GX35" s="237" t="e">
        <f t="shared" si="96"/>
        <v>#N/A</v>
      </c>
      <c r="GY35" s="237" t="e">
        <f t="shared" si="97"/>
        <v>#N/A</v>
      </c>
      <c r="GZ35" s="237" t="e">
        <f t="shared" si="98"/>
        <v>#N/A</v>
      </c>
      <c r="HA35" s="237" t="e">
        <f t="shared" si="99"/>
        <v>#N/A</v>
      </c>
      <c r="HB35" s="237" t="e">
        <f t="shared" si="100"/>
        <v>#N/A</v>
      </c>
      <c r="HC35" s="237" t="e">
        <f t="shared" si="101"/>
        <v>#N/A</v>
      </c>
      <c r="HD35" s="237" t="e">
        <f t="shared" si="102"/>
        <v>#N/A</v>
      </c>
      <c r="HE35" s="237" t="e">
        <f t="shared" si="103"/>
        <v>#N/A</v>
      </c>
      <c r="HF35" s="237" t="e">
        <f t="shared" si="104"/>
        <v>#N/A</v>
      </c>
      <c r="HG35" s="237" t="e">
        <f t="shared" si="105"/>
        <v>#N/A</v>
      </c>
      <c r="HH35" s="237" t="e">
        <f t="shared" si="106"/>
        <v>#N/A</v>
      </c>
      <c r="HI35" s="237" t="e">
        <f t="shared" si="107"/>
        <v>#N/A</v>
      </c>
      <c r="HJ35" s="237" t="e">
        <f t="shared" si="108"/>
        <v>#N/A</v>
      </c>
      <c r="HK35" s="237" t="e">
        <f t="shared" si="109"/>
        <v>#N/A</v>
      </c>
      <c r="HL35" s="237" t="e">
        <f t="shared" si="110"/>
        <v>#N/A</v>
      </c>
      <c r="HM35" s="237" t="e">
        <f t="shared" si="111"/>
        <v>#N/A</v>
      </c>
      <c r="HN35" s="237" t="e">
        <f t="shared" si="112"/>
        <v>#N/A</v>
      </c>
      <c r="HO35" s="237" t="e">
        <f t="shared" si="113"/>
        <v>#N/A</v>
      </c>
      <c r="HP35" s="237" t="e">
        <f t="shared" si="114"/>
        <v>#N/A</v>
      </c>
      <c r="HQ35" s="237" t="e">
        <f t="shared" si="115"/>
        <v>#N/A</v>
      </c>
      <c r="HR35" s="237" t="e">
        <f t="shared" si="116"/>
        <v>#N/A</v>
      </c>
      <c r="HS35" s="237" t="e">
        <f t="shared" si="117"/>
        <v>#N/A</v>
      </c>
      <c r="HT35" s="237" t="e">
        <f t="shared" si="118"/>
        <v>#N/A</v>
      </c>
      <c r="HU35" s="237" t="e">
        <f t="shared" si="119"/>
        <v>#N/A</v>
      </c>
      <c r="HV35" s="237" t="e">
        <f t="shared" si="120"/>
        <v>#N/A</v>
      </c>
      <c r="HW35" s="237" t="e">
        <f t="shared" si="121"/>
        <v>#N/A</v>
      </c>
      <c r="HX35" s="237" t="e">
        <f t="shared" si="122"/>
        <v>#N/A</v>
      </c>
      <c r="HY35" s="237" t="e">
        <f t="shared" si="123"/>
        <v>#N/A</v>
      </c>
      <c r="HZ35" s="237" t="e">
        <f t="shared" si="124"/>
        <v>#N/A</v>
      </c>
      <c r="IA35" s="237" t="e">
        <f t="shared" si="125"/>
        <v>#N/A</v>
      </c>
      <c r="IB35" s="237" t="e">
        <f t="shared" si="126"/>
        <v>#N/A</v>
      </c>
    </row>
    <row r="36" spans="1:236" hidden="1" x14ac:dyDescent="0.25">
      <c r="A36" s="22">
        <v>33</v>
      </c>
      <c r="B36" s="117" t="str">
        <f t="shared" si="10"/>
        <v/>
      </c>
      <c r="C36" s="132"/>
      <c r="D36" s="117" t="str">
        <f t="shared" si="11"/>
        <v/>
      </c>
      <c r="E36" s="127"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9" t="str">
        <f t="shared" si="18"/>
        <v/>
      </c>
      <c r="Q36" s="119" t="str">
        <f t="shared" si="19"/>
        <v/>
      </c>
      <c r="R36" s="40" t="str">
        <f t="shared" si="20"/>
        <v/>
      </c>
      <c r="S36" s="132"/>
      <c r="T36" s="28" t="str">
        <f>IF(AND(B36&gt;0,C36&gt;0,D36&gt;0,M36&gt;0,N36&gt;0,S36&gt;0,NOT(K36="")),ABS(VLOOKUP($S$1,VLookups!$A$28:$B$29,2,FALSE)-_xlfn.BETA.DIST(S36,IF(G36="L",N36,M36),IF(G36="L",M36,N36),TRUE,B36,D36)),"")</f>
        <v/>
      </c>
      <c r="U36" s="129" t="str">
        <f>IF(OR($M36="",$N36=""),"",_xlfn.BETA.INV(ABS(VLOOKUP($S$1,VLookups!$A$28:$B$29,2,FALSE)-U$3),IF($G36="L",$N36,$M36),IF($G36="L",$M36,$N36),$B36,$D36))</f>
        <v/>
      </c>
      <c r="V36" s="130" t="str">
        <f>IF(OR($M36="",$N36=""),"",_xlfn.BETA.INV(ABS(VLOOKUP($S$1,VLookups!$A$28:$B$29,2,FALSE)-V$3),IF($G36="L",$N36,$M36),IF($G36="L",$M36,$N36),$B36,$D36))</f>
        <v/>
      </c>
      <c r="W36" s="129" t="str">
        <f>IF(OR($M36="",$N36=""),"",_xlfn.BETA.INV(ABS(VLOOKUP($S$1,VLookups!$A$28:$B$29,2,FALSE)-W$3),IF($G36="L",$N36,$M36),IF($G36="L",$M36,$N36),$B36,$D36))</f>
        <v/>
      </c>
      <c r="X36" s="130" t="str">
        <f>IF(OR($M36="",$N36=""),"",_xlfn.BETA.INV(ABS(VLOOKUP($S$1,VLookups!$A$28:$B$29,2,FALSE)-X$3),IF($G36="L",$N36,$M36),IF($G36="L",$M36,$N36),$B36,$D36))</f>
        <v/>
      </c>
      <c r="Y36" s="129" t="str">
        <f>IF(OR($M36="",$N36=""),"",_xlfn.BETA.INV(ABS(VLOOKUP($S$1,VLookups!$A$28:$B$29,2,FALSE)-Y$3),IF($G36="L",$N36,$M36),IF($G36="L",$M36,$N36),$B36,$D36))</f>
        <v/>
      </c>
      <c r="Z36" s="130" t="str">
        <f>IF(OR($M36="",$N36=""),"",_xlfn.BETA.INV(ABS(VLOOKUP($S$1,VLookups!$A$28:$B$29,2,FALSE)-Z$3),IF($G36="L",$N36,$M36),IF($G36="L",$M36,$N36),$B36,$D36))</f>
        <v/>
      </c>
      <c r="AA36" s="129" t="str">
        <f>IF(OR($M36="",$N36=""),"",_xlfn.BETA.INV(ABS(VLOOKUP($S$1,VLookups!$A$28:$B$29,2,FALSE)-AA$3),IF($G36="L",$N36,$M36),IF($G36="L",$M36,$N36),$B36,$D36))</f>
        <v/>
      </c>
      <c r="AB36" s="130" t="str">
        <f>IF(OR($M36="",$N36=""),"",_xlfn.BETA.INV(ABS(VLOOKUP($S$1,VLookups!$A$28:$B$29,2,FALSE)-AB$3),IF($G36="L",$N36,$M36),IF($G36="L",$M36,$N36),$B36,$D36))</f>
        <v/>
      </c>
      <c r="AC36" s="129" t="str">
        <f>IF(OR($M36="",$N36=""),"",_xlfn.BETA.INV(ABS(VLOOKUP($S$1,VLookups!$A$28:$B$29,2,FALSE)-AC$3),IF($G36="L",$N36,$M36),IF($G36="L",$M36,$N36),$B36,$D36))</f>
        <v/>
      </c>
      <c r="AD36" s="130" t="str">
        <f>IF(OR($M36="",$N36=""),"",_xlfn.BETA.INV(ABS(VLOOKUP($S$1,VLookups!$A$28:$B$29,2,FALSE)-AD$3),IF($G36="L",$N36,$M36),IF($G36="L",$M36,$N36),$B36,$D36))</f>
        <v/>
      </c>
      <c r="AE36" s="129" t="str">
        <f>IF(OR($M36="",$N36=""),"",_xlfn.BETA.INV(ABS(VLOOKUP($S$1,VLookups!$A$28:$B$29,2,FALSE)-AE$3),IF($G36="L",$N36,$M36),IF($G36="L",$M36,$N36),$B36,$D36))</f>
        <v/>
      </c>
      <c r="AF36" s="130" t="str">
        <f>IF(OR($M36="",$N36=""),"",_xlfn.BETA.INV(ABS(VLOOKUP($S$1,VLookups!$A$28:$B$29,2,FALSE)-AF$3),IF($G36="L",$N36,$M36),IF($G36="L",$M36,$N36),$B36,$D36))</f>
        <v/>
      </c>
      <c r="AG36" s="17"/>
      <c r="AH36" s="238" t="str">
        <f t="shared" si="21"/>
        <v/>
      </c>
      <c r="AI36" s="236" t="str">
        <f t="shared" si="22"/>
        <v/>
      </c>
      <c r="AJ36" s="199" t="str">
        <f t="shared" ref="AJ36:CU36" si="187">IF(ISNONTEXT($AH36),AI36+$AH36,"")</f>
        <v/>
      </c>
      <c r="AK36" s="199" t="str">
        <f t="shared" si="187"/>
        <v/>
      </c>
      <c r="AL36" s="199" t="str">
        <f t="shared" si="187"/>
        <v/>
      </c>
      <c r="AM36" s="199" t="str">
        <f t="shared" si="187"/>
        <v/>
      </c>
      <c r="AN36" s="199" t="str">
        <f t="shared" si="187"/>
        <v/>
      </c>
      <c r="AO36" s="199" t="str">
        <f t="shared" si="187"/>
        <v/>
      </c>
      <c r="AP36" s="199" t="str">
        <f t="shared" si="187"/>
        <v/>
      </c>
      <c r="AQ36" s="199" t="str">
        <f t="shared" si="187"/>
        <v/>
      </c>
      <c r="AR36" s="199" t="str">
        <f t="shared" si="187"/>
        <v/>
      </c>
      <c r="AS36" s="199" t="str">
        <f t="shared" si="187"/>
        <v/>
      </c>
      <c r="AT36" s="199" t="str">
        <f t="shared" si="187"/>
        <v/>
      </c>
      <c r="AU36" s="199" t="str">
        <f t="shared" si="187"/>
        <v/>
      </c>
      <c r="AV36" s="199" t="str">
        <f t="shared" si="187"/>
        <v/>
      </c>
      <c r="AW36" s="199" t="str">
        <f t="shared" si="187"/>
        <v/>
      </c>
      <c r="AX36" s="199" t="str">
        <f t="shared" si="187"/>
        <v/>
      </c>
      <c r="AY36" s="199" t="str">
        <f t="shared" si="187"/>
        <v/>
      </c>
      <c r="AZ36" s="199" t="str">
        <f t="shared" si="187"/>
        <v/>
      </c>
      <c r="BA36" s="199" t="str">
        <f t="shared" si="187"/>
        <v/>
      </c>
      <c r="BB36" s="199" t="str">
        <f t="shared" si="187"/>
        <v/>
      </c>
      <c r="BC36" s="199" t="str">
        <f t="shared" si="187"/>
        <v/>
      </c>
      <c r="BD36" s="199" t="str">
        <f t="shared" si="187"/>
        <v/>
      </c>
      <c r="BE36" s="199" t="str">
        <f t="shared" si="187"/>
        <v/>
      </c>
      <c r="BF36" s="199" t="str">
        <f t="shared" si="187"/>
        <v/>
      </c>
      <c r="BG36" s="199" t="str">
        <f t="shared" si="187"/>
        <v/>
      </c>
      <c r="BH36" s="199" t="str">
        <f t="shared" si="187"/>
        <v/>
      </c>
      <c r="BI36" s="199" t="str">
        <f t="shared" si="187"/>
        <v/>
      </c>
      <c r="BJ36" s="199" t="str">
        <f t="shared" si="187"/>
        <v/>
      </c>
      <c r="BK36" s="199" t="str">
        <f t="shared" si="187"/>
        <v/>
      </c>
      <c r="BL36" s="199" t="str">
        <f t="shared" si="187"/>
        <v/>
      </c>
      <c r="BM36" s="199" t="str">
        <f t="shared" si="187"/>
        <v/>
      </c>
      <c r="BN36" s="199" t="str">
        <f t="shared" si="187"/>
        <v/>
      </c>
      <c r="BO36" s="199" t="str">
        <f t="shared" si="187"/>
        <v/>
      </c>
      <c r="BP36" s="199" t="str">
        <f t="shared" si="187"/>
        <v/>
      </c>
      <c r="BQ36" s="199" t="str">
        <f t="shared" si="187"/>
        <v/>
      </c>
      <c r="BR36" s="199" t="str">
        <f t="shared" si="187"/>
        <v/>
      </c>
      <c r="BS36" s="199" t="str">
        <f t="shared" si="187"/>
        <v/>
      </c>
      <c r="BT36" s="199" t="str">
        <f t="shared" si="187"/>
        <v/>
      </c>
      <c r="BU36" s="199" t="str">
        <f t="shared" si="187"/>
        <v/>
      </c>
      <c r="BV36" s="199" t="str">
        <f t="shared" si="187"/>
        <v/>
      </c>
      <c r="BW36" s="199" t="str">
        <f t="shared" si="187"/>
        <v/>
      </c>
      <c r="BX36" s="199" t="str">
        <f t="shared" si="187"/>
        <v/>
      </c>
      <c r="BY36" s="199" t="str">
        <f t="shared" si="187"/>
        <v/>
      </c>
      <c r="BZ36" s="199" t="str">
        <f t="shared" si="187"/>
        <v/>
      </c>
      <c r="CA36" s="199" t="str">
        <f t="shared" si="187"/>
        <v/>
      </c>
      <c r="CB36" s="199" t="str">
        <f t="shared" si="187"/>
        <v/>
      </c>
      <c r="CC36" s="199" t="str">
        <f t="shared" si="187"/>
        <v/>
      </c>
      <c r="CD36" s="199" t="str">
        <f t="shared" si="187"/>
        <v/>
      </c>
      <c r="CE36" s="199" t="str">
        <f t="shared" si="187"/>
        <v/>
      </c>
      <c r="CF36" s="199" t="str">
        <f t="shared" si="187"/>
        <v/>
      </c>
      <c r="CG36" s="199" t="str">
        <f t="shared" si="187"/>
        <v/>
      </c>
      <c r="CH36" s="199" t="str">
        <f t="shared" si="187"/>
        <v/>
      </c>
      <c r="CI36" s="199" t="str">
        <f t="shared" si="187"/>
        <v/>
      </c>
      <c r="CJ36" s="199" t="str">
        <f t="shared" si="187"/>
        <v/>
      </c>
      <c r="CK36" s="199" t="str">
        <f t="shared" si="187"/>
        <v/>
      </c>
      <c r="CL36" s="199" t="str">
        <f t="shared" si="187"/>
        <v/>
      </c>
      <c r="CM36" s="199" t="str">
        <f t="shared" si="187"/>
        <v/>
      </c>
      <c r="CN36" s="199" t="str">
        <f t="shared" si="187"/>
        <v/>
      </c>
      <c r="CO36" s="199" t="str">
        <f t="shared" si="187"/>
        <v/>
      </c>
      <c r="CP36" s="199" t="str">
        <f t="shared" si="187"/>
        <v/>
      </c>
      <c r="CQ36" s="199" t="str">
        <f t="shared" si="187"/>
        <v/>
      </c>
      <c r="CR36" s="199" t="str">
        <f t="shared" si="187"/>
        <v/>
      </c>
      <c r="CS36" s="199" t="str">
        <f t="shared" si="187"/>
        <v/>
      </c>
      <c r="CT36" s="199" t="str">
        <f t="shared" si="187"/>
        <v/>
      </c>
      <c r="CU36" s="199" t="str">
        <f t="shared" si="187"/>
        <v/>
      </c>
      <c r="CV36" s="199" t="str">
        <f t="shared" ref="CV36:FG36" si="188">IF(ISNONTEXT($AH36),CU36+$AH36,"")</f>
        <v/>
      </c>
      <c r="CW36" s="199" t="str">
        <f t="shared" si="188"/>
        <v/>
      </c>
      <c r="CX36" s="199" t="str">
        <f t="shared" si="188"/>
        <v/>
      </c>
      <c r="CY36" s="199" t="str">
        <f t="shared" si="188"/>
        <v/>
      </c>
      <c r="CZ36" s="199" t="str">
        <f t="shared" si="188"/>
        <v/>
      </c>
      <c r="DA36" s="199" t="str">
        <f t="shared" si="188"/>
        <v/>
      </c>
      <c r="DB36" s="199" t="str">
        <f t="shared" si="188"/>
        <v/>
      </c>
      <c r="DC36" s="199" t="str">
        <f t="shared" si="188"/>
        <v/>
      </c>
      <c r="DD36" s="199" t="str">
        <f t="shared" si="188"/>
        <v/>
      </c>
      <c r="DE36" s="199" t="str">
        <f t="shared" si="188"/>
        <v/>
      </c>
      <c r="DF36" s="199" t="str">
        <f t="shared" si="188"/>
        <v/>
      </c>
      <c r="DG36" s="199" t="str">
        <f t="shared" si="188"/>
        <v/>
      </c>
      <c r="DH36" s="199" t="str">
        <f t="shared" si="188"/>
        <v/>
      </c>
      <c r="DI36" s="199" t="str">
        <f t="shared" si="188"/>
        <v/>
      </c>
      <c r="DJ36" s="199" t="str">
        <f t="shared" si="188"/>
        <v/>
      </c>
      <c r="DK36" s="199" t="str">
        <f t="shared" si="188"/>
        <v/>
      </c>
      <c r="DL36" s="199" t="str">
        <f t="shared" si="188"/>
        <v/>
      </c>
      <c r="DM36" s="199" t="str">
        <f t="shared" si="188"/>
        <v/>
      </c>
      <c r="DN36" s="199" t="str">
        <f t="shared" si="188"/>
        <v/>
      </c>
      <c r="DO36" s="199" t="str">
        <f t="shared" si="188"/>
        <v/>
      </c>
      <c r="DP36" s="199" t="str">
        <f t="shared" si="188"/>
        <v/>
      </c>
      <c r="DQ36" s="199" t="str">
        <f t="shared" si="188"/>
        <v/>
      </c>
      <c r="DR36" s="199" t="str">
        <f t="shared" si="188"/>
        <v/>
      </c>
      <c r="DS36" s="199" t="str">
        <f t="shared" si="188"/>
        <v/>
      </c>
      <c r="DT36" s="199" t="str">
        <f t="shared" si="188"/>
        <v/>
      </c>
      <c r="DU36" s="199" t="str">
        <f t="shared" si="188"/>
        <v/>
      </c>
      <c r="DV36" s="199" t="str">
        <f t="shared" si="188"/>
        <v/>
      </c>
      <c r="DW36" s="199" t="str">
        <f t="shared" si="188"/>
        <v/>
      </c>
      <c r="DX36" s="199" t="str">
        <f t="shared" si="188"/>
        <v/>
      </c>
      <c r="DY36" s="199" t="str">
        <f t="shared" si="188"/>
        <v/>
      </c>
      <c r="DZ36" s="199" t="str">
        <f t="shared" si="188"/>
        <v/>
      </c>
      <c r="EA36" s="199" t="str">
        <f t="shared" si="188"/>
        <v/>
      </c>
      <c r="EB36" s="199" t="str">
        <f t="shared" si="188"/>
        <v/>
      </c>
      <c r="EC36" s="199" t="str">
        <f t="shared" si="188"/>
        <v/>
      </c>
      <c r="ED36" s="199" t="str">
        <f t="shared" si="188"/>
        <v/>
      </c>
      <c r="EE36" s="236" t="str">
        <f t="shared" si="25"/>
        <v/>
      </c>
      <c r="EF36" s="237" t="e">
        <f t="shared" si="26"/>
        <v>#N/A</v>
      </c>
      <c r="EG36" s="237" t="e">
        <f t="shared" si="27"/>
        <v>#N/A</v>
      </c>
      <c r="EH36" s="237" t="e">
        <f t="shared" si="28"/>
        <v>#N/A</v>
      </c>
      <c r="EI36" s="237" t="e">
        <f t="shared" si="29"/>
        <v>#N/A</v>
      </c>
      <c r="EJ36" s="237" t="e">
        <f t="shared" si="30"/>
        <v>#N/A</v>
      </c>
      <c r="EK36" s="237" t="e">
        <f t="shared" si="31"/>
        <v>#N/A</v>
      </c>
      <c r="EL36" s="237" t="e">
        <f t="shared" si="32"/>
        <v>#N/A</v>
      </c>
      <c r="EM36" s="237" t="e">
        <f t="shared" si="33"/>
        <v>#N/A</v>
      </c>
      <c r="EN36" s="237" t="e">
        <f t="shared" si="34"/>
        <v>#N/A</v>
      </c>
      <c r="EO36" s="237" t="e">
        <f t="shared" si="35"/>
        <v>#N/A</v>
      </c>
      <c r="EP36" s="237" t="e">
        <f t="shared" si="36"/>
        <v>#N/A</v>
      </c>
      <c r="EQ36" s="237" t="e">
        <f t="shared" si="37"/>
        <v>#N/A</v>
      </c>
      <c r="ER36" s="237" t="e">
        <f t="shared" si="38"/>
        <v>#N/A</v>
      </c>
      <c r="ES36" s="237" t="e">
        <f t="shared" si="39"/>
        <v>#N/A</v>
      </c>
      <c r="ET36" s="237" t="e">
        <f t="shared" si="40"/>
        <v>#N/A</v>
      </c>
      <c r="EU36" s="237" t="e">
        <f t="shared" si="41"/>
        <v>#N/A</v>
      </c>
      <c r="EV36" s="237" t="e">
        <f t="shared" si="42"/>
        <v>#N/A</v>
      </c>
      <c r="EW36" s="237" t="e">
        <f t="shared" si="43"/>
        <v>#N/A</v>
      </c>
      <c r="EX36" s="237" t="e">
        <f t="shared" si="44"/>
        <v>#N/A</v>
      </c>
      <c r="EY36" s="237" t="e">
        <f t="shared" si="45"/>
        <v>#N/A</v>
      </c>
      <c r="EZ36" s="237" t="e">
        <f t="shared" si="46"/>
        <v>#N/A</v>
      </c>
      <c r="FA36" s="237" t="e">
        <f t="shared" si="47"/>
        <v>#N/A</v>
      </c>
      <c r="FB36" s="237" t="e">
        <f t="shared" si="48"/>
        <v>#N/A</v>
      </c>
      <c r="FC36" s="237" t="e">
        <f t="shared" si="49"/>
        <v>#N/A</v>
      </c>
      <c r="FD36" s="237" t="e">
        <f t="shared" si="50"/>
        <v>#N/A</v>
      </c>
      <c r="FE36" s="237" t="e">
        <f t="shared" si="51"/>
        <v>#N/A</v>
      </c>
      <c r="FF36" s="237" t="e">
        <f t="shared" si="52"/>
        <v>#N/A</v>
      </c>
      <c r="FG36" s="237" t="e">
        <f t="shared" si="53"/>
        <v>#N/A</v>
      </c>
      <c r="FH36" s="237" t="e">
        <f t="shared" si="54"/>
        <v>#N/A</v>
      </c>
      <c r="FI36" s="237" t="e">
        <f t="shared" si="55"/>
        <v>#N/A</v>
      </c>
      <c r="FJ36" s="237" t="e">
        <f t="shared" si="56"/>
        <v>#N/A</v>
      </c>
      <c r="FK36" s="237" t="e">
        <f t="shared" si="57"/>
        <v>#N/A</v>
      </c>
      <c r="FL36" s="237" t="e">
        <f t="shared" si="58"/>
        <v>#N/A</v>
      </c>
      <c r="FM36" s="237" t="e">
        <f t="shared" si="59"/>
        <v>#N/A</v>
      </c>
      <c r="FN36" s="237" t="e">
        <f t="shared" si="60"/>
        <v>#N/A</v>
      </c>
      <c r="FO36" s="237" t="e">
        <f t="shared" si="61"/>
        <v>#N/A</v>
      </c>
      <c r="FP36" s="237" t="e">
        <f t="shared" si="62"/>
        <v>#N/A</v>
      </c>
      <c r="FQ36" s="237" t="e">
        <f t="shared" si="63"/>
        <v>#N/A</v>
      </c>
      <c r="FR36" s="237" t="e">
        <f t="shared" si="64"/>
        <v>#N/A</v>
      </c>
      <c r="FS36" s="237" t="e">
        <f t="shared" si="65"/>
        <v>#N/A</v>
      </c>
      <c r="FT36" s="237" t="e">
        <f t="shared" si="66"/>
        <v>#N/A</v>
      </c>
      <c r="FU36" s="237" t="e">
        <f t="shared" si="67"/>
        <v>#N/A</v>
      </c>
      <c r="FV36" s="237" t="e">
        <f t="shared" si="68"/>
        <v>#N/A</v>
      </c>
      <c r="FW36" s="237" t="e">
        <f t="shared" si="69"/>
        <v>#N/A</v>
      </c>
      <c r="FX36" s="237" t="e">
        <f t="shared" si="70"/>
        <v>#N/A</v>
      </c>
      <c r="FY36" s="237" t="e">
        <f t="shared" si="71"/>
        <v>#N/A</v>
      </c>
      <c r="FZ36" s="237" t="e">
        <f t="shared" si="72"/>
        <v>#N/A</v>
      </c>
      <c r="GA36" s="237" t="e">
        <f t="shared" si="73"/>
        <v>#N/A</v>
      </c>
      <c r="GB36" s="237" t="e">
        <f t="shared" si="74"/>
        <v>#N/A</v>
      </c>
      <c r="GC36" s="237" t="e">
        <f t="shared" si="75"/>
        <v>#N/A</v>
      </c>
      <c r="GD36" s="237" t="e">
        <f t="shared" si="76"/>
        <v>#N/A</v>
      </c>
      <c r="GE36" s="237" t="e">
        <f t="shared" si="77"/>
        <v>#N/A</v>
      </c>
      <c r="GF36" s="237" t="e">
        <f t="shared" si="78"/>
        <v>#N/A</v>
      </c>
      <c r="GG36" s="237" t="e">
        <f t="shared" si="79"/>
        <v>#N/A</v>
      </c>
      <c r="GH36" s="237" t="e">
        <f t="shared" si="80"/>
        <v>#N/A</v>
      </c>
      <c r="GI36" s="237" t="e">
        <f t="shared" si="81"/>
        <v>#N/A</v>
      </c>
      <c r="GJ36" s="237" t="e">
        <f t="shared" si="82"/>
        <v>#N/A</v>
      </c>
      <c r="GK36" s="237" t="e">
        <f t="shared" si="83"/>
        <v>#N/A</v>
      </c>
      <c r="GL36" s="237" t="e">
        <f t="shared" si="84"/>
        <v>#N/A</v>
      </c>
      <c r="GM36" s="237" t="e">
        <f t="shared" si="85"/>
        <v>#N/A</v>
      </c>
      <c r="GN36" s="237" t="e">
        <f t="shared" si="86"/>
        <v>#N/A</v>
      </c>
      <c r="GO36" s="237" t="e">
        <f t="shared" si="87"/>
        <v>#N/A</v>
      </c>
      <c r="GP36" s="237" t="e">
        <f t="shared" si="88"/>
        <v>#N/A</v>
      </c>
      <c r="GQ36" s="237" t="e">
        <f t="shared" si="89"/>
        <v>#N/A</v>
      </c>
      <c r="GR36" s="237" t="e">
        <f t="shared" si="90"/>
        <v>#N/A</v>
      </c>
      <c r="GS36" s="237" t="e">
        <f t="shared" si="91"/>
        <v>#N/A</v>
      </c>
      <c r="GT36" s="237" t="e">
        <f t="shared" si="92"/>
        <v>#N/A</v>
      </c>
      <c r="GU36" s="237" t="e">
        <f t="shared" si="93"/>
        <v>#N/A</v>
      </c>
      <c r="GV36" s="237" t="e">
        <f t="shared" si="94"/>
        <v>#N/A</v>
      </c>
      <c r="GW36" s="237" t="e">
        <f t="shared" si="95"/>
        <v>#N/A</v>
      </c>
      <c r="GX36" s="237" t="e">
        <f t="shared" si="96"/>
        <v>#N/A</v>
      </c>
      <c r="GY36" s="237" t="e">
        <f t="shared" si="97"/>
        <v>#N/A</v>
      </c>
      <c r="GZ36" s="237" t="e">
        <f t="shared" si="98"/>
        <v>#N/A</v>
      </c>
      <c r="HA36" s="237" t="e">
        <f t="shared" si="99"/>
        <v>#N/A</v>
      </c>
      <c r="HB36" s="237" t="e">
        <f t="shared" si="100"/>
        <v>#N/A</v>
      </c>
      <c r="HC36" s="237" t="e">
        <f t="shared" si="101"/>
        <v>#N/A</v>
      </c>
      <c r="HD36" s="237" t="e">
        <f t="shared" si="102"/>
        <v>#N/A</v>
      </c>
      <c r="HE36" s="237" t="e">
        <f t="shared" si="103"/>
        <v>#N/A</v>
      </c>
      <c r="HF36" s="237" t="e">
        <f t="shared" si="104"/>
        <v>#N/A</v>
      </c>
      <c r="HG36" s="237" t="e">
        <f t="shared" si="105"/>
        <v>#N/A</v>
      </c>
      <c r="HH36" s="237" t="e">
        <f t="shared" si="106"/>
        <v>#N/A</v>
      </c>
      <c r="HI36" s="237" t="e">
        <f t="shared" si="107"/>
        <v>#N/A</v>
      </c>
      <c r="HJ36" s="237" t="e">
        <f t="shared" si="108"/>
        <v>#N/A</v>
      </c>
      <c r="HK36" s="237" t="e">
        <f t="shared" si="109"/>
        <v>#N/A</v>
      </c>
      <c r="HL36" s="237" t="e">
        <f t="shared" si="110"/>
        <v>#N/A</v>
      </c>
      <c r="HM36" s="237" t="e">
        <f t="shared" si="111"/>
        <v>#N/A</v>
      </c>
      <c r="HN36" s="237" t="e">
        <f t="shared" si="112"/>
        <v>#N/A</v>
      </c>
      <c r="HO36" s="237" t="e">
        <f t="shared" si="113"/>
        <v>#N/A</v>
      </c>
      <c r="HP36" s="237" t="e">
        <f t="shared" si="114"/>
        <v>#N/A</v>
      </c>
      <c r="HQ36" s="237" t="e">
        <f t="shared" si="115"/>
        <v>#N/A</v>
      </c>
      <c r="HR36" s="237" t="e">
        <f t="shared" si="116"/>
        <v>#N/A</v>
      </c>
      <c r="HS36" s="237" t="e">
        <f t="shared" si="117"/>
        <v>#N/A</v>
      </c>
      <c r="HT36" s="237" t="e">
        <f t="shared" si="118"/>
        <v>#N/A</v>
      </c>
      <c r="HU36" s="237" t="e">
        <f t="shared" si="119"/>
        <v>#N/A</v>
      </c>
      <c r="HV36" s="237" t="e">
        <f t="shared" si="120"/>
        <v>#N/A</v>
      </c>
      <c r="HW36" s="237" t="e">
        <f t="shared" si="121"/>
        <v>#N/A</v>
      </c>
      <c r="HX36" s="237" t="e">
        <f t="shared" si="122"/>
        <v>#N/A</v>
      </c>
      <c r="HY36" s="237" t="e">
        <f t="shared" si="123"/>
        <v>#N/A</v>
      </c>
      <c r="HZ36" s="237" t="e">
        <f t="shared" si="124"/>
        <v>#N/A</v>
      </c>
      <c r="IA36" s="237" t="e">
        <f t="shared" si="125"/>
        <v>#N/A</v>
      </c>
      <c r="IB36" s="237" t="e">
        <f t="shared" si="126"/>
        <v>#N/A</v>
      </c>
    </row>
    <row r="37" spans="1:236" hidden="1" x14ac:dyDescent="0.25">
      <c r="A37" s="22">
        <v>34</v>
      </c>
      <c r="B37" s="117" t="str">
        <f t="shared" si="10"/>
        <v/>
      </c>
      <c r="C37" s="132"/>
      <c r="D37" s="117" t="str">
        <f t="shared" si="11"/>
        <v/>
      </c>
      <c r="E37" s="127"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9" t="str">
        <f t="shared" si="18"/>
        <v/>
      </c>
      <c r="Q37" s="119" t="str">
        <f t="shared" si="19"/>
        <v/>
      </c>
      <c r="R37" s="40" t="str">
        <f t="shared" si="20"/>
        <v/>
      </c>
      <c r="S37" s="132"/>
      <c r="T37" s="28" t="str">
        <f>IF(AND(B37&gt;0,C37&gt;0,D37&gt;0,M37&gt;0,N37&gt;0,S37&gt;0,NOT(K37="")),ABS(VLOOKUP($S$1,VLookups!$A$28:$B$29,2,FALSE)-_xlfn.BETA.DIST(S37,IF(G37="L",N37,M37),IF(G37="L",M37,N37),TRUE,B37,D37)),"")</f>
        <v/>
      </c>
      <c r="U37" s="129" t="str">
        <f>IF(OR($M37="",$N37=""),"",_xlfn.BETA.INV(ABS(VLOOKUP($S$1,VLookups!$A$28:$B$29,2,FALSE)-U$3),IF($G37="L",$N37,$M37),IF($G37="L",$M37,$N37),$B37,$D37))</f>
        <v/>
      </c>
      <c r="V37" s="130" t="str">
        <f>IF(OR($M37="",$N37=""),"",_xlfn.BETA.INV(ABS(VLOOKUP($S$1,VLookups!$A$28:$B$29,2,FALSE)-V$3),IF($G37="L",$N37,$M37),IF($G37="L",$M37,$N37),$B37,$D37))</f>
        <v/>
      </c>
      <c r="W37" s="129" t="str">
        <f>IF(OR($M37="",$N37=""),"",_xlfn.BETA.INV(ABS(VLOOKUP($S$1,VLookups!$A$28:$B$29,2,FALSE)-W$3),IF($G37="L",$N37,$M37),IF($G37="L",$M37,$N37),$B37,$D37))</f>
        <v/>
      </c>
      <c r="X37" s="130" t="str">
        <f>IF(OR($M37="",$N37=""),"",_xlfn.BETA.INV(ABS(VLOOKUP($S$1,VLookups!$A$28:$B$29,2,FALSE)-X$3),IF($G37="L",$N37,$M37),IF($G37="L",$M37,$N37),$B37,$D37))</f>
        <v/>
      </c>
      <c r="Y37" s="129" t="str">
        <f>IF(OR($M37="",$N37=""),"",_xlfn.BETA.INV(ABS(VLOOKUP($S$1,VLookups!$A$28:$B$29,2,FALSE)-Y$3),IF($G37="L",$N37,$M37),IF($G37="L",$M37,$N37),$B37,$D37))</f>
        <v/>
      </c>
      <c r="Z37" s="130" t="str">
        <f>IF(OR($M37="",$N37=""),"",_xlfn.BETA.INV(ABS(VLOOKUP($S$1,VLookups!$A$28:$B$29,2,FALSE)-Z$3),IF($G37="L",$N37,$M37),IF($G37="L",$M37,$N37),$B37,$D37))</f>
        <v/>
      </c>
      <c r="AA37" s="129" t="str">
        <f>IF(OR($M37="",$N37=""),"",_xlfn.BETA.INV(ABS(VLOOKUP($S$1,VLookups!$A$28:$B$29,2,FALSE)-AA$3),IF($G37="L",$N37,$M37),IF($G37="L",$M37,$N37),$B37,$D37))</f>
        <v/>
      </c>
      <c r="AB37" s="130" t="str">
        <f>IF(OR($M37="",$N37=""),"",_xlfn.BETA.INV(ABS(VLOOKUP($S$1,VLookups!$A$28:$B$29,2,FALSE)-AB$3),IF($G37="L",$N37,$M37),IF($G37="L",$M37,$N37),$B37,$D37))</f>
        <v/>
      </c>
      <c r="AC37" s="129" t="str">
        <f>IF(OR($M37="",$N37=""),"",_xlfn.BETA.INV(ABS(VLOOKUP($S$1,VLookups!$A$28:$B$29,2,FALSE)-AC$3),IF($G37="L",$N37,$M37),IF($G37="L",$M37,$N37),$B37,$D37))</f>
        <v/>
      </c>
      <c r="AD37" s="130" t="str">
        <f>IF(OR($M37="",$N37=""),"",_xlfn.BETA.INV(ABS(VLOOKUP($S$1,VLookups!$A$28:$B$29,2,FALSE)-AD$3),IF($G37="L",$N37,$M37),IF($G37="L",$M37,$N37),$B37,$D37))</f>
        <v/>
      </c>
      <c r="AE37" s="129" t="str">
        <f>IF(OR($M37="",$N37=""),"",_xlfn.BETA.INV(ABS(VLOOKUP($S$1,VLookups!$A$28:$B$29,2,FALSE)-AE$3),IF($G37="L",$N37,$M37),IF($G37="L",$M37,$N37),$B37,$D37))</f>
        <v/>
      </c>
      <c r="AF37" s="130" t="str">
        <f>IF(OR($M37="",$N37=""),"",_xlfn.BETA.INV(ABS(VLOOKUP($S$1,VLookups!$A$28:$B$29,2,FALSE)-AF$3),IF($G37="L",$N37,$M37),IF($G37="L",$M37,$N37),$B37,$D37))</f>
        <v/>
      </c>
      <c r="AG37" s="17"/>
      <c r="AH37" s="238" t="str">
        <f t="shared" si="21"/>
        <v/>
      </c>
      <c r="AI37" s="236" t="str">
        <f t="shared" si="22"/>
        <v/>
      </c>
      <c r="AJ37" s="199" t="str">
        <f t="shared" ref="AJ37:CU37" si="189">IF(ISNONTEXT($AH37),AI37+$AH37,"")</f>
        <v/>
      </c>
      <c r="AK37" s="199" t="str">
        <f t="shared" si="189"/>
        <v/>
      </c>
      <c r="AL37" s="199" t="str">
        <f t="shared" si="189"/>
        <v/>
      </c>
      <c r="AM37" s="199" t="str">
        <f t="shared" si="189"/>
        <v/>
      </c>
      <c r="AN37" s="199" t="str">
        <f t="shared" si="189"/>
        <v/>
      </c>
      <c r="AO37" s="199" t="str">
        <f t="shared" si="189"/>
        <v/>
      </c>
      <c r="AP37" s="199" t="str">
        <f t="shared" si="189"/>
        <v/>
      </c>
      <c r="AQ37" s="199" t="str">
        <f t="shared" si="189"/>
        <v/>
      </c>
      <c r="AR37" s="199" t="str">
        <f t="shared" si="189"/>
        <v/>
      </c>
      <c r="AS37" s="199" t="str">
        <f t="shared" si="189"/>
        <v/>
      </c>
      <c r="AT37" s="199" t="str">
        <f t="shared" si="189"/>
        <v/>
      </c>
      <c r="AU37" s="199" t="str">
        <f t="shared" si="189"/>
        <v/>
      </c>
      <c r="AV37" s="199" t="str">
        <f t="shared" si="189"/>
        <v/>
      </c>
      <c r="AW37" s="199" t="str">
        <f t="shared" si="189"/>
        <v/>
      </c>
      <c r="AX37" s="199" t="str">
        <f t="shared" si="189"/>
        <v/>
      </c>
      <c r="AY37" s="199" t="str">
        <f t="shared" si="189"/>
        <v/>
      </c>
      <c r="AZ37" s="199" t="str">
        <f t="shared" si="189"/>
        <v/>
      </c>
      <c r="BA37" s="199" t="str">
        <f t="shared" si="189"/>
        <v/>
      </c>
      <c r="BB37" s="199" t="str">
        <f t="shared" si="189"/>
        <v/>
      </c>
      <c r="BC37" s="199" t="str">
        <f t="shared" si="189"/>
        <v/>
      </c>
      <c r="BD37" s="199" t="str">
        <f t="shared" si="189"/>
        <v/>
      </c>
      <c r="BE37" s="199" t="str">
        <f t="shared" si="189"/>
        <v/>
      </c>
      <c r="BF37" s="199" t="str">
        <f t="shared" si="189"/>
        <v/>
      </c>
      <c r="BG37" s="199" t="str">
        <f t="shared" si="189"/>
        <v/>
      </c>
      <c r="BH37" s="199" t="str">
        <f t="shared" si="189"/>
        <v/>
      </c>
      <c r="BI37" s="199" t="str">
        <f t="shared" si="189"/>
        <v/>
      </c>
      <c r="BJ37" s="199" t="str">
        <f t="shared" si="189"/>
        <v/>
      </c>
      <c r="BK37" s="199" t="str">
        <f t="shared" si="189"/>
        <v/>
      </c>
      <c r="BL37" s="199" t="str">
        <f t="shared" si="189"/>
        <v/>
      </c>
      <c r="BM37" s="199" t="str">
        <f t="shared" si="189"/>
        <v/>
      </c>
      <c r="BN37" s="199" t="str">
        <f t="shared" si="189"/>
        <v/>
      </c>
      <c r="BO37" s="199" t="str">
        <f t="shared" si="189"/>
        <v/>
      </c>
      <c r="BP37" s="199" t="str">
        <f t="shared" si="189"/>
        <v/>
      </c>
      <c r="BQ37" s="199" t="str">
        <f t="shared" si="189"/>
        <v/>
      </c>
      <c r="BR37" s="199" t="str">
        <f t="shared" si="189"/>
        <v/>
      </c>
      <c r="BS37" s="199" t="str">
        <f t="shared" si="189"/>
        <v/>
      </c>
      <c r="BT37" s="199" t="str">
        <f t="shared" si="189"/>
        <v/>
      </c>
      <c r="BU37" s="199" t="str">
        <f t="shared" si="189"/>
        <v/>
      </c>
      <c r="BV37" s="199" t="str">
        <f t="shared" si="189"/>
        <v/>
      </c>
      <c r="BW37" s="199" t="str">
        <f t="shared" si="189"/>
        <v/>
      </c>
      <c r="BX37" s="199" t="str">
        <f t="shared" si="189"/>
        <v/>
      </c>
      <c r="BY37" s="199" t="str">
        <f t="shared" si="189"/>
        <v/>
      </c>
      <c r="BZ37" s="199" t="str">
        <f t="shared" si="189"/>
        <v/>
      </c>
      <c r="CA37" s="199" t="str">
        <f t="shared" si="189"/>
        <v/>
      </c>
      <c r="CB37" s="199" t="str">
        <f t="shared" si="189"/>
        <v/>
      </c>
      <c r="CC37" s="199" t="str">
        <f t="shared" si="189"/>
        <v/>
      </c>
      <c r="CD37" s="199" t="str">
        <f t="shared" si="189"/>
        <v/>
      </c>
      <c r="CE37" s="199" t="str">
        <f t="shared" si="189"/>
        <v/>
      </c>
      <c r="CF37" s="199" t="str">
        <f t="shared" si="189"/>
        <v/>
      </c>
      <c r="CG37" s="199" t="str">
        <f t="shared" si="189"/>
        <v/>
      </c>
      <c r="CH37" s="199" t="str">
        <f t="shared" si="189"/>
        <v/>
      </c>
      <c r="CI37" s="199" t="str">
        <f t="shared" si="189"/>
        <v/>
      </c>
      <c r="CJ37" s="199" t="str">
        <f t="shared" si="189"/>
        <v/>
      </c>
      <c r="CK37" s="199" t="str">
        <f t="shared" si="189"/>
        <v/>
      </c>
      <c r="CL37" s="199" t="str">
        <f t="shared" si="189"/>
        <v/>
      </c>
      <c r="CM37" s="199" t="str">
        <f t="shared" si="189"/>
        <v/>
      </c>
      <c r="CN37" s="199" t="str">
        <f t="shared" si="189"/>
        <v/>
      </c>
      <c r="CO37" s="199" t="str">
        <f t="shared" si="189"/>
        <v/>
      </c>
      <c r="CP37" s="199" t="str">
        <f t="shared" si="189"/>
        <v/>
      </c>
      <c r="CQ37" s="199" t="str">
        <f t="shared" si="189"/>
        <v/>
      </c>
      <c r="CR37" s="199" t="str">
        <f t="shared" si="189"/>
        <v/>
      </c>
      <c r="CS37" s="199" t="str">
        <f t="shared" si="189"/>
        <v/>
      </c>
      <c r="CT37" s="199" t="str">
        <f t="shared" si="189"/>
        <v/>
      </c>
      <c r="CU37" s="199" t="str">
        <f t="shared" si="189"/>
        <v/>
      </c>
      <c r="CV37" s="199" t="str">
        <f t="shared" ref="CV37:FG37" si="190">IF(ISNONTEXT($AH37),CU37+$AH37,"")</f>
        <v/>
      </c>
      <c r="CW37" s="199" t="str">
        <f t="shared" si="190"/>
        <v/>
      </c>
      <c r="CX37" s="199" t="str">
        <f t="shared" si="190"/>
        <v/>
      </c>
      <c r="CY37" s="199" t="str">
        <f t="shared" si="190"/>
        <v/>
      </c>
      <c r="CZ37" s="199" t="str">
        <f t="shared" si="190"/>
        <v/>
      </c>
      <c r="DA37" s="199" t="str">
        <f t="shared" si="190"/>
        <v/>
      </c>
      <c r="DB37" s="199" t="str">
        <f t="shared" si="190"/>
        <v/>
      </c>
      <c r="DC37" s="199" t="str">
        <f t="shared" si="190"/>
        <v/>
      </c>
      <c r="DD37" s="199" t="str">
        <f t="shared" si="190"/>
        <v/>
      </c>
      <c r="DE37" s="199" t="str">
        <f t="shared" si="190"/>
        <v/>
      </c>
      <c r="DF37" s="199" t="str">
        <f t="shared" si="190"/>
        <v/>
      </c>
      <c r="DG37" s="199" t="str">
        <f t="shared" si="190"/>
        <v/>
      </c>
      <c r="DH37" s="199" t="str">
        <f t="shared" si="190"/>
        <v/>
      </c>
      <c r="DI37" s="199" t="str">
        <f t="shared" si="190"/>
        <v/>
      </c>
      <c r="DJ37" s="199" t="str">
        <f t="shared" si="190"/>
        <v/>
      </c>
      <c r="DK37" s="199" t="str">
        <f t="shared" si="190"/>
        <v/>
      </c>
      <c r="DL37" s="199" t="str">
        <f t="shared" si="190"/>
        <v/>
      </c>
      <c r="DM37" s="199" t="str">
        <f t="shared" si="190"/>
        <v/>
      </c>
      <c r="DN37" s="199" t="str">
        <f t="shared" si="190"/>
        <v/>
      </c>
      <c r="DO37" s="199" t="str">
        <f t="shared" si="190"/>
        <v/>
      </c>
      <c r="DP37" s="199" t="str">
        <f t="shared" si="190"/>
        <v/>
      </c>
      <c r="DQ37" s="199" t="str">
        <f t="shared" si="190"/>
        <v/>
      </c>
      <c r="DR37" s="199" t="str">
        <f t="shared" si="190"/>
        <v/>
      </c>
      <c r="DS37" s="199" t="str">
        <f t="shared" si="190"/>
        <v/>
      </c>
      <c r="DT37" s="199" t="str">
        <f t="shared" si="190"/>
        <v/>
      </c>
      <c r="DU37" s="199" t="str">
        <f t="shared" si="190"/>
        <v/>
      </c>
      <c r="DV37" s="199" t="str">
        <f t="shared" si="190"/>
        <v/>
      </c>
      <c r="DW37" s="199" t="str">
        <f t="shared" si="190"/>
        <v/>
      </c>
      <c r="DX37" s="199" t="str">
        <f t="shared" si="190"/>
        <v/>
      </c>
      <c r="DY37" s="199" t="str">
        <f t="shared" si="190"/>
        <v/>
      </c>
      <c r="DZ37" s="199" t="str">
        <f t="shared" si="190"/>
        <v/>
      </c>
      <c r="EA37" s="199" t="str">
        <f t="shared" si="190"/>
        <v/>
      </c>
      <c r="EB37" s="199" t="str">
        <f t="shared" si="190"/>
        <v/>
      </c>
      <c r="EC37" s="199" t="str">
        <f t="shared" si="190"/>
        <v/>
      </c>
      <c r="ED37" s="199" t="str">
        <f t="shared" si="190"/>
        <v/>
      </c>
      <c r="EE37" s="236" t="str">
        <f t="shared" si="25"/>
        <v/>
      </c>
      <c r="EF37" s="237" t="e">
        <f t="shared" si="26"/>
        <v>#N/A</v>
      </c>
      <c r="EG37" s="237" t="e">
        <f t="shared" si="27"/>
        <v>#N/A</v>
      </c>
      <c r="EH37" s="237" t="e">
        <f t="shared" si="28"/>
        <v>#N/A</v>
      </c>
      <c r="EI37" s="237" t="e">
        <f t="shared" si="29"/>
        <v>#N/A</v>
      </c>
      <c r="EJ37" s="237" t="e">
        <f t="shared" si="30"/>
        <v>#N/A</v>
      </c>
      <c r="EK37" s="237" t="e">
        <f t="shared" si="31"/>
        <v>#N/A</v>
      </c>
      <c r="EL37" s="237" t="e">
        <f t="shared" si="32"/>
        <v>#N/A</v>
      </c>
      <c r="EM37" s="237" t="e">
        <f t="shared" si="33"/>
        <v>#N/A</v>
      </c>
      <c r="EN37" s="237" t="e">
        <f t="shared" si="34"/>
        <v>#N/A</v>
      </c>
      <c r="EO37" s="237" t="e">
        <f t="shared" si="35"/>
        <v>#N/A</v>
      </c>
      <c r="EP37" s="237" t="e">
        <f t="shared" si="36"/>
        <v>#N/A</v>
      </c>
      <c r="EQ37" s="237" t="e">
        <f t="shared" si="37"/>
        <v>#N/A</v>
      </c>
      <c r="ER37" s="237" t="e">
        <f t="shared" si="38"/>
        <v>#N/A</v>
      </c>
      <c r="ES37" s="237" t="e">
        <f t="shared" si="39"/>
        <v>#N/A</v>
      </c>
      <c r="ET37" s="237" t="e">
        <f t="shared" si="40"/>
        <v>#N/A</v>
      </c>
      <c r="EU37" s="237" t="e">
        <f t="shared" si="41"/>
        <v>#N/A</v>
      </c>
      <c r="EV37" s="237" t="e">
        <f t="shared" si="42"/>
        <v>#N/A</v>
      </c>
      <c r="EW37" s="237" t="e">
        <f t="shared" si="43"/>
        <v>#N/A</v>
      </c>
      <c r="EX37" s="237" t="e">
        <f t="shared" si="44"/>
        <v>#N/A</v>
      </c>
      <c r="EY37" s="237" t="e">
        <f t="shared" si="45"/>
        <v>#N/A</v>
      </c>
      <c r="EZ37" s="237" t="e">
        <f t="shared" si="46"/>
        <v>#N/A</v>
      </c>
      <c r="FA37" s="237" t="e">
        <f t="shared" si="47"/>
        <v>#N/A</v>
      </c>
      <c r="FB37" s="237" t="e">
        <f t="shared" si="48"/>
        <v>#N/A</v>
      </c>
      <c r="FC37" s="237" t="e">
        <f t="shared" si="49"/>
        <v>#N/A</v>
      </c>
      <c r="FD37" s="237" t="e">
        <f t="shared" si="50"/>
        <v>#N/A</v>
      </c>
      <c r="FE37" s="237" t="e">
        <f t="shared" si="51"/>
        <v>#N/A</v>
      </c>
      <c r="FF37" s="237" t="e">
        <f t="shared" si="52"/>
        <v>#N/A</v>
      </c>
      <c r="FG37" s="237" t="e">
        <f t="shared" si="53"/>
        <v>#N/A</v>
      </c>
      <c r="FH37" s="237" t="e">
        <f t="shared" si="54"/>
        <v>#N/A</v>
      </c>
      <c r="FI37" s="237" t="e">
        <f t="shared" si="55"/>
        <v>#N/A</v>
      </c>
      <c r="FJ37" s="237" t="e">
        <f t="shared" si="56"/>
        <v>#N/A</v>
      </c>
      <c r="FK37" s="237" t="e">
        <f t="shared" si="57"/>
        <v>#N/A</v>
      </c>
      <c r="FL37" s="237" t="e">
        <f t="shared" si="58"/>
        <v>#N/A</v>
      </c>
      <c r="FM37" s="237" t="e">
        <f t="shared" si="59"/>
        <v>#N/A</v>
      </c>
      <c r="FN37" s="237" t="e">
        <f t="shared" si="60"/>
        <v>#N/A</v>
      </c>
      <c r="FO37" s="237" t="e">
        <f t="shared" si="61"/>
        <v>#N/A</v>
      </c>
      <c r="FP37" s="237" t="e">
        <f t="shared" si="62"/>
        <v>#N/A</v>
      </c>
      <c r="FQ37" s="237" t="e">
        <f t="shared" si="63"/>
        <v>#N/A</v>
      </c>
      <c r="FR37" s="237" t="e">
        <f t="shared" si="64"/>
        <v>#N/A</v>
      </c>
      <c r="FS37" s="237" t="e">
        <f t="shared" si="65"/>
        <v>#N/A</v>
      </c>
      <c r="FT37" s="237" t="e">
        <f t="shared" si="66"/>
        <v>#N/A</v>
      </c>
      <c r="FU37" s="237" t="e">
        <f t="shared" si="67"/>
        <v>#N/A</v>
      </c>
      <c r="FV37" s="237" t="e">
        <f t="shared" si="68"/>
        <v>#N/A</v>
      </c>
      <c r="FW37" s="237" t="e">
        <f t="shared" si="69"/>
        <v>#N/A</v>
      </c>
      <c r="FX37" s="237" t="e">
        <f t="shared" si="70"/>
        <v>#N/A</v>
      </c>
      <c r="FY37" s="237" t="e">
        <f t="shared" si="71"/>
        <v>#N/A</v>
      </c>
      <c r="FZ37" s="237" t="e">
        <f t="shared" si="72"/>
        <v>#N/A</v>
      </c>
      <c r="GA37" s="237" t="e">
        <f t="shared" si="73"/>
        <v>#N/A</v>
      </c>
      <c r="GB37" s="237" t="e">
        <f t="shared" si="74"/>
        <v>#N/A</v>
      </c>
      <c r="GC37" s="237" t="e">
        <f t="shared" si="75"/>
        <v>#N/A</v>
      </c>
      <c r="GD37" s="237" t="e">
        <f t="shared" si="76"/>
        <v>#N/A</v>
      </c>
      <c r="GE37" s="237" t="e">
        <f t="shared" si="77"/>
        <v>#N/A</v>
      </c>
      <c r="GF37" s="237" t="e">
        <f t="shared" si="78"/>
        <v>#N/A</v>
      </c>
      <c r="GG37" s="237" t="e">
        <f t="shared" si="79"/>
        <v>#N/A</v>
      </c>
      <c r="GH37" s="237" t="e">
        <f t="shared" si="80"/>
        <v>#N/A</v>
      </c>
      <c r="GI37" s="237" t="e">
        <f t="shared" si="81"/>
        <v>#N/A</v>
      </c>
      <c r="GJ37" s="237" t="e">
        <f t="shared" si="82"/>
        <v>#N/A</v>
      </c>
      <c r="GK37" s="237" t="e">
        <f t="shared" si="83"/>
        <v>#N/A</v>
      </c>
      <c r="GL37" s="237" t="e">
        <f t="shared" si="84"/>
        <v>#N/A</v>
      </c>
      <c r="GM37" s="237" t="e">
        <f t="shared" si="85"/>
        <v>#N/A</v>
      </c>
      <c r="GN37" s="237" t="e">
        <f t="shared" si="86"/>
        <v>#N/A</v>
      </c>
      <c r="GO37" s="237" t="e">
        <f t="shared" si="87"/>
        <v>#N/A</v>
      </c>
      <c r="GP37" s="237" t="e">
        <f t="shared" si="88"/>
        <v>#N/A</v>
      </c>
      <c r="GQ37" s="237" t="e">
        <f t="shared" si="89"/>
        <v>#N/A</v>
      </c>
      <c r="GR37" s="237" t="e">
        <f t="shared" si="90"/>
        <v>#N/A</v>
      </c>
      <c r="GS37" s="237" t="e">
        <f t="shared" si="91"/>
        <v>#N/A</v>
      </c>
      <c r="GT37" s="237" t="e">
        <f t="shared" si="92"/>
        <v>#N/A</v>
      </c>
      <c r="GU37" s="237" t="e">
        <f t="shared" si="93"/>
        <v>#N/A</v>
      </c>
      <c r="GV37" s="237" t="e">
        <f t="shared" si="94"/>
        <v>#N/A</v>
      </c>
      <c r="GW37" s="237" t="e">
        <f t="shared" si="95"/>
        <v>#N/A</v>
      </c>
      <c r="GX37" s="237" t="e">
        <f t="shared" si="96"/>
        <v>#N/A</v>
      </c>
      <c r="GY37" s="237" t="e">
        <f t="shared" si="97"/>
        <v>#N/A</v>
      </c>
      <c r="GZ37" s="237" t="e">
        <f t="shared" si="98"/>
        <v>#N/A</v>
      </c>
      <c r="HA37" s="237" t="e">
        <f t="shared" si="99"/>
        <v>#N/A</v>
      </c>
      <c r="HB37" s="237" t="e">
        <f t="shared" si="100"/>
        <v>#N/A</v>
      </c>
      <c r="HC37" s="237" t="e">
        <f t="shared" si="101"/>
        <v>#N/A</v>
      </c>
      <c r="HD37" s="237" t="e">
        <f t="shared" si="102"/>
        <v>#N/A</v>
      </c>
      <c r="HE37" s="237" t="e">
        <f t="shared" si="103"/>
        <v>#N/A</v>
      </c>
      <c r="HF37" s="237" t="e">
        <f t="shared" si="104"/>
        <v>#N/A</v>
      </c>
      <c r="HG37" s="237" t="e">
        <f t="shared" si="105"/>
        <v>#N/A</v>
      </c>
      <c r="HH37" s="237" t="e">
        <f t="shared" si="106"/>
        <v>#N/A</v>
      </c>
      <c r="HI37" s="237" t="e">
        <f t="shared" si="107"/>
        <v>#N/A</v>
      </c>
      <c r="HJ37" s="237" t="e">
        <f t="shared" si="108"/>
        <v>#N/A</v>
      </c>
      <c r="HK37" s="237" t="e">
        <f t="shared" si="109"/>
        <v>#N/A</v>
      </c>
      <c r="HL37" s="237" t="e">
        <f t="shared" si="110"/>
        <v>#N/A</v>
      </c>
      <c r="HM37" s="237" t="e">
        <f t="shared" si="111"/>
        <v>#N/A</v>
      </c>
      <c r="HN37" s="237" t="e">
        <f t="shared" si="112"/>
        <v>#N/A</v>
      </c>
      <c r="HO37" s="237" t="e">
        <f t="shared" si="113"/>
        <v>#N/A</v>
      </c>
      <c r="HP37" s="237" t="e">
        <f t="shared" si="114"/>
        <v>#N/A</v>
      </c>
      <c r="HQ37" s="237" t="e">
        <f t="shared" si="115"/>
        <v>#N/A</v>
      </c>
      <c r="HR37" s="237" t="e">
        <f t="shared" si="116"/>
        <v>#N/A</v>
      </c>
      <c r="HS37" s="237" t="e">
        <f t="shared" si="117"/>
        <v>#N/A</v>
      </c>
      <c r="HT37" s="237" t="e">
        <f t="shared" si="118"/>
        <v>#N/A</v>
      </c>
      <c r="HU37" s="237" t="e">
        <f t="shared" si="119"/>
        <v>#N/A</v>
      </c>
      <c r="HV37" s="237" t="e">
        <f t="shared" si="120"/>
        <v>#N/A</v>
      </c>
      <c r="HW37" s="237" t="e">
        <f t="shared" si="121"/>
        <v>#N/A</v>
      </c>
      <c r="HX37" s="237" t="e">
        <f t="shared" si="122"/>
        <v>#N/A</v>
      </c>
      <c r="HY37" s="237" t="e">
        <f t="shared" si="123"/>
        <v>#N/A</v>
      </c>
      <c r="HZ37" s="237" t="e">
        <f t="shared" si="124"/>
        <v>#N/A</v>
      </c>
      <c r="IA37" s="237" t="e">
        <f t="shared" si="125"/>
        <v>#N/A</v>
      </c>
      <c r="IB37" s="237" t="e">
        <f t="shared" si="126"/>
        <v>#N/A</v>
      </c>
    </row>
    <row r="38" spans="1:236" hidden="1" x14ac:dyDescent="0.25">
      <c r="A38" s="22">
        <v>35</v>
      </c>
      <c r="B38" s="117" t="str">
        <f t="shared" si="10"/>
        <v/>
      </c>
      <c r="C38" s="132"/>
      <c r="D38" s="117" t="str">
        <f t="shared" si="11"/>
        <v/>
      </c>
      <c r="E38" s="127"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9" t="str">
        <f t="shared" si="18"/>
        <v/>
      </c>
      <c r="Q38" s="119" t="str">
        <f t="shared" si="19"/>
        <v/>
      </c>
      <c r="R38" s="40" t="str">
        <f t="shared" si="20"/>
        <v/>
      </c>
      <c r="S38" s="132"/>
      <c r="T38" s="28" t="str">
        <f>IF(AND(B38&gt;0,C38&gt;0,D38&gt;0,M38&gt;0,N38&gt;0,S38&gt;0,NOT(K38="")),ABS(VLOOKUP($S$1,VLookups!$A$28:$B$29,2,FALSE)-_xlfn.BETA.DIST(S38,IF(G38="L",N38,M38),IF(G38="L",M38,N38),TRUE,B38,D38)),"")</f>
        <v/>
      </c>
      <c r="U38" s="129" t="str">
        <f>IF(OR($M38="",$N38=""),"",_xlfn.BETA.INV(ABS(VLOOKUP($S$1,VLookups!$A$28:$B$29,2,FALSE)-U$3),IF($G38="L",$N38,$M38),IF($G38="L",$M38,$N38),$B38,$D38))</f>
        <v/>
      </c>
      <c r="V38" s="130" t="str">
        <f>IF(OR($M38="",$N38=""),"",_xlfn.BETA.INV(ABS(VLOOKUP($S$1,VLookups!$A$28:$B$29,2,FALSE)-V$3),IF($G38="L",$N38,$M38),IF($G38="L",$M38,$N38),$B38,$D38))</f>
        <v/>
      </c>
      <c r="W38" s="129" t="str">
        <f>IF(OR($M38="",$N38=""),"",_xlfn.BETA.INV(ABS(VLOOKUP($S$1,VLookups!$A$28:$B$29,2,FALSE)-W$3),IF($G38="L",$N38,$M38),IF($G38="L",$M38,$N38),$B38,$D38))</f>
        <v/>
      </c>
      <c r="X38" s="130" t="str">
        <f>IF(OR($M38="",$N38=""),"",_xlfn.BETA.INV(ABS(VLOOKUP($S$1,VLookups!$A$28:$B$29,2,FALSE)-X$3),IF($G38="L",$N38,$M38),IF($G38="L",$M38,$N38),$B38,$D38))</f>
        <v/>
      </c>
      <c r="Y38" s="129" t="str">
        <f>IF(OR($M38="",$N38=""),"",_xlfn.BETA.INV(ABS(VLOOKUP($S$1,VLookups!$A$28:$B$29,2,FALSE)-Y$3),IF($G38="L",$N38,$M38),IF($G38="L",$M38,$N38),$B38,$D38))</f>
        <v/>
      </c>
      <c r="Z38" s="130" t="str">
        <f>IF(OR($M38="",$N38=""),"",_xlfn.BETA.INV(ABS(VLOOKUP($S$1,VLookups!$A$28:$B$29,2,FALSE)-Z$3),IF($G38="L",$N38,$M38),IF($G38="L",$M38,$N38),$B38,$D38))</f>
        <v/>
      </c>
      <c r="AA38" s="129" t="str">
        <f>IF(OR($M38="",$N38=""),"",_xlfn.BETA.INV(ABS(VLOOKUP($S$1,VLookups!$A$28:$B$29,2,FALSE)-AA$3),IF($G38="L",$N38,$M38),IF($G38="L",$M38,$N38),$B38,$D38))</f>
        <v/>
      </c>
      <c r="AB38" s="130" t="str">
        <f>IF(OR($M38="",$N38=""),"",_xlfn.BETA.INV(ABS(VLOOKUP($S$1,VLookups!$A$28:$B$29,2,FALSE)-AB$3),IF($G38="L",$N38,$M38),IF($G38="L",$M38,$N38),$B38,$D38))</f>
        <v/>
      </c>
      <c r="AC38" s="129" t="str">
        <f>IF(OR($M38="",$N38=""),"",_xlfn.BETA.INV(ABS(VLOOKUP($S$1,VLookups!$A$28:$B$29,2,FALSE)-AC$3),IF($G38="L",$N38,$M38),IF($G38="L",$M38,$N38),$B38,$D38))</f>
        <v/>
      </c>
      <c r="AD38" s="130" t="str">
        <f>IF(OR($M38="",$N38=""),"",_xlfn.BETA.INV(ABS(VLOOKUP($S$1,VLookups!$A$28:$B$29,2,FALSE)-AD$3),IF($G38="L",$N38,$M38),IF($G38="L",$M38,$N38),$B38,$D38))</f>
        <v/>
      </c>
      <c r="AE38" s="129" t="str">
        <f>IF(OR($M38="",$N38=""),"",_xlfn.BETA.INV(ABS(VLOOKUP($S$1,VLookups!$A$28:$B$29,2,FALSE)-AE$3),IF($G38="L",$N38,$M38),IF($G38="L",$M38,$N38),$B38,$D38))</f>
        <v/>
      </c>
      <c r="AF38" s="130" t="str">
        <f>IF(OR($M38="",$N38=""),"",_xlfn.BETA.INV(ABS(VLOOKUP($S$1,VLookups!$A$28:$B$29,2,FALSE)-AF$3),IF($G38="L",$N38,$M38),IF($G38="L",$M38,$N38),$B38,$D38))</f>
        <v/>
      </c>
      <c r="AG38" s="17"/>
      <c r="AH38" s="238" t="str">
        <f t="shared" si="21"/>
        <v/>
      </c>
      <c r="AI38" s="236" t="str">
        <f t="shared" si="22"/>
        <v/>
      </c>
      <c r="AJ38" s="199" t="str">
        <f t="shared" ref="AJ38:CU38" si="191">IF(ISNONTEXT($AH38),AI38+$AH38,"")</f>
        <v/>
      </c>
      <c r="AK38" s="199" t="str">
        <f t="shared" si="191"/>
        <v/>
      </c>
      <c r="AL38" s="199" t="str">
        <f t="shared" si="191"/>
        <v/>
      </c>
      <c r="AM38" s="199" t="str">
        <f t="shared" si="191"/>
        <v/>
      </c>
      <c r="AN38" s="199" t="str">
        <f t="shared" si="191"/>
        <v/>
      </c>
      <c r="AO38" s="199" t="str">
        <f t="shared" si="191"/>
        <v/>
      </c>
      <c r="AP38" s="199" t="str">
        <f t="shared" si="191"/>
        <v/>
      </c>
      <c r="AQ38" s="199" t="str">
        <f t="shared" si="191"/>
        <v/>
      </c>
      <c r="AR38" s="199" t="str">
        <f t="shared" si="191"/>
        <v/>
      </c>
      <c r="AS38" s="199" t="str">
        <f t="shared" si="191"/>
        <v/>
      </c>
      <c r="AT38" s="199" t="str">
        <f t="shared" si="191"/>
        <v/>
      </c>
      <c r="AU38" s="199" t="str">
        <f t="shared" si="191"/>
        <v/>
      </c>
      <c r="AV38" s="199" t="str">
        <f t="shared" si="191"/>
        <v/>
      </c>
      <c r="AW38" s="199" t="str">
        <f t="shared" si="191"/>
        <v/>
      </c>
      <c r="AX38" s="199" t="str">
        <f t="shared" si="191"/>
        <v/>
      </c>
      <c r="AY38" s="199" t="str">
        <f t="shared" si="191"/>
        <v/>
      </c>
      <c r="AZ38" s="199" t="str">
        <f t="shared" si="191"/>
        <v/>
      </c>
      <c r="BA38" s="199" t="str">
        <f t="shared" si="191"/>
        <v/>
      </c>
      <c r="BB38" s="199" t="str">
        <f t="shared" si="191"/>
        <v/>
      </c>
      <c r="BC38" s="199" t="str">
        <f t="shared" si="191"/>
        <v/>
      </c>
      <c r="BD38" s="199" t="str">
        <f t="shared" si="191"/>
        <v/>
      </c>
      <c r="BE38" s="199" t="str">
        <f t="shared" si="191"/>
        <v/>
      </c>
      <c r="BF38" s="199" t="str">
        <f t="shared" si="191"/>
        <v/>
      </c>
      <c r="BG38" s="199" t="str">
        <f t="shared" si="191"/>
        <v/>
      </c>
      <c r="BH38" s="199" t="str">
        <f t="shared" si="191"/>
        <v/>
      </c>
      <c r="BI38" s="199" t="str">
        <f t="shared" si="191"/>
        <v/>
      </c>
      <c r="BJ38" s="199" t="str">
        <f t="shared" si="191"/>
        <v/>
      </c>
      <c r="BK38" s="199" t="str">
        <f t="shared" si="191"/>
        <v/>
      </c>
      <c r="BL38" s="199" t="str">
        <f t="shared" si="191"/>
        <v/>
      </c>
      <c r="BM38" s="199" t="str">
        <f t="shared" si="191"/>
        <v/>
      </c>
      <c r="BN38" s="199" t="str">
        <f t="shared" si="191"/>
        <v/>
      </c>
      <c r="BO38" s="199" t="str">
        <f t="shared" si="191"/>
        <v/>
      </c>
      <c r="BP38" s="199" t="str">
        <f t="shared" si="191"/>
        <v/>
      </c>
      <c r="BQ38" s="199" t="str">
        <f t="shared" si="191"/>
        <v/>
      </c>
      <c r="BR38" s="199" t="str">
        <f t="shared" si="191"/>
        <v/>
      </c>
      <c r="BS38" s="199" t="str">
        <f t="shared" si="191"/>
        <v/>
      </c>
      <c r="BT38" s="199" t="str">
        <f t="shared" si="191"/>
        <v/>
      </c>
      <c r="BU38" s="199" t="str">
        <f t="shared" si="191"/>
        <v/>
      </c>
      <c r="BV38" s="199" t="str">
        <f t="shared" si="191"/>
        <v/>
      </c>
      <c r="BW38" s="199" t="str">
        <f t="shared" si="191"/>
        <v/>
      </c>
      <c r="BX38" s="199" t="str">
        <f t="shared" si="191"/>
        <v/>
      </c>
      <c r="BY38" s="199" t="str">
        <f t="shared" si="191"/>
        <v/>
      </c>
      <c r="BZ38" s="199" t="str">
        <f t="shared" si="191"/>
        <v/>
      </c>
      <c r="CA38" s="199" t="str">
        <f t="shared" si="191"/>
        <v/>
      </c>
      <c r="CB38" s="199" t="str">
        <f t="shared" si="191"/>
        <v/>
      </c>
      <c r="CC38" s="199" t="str">
        <f t="shared" si="191"/>
        <v/>
      </c>
      <c r="CD38" s="199" t="str">
        <f t="shared" si="191"/>
        <v/>
      </c>
      <c r="CE38" s="199" t="str">
        <f t="shared" si="191"/>
        <v/>
      </c>
      <c r="CF38" s="199" t="str">
        <f t="shared" si="191"/>
        <v/>
      </c>
      <c r="CG38" s="199" t="str">
        <f t="shared" si="191"/>
        <v/>
      </c>
      <c r="CH38" s="199" t="str">
        <f t="shared" si="191"/>
        <v/>
      </c>
      <c r="CI38" s="199" t="str">
        <f t="shared" si="191"/>
        <v/>
      </c>
      <c r="CJ38" s="199" t="str">
        <f t="shared" si="191"/>
        <v/>
      </c>
      <c r="CK38" s="199" t="str">
        <f t="shared" si="191"/>
        <v/>
      </c>
      <c r="CL38" s="199" t="str">
        <f t="shared" si="191"/>
        <v/>
      </c>
      <c r="CM38" s="199" t="str">
        <f t="shared" si="191"/>
        <v/>
      </c>
      <c r="CN38" s="199" t="str">
        <f t="shared" si="191"/>
        <v/>
      </c>
      <c r="CO38" s="199" t="str">
        <f t="shared" si="191"/>
        <v/>
      </c>
      <c r="CP38" s="199" t="str">
        <f t="shared" si="191"/>
        <v/>
      </c>
      <c r="CQ38" s="199" t="str">
        <f t="shared" si="191"/>
        <v/>
      </c>
      <c r="CR38" s="199" t="str">
        <f t="shared" si="191"/>
        <v/>
      </c>
      <c r="CS38" s="199" t="str">
        <f t="shared" si="191"/>
        <v/>
      </c>
      <c r="CT38" s="199" t="str">
        <f t="shared" si="191"/>
        <v/>
      </c>
      <c r="CU38" s="199" t="str">
        <f t="shared" si="191"/>
        <v/>
      </c>
      <c r="CV38" s="199" t="str">
        <f t="shared" ref="CV38:FG38" si="192">IF(ISNONTEXT($AH38),CU38+$AH38,"")</f>
        <v/>
      </c>
      <c r="CW38" s="199" t="str">
        <f t="shared" si="192"/>
        <v/>
      </c>
      <c r="CX38" s="199" t="str">
        <f t="shared" si="192"/>
        <v/>
      </c>
      <c r="CY38" s="199" t="str">
        <f t="shared" si="192"/>
        <v/>
      </c>
      <c r="CZ38" s="199" t="str">
        <f t="shared" si="192"/>
        <v/>
      </c>
      <c r="DA38" s="199" t="str">
        <f t="shared" si="192"/>
        <v/>
      </c>
      <c r="DB38" s="199" t="str">
        <f t="shared" si="192"/>
        <v/>
      </c>
      <c r="DC38" s="199" t="str">
        <f t="shared" si="192"/>
        <v/>
      </c>
      <c r="DD38" s="199" t="str">
        <f t="shared" si="192"/>
        <v/>
      </c>
      <c r="DE38" s="199" t="str">
        <f t="shared" si="192"/>
        <v/>
      </c>
      <c r="DF38" s="199" t="str">
        <f t="shared" si="192"/>
        <v/>
      </c>
      <c r="DG38" s="199" t="str">
        <f t="shared" si="192"/>
        <v/>
      </c>
      <c r="DH38" s="199" t="str">
        <f t="shared" si="192"/>
        <v/>
      </c>
      <c r="DI38" s="199" t="str">
        <f t="shared" si="192"/>
        <v/>
      </c>
      <c r="DJ38" s="199" t="str">
        <f t="shared" si="192"/>
        <v/>
      </c>
      <c r="DK38" s="199" t="str">
        <f t="shared" si="192"/>
        <v/>
      </c>
      <c r="DL38" s="199" t="str">
        <f t="shared" si="192"/>
        <v/>
      </c>
      <c r="DM38" s="199" t="str">
        <f t="shared" si="192"/>
        <v/>
      </c>
      <c r="DN38" s="199" t="str">
        <f t="shared" si="192"/>
        <v/>
      </c>
      <c r="DO38" s="199" t="str">
        <f t="shared" si="192"/>
        <v/>
      </c>
      <c r="DP38" s="199" t="str">
        <f t="shared" si="192"/>
        <v/>
      </c>
      <c r="DQ38" s="199" t="str">
        <f t="shared" si="192"/>
        <v/>
      </c>
      <c r="DR38" s="199" t="str">
        <f t="shared" si="192"/>
        <v/>
      </c>
      <c r="DS38" s="199" t="str">
        <f t="shared" si="192"/>
        <v/>
      </c>
      <c r="DT38" s="199" t="str">
        <f t="shared" si="192"/>
        <v/>
      </c>
      <c r="DU38" s="199" t="str">
        <f t="shared" si="192"/>
        <v/>
      </c>
      <c r="DV38" s="199" t="str">
        <f t="shared" si="192"/>
        <v/>
      </c>
      <c r="DW38" s="199" t="str">
        <f t="shared" si="192"/>
        <v/>
      </c>
      <c r="DX38" s="199" t="str">
        <f t="shared" si="192"/>
        <v/>
      </c>
      <c r="DY38" s="199" t="str">
        <f t="shared" si="192"/>
        <v/>
      </c>
      <c r="DZ38" s="199" t="str">
        <f t="shared" si="192"/>
        <v/>
      </c>
      <c r="EA38" s="199" t="str">
        <f t="shared" si="192"/>
        <v/>
      </c>
      <c r="EB38" s="199" t="str">
        <f t="shared" si="192"/>
        <v/>
      </c>
      <c r="EC38" s="199" t="str">
        <f t="shared" si="192"/>
        <v/>
      </c>
      <c r="ED38" s="199" t="str">
        <f t="shared" si="192"/>
        <v/>
      </c>
      <c r="EE38" s="236" t="str">
        <f t="shared" si="25"/>
        <v/>
      </c>
      <c r="EF38" s="237" t="e">
        <f t="shared" si="26"/>
        <v>#N/A</v>
      </c>
      <c r="EG38" s="237" t="e">
        <f t="shared" si="27"/>
        <v>#N/A</v>
      </c>
      <c r="EH38" s="237" t="e">
        <f t="shared" si="28"/>
        <v>#N/A</v>
      </c>
      <c r="EI38" s="237" t="e">
        <f t="shared" si="29"/>
        <v>#N/A</v>
      </c>
      <c r="EJ38" s="237" t="e">
        <f t="shared" si="30"/>
        <v>#N/A</v>
      </c>
      <c r="EK38" s="237" t="e">
        <f t="shared" si="31"/>
        <v>#N/A</v>
      </c>
      <c r="EL38" s="237" t="e">
        <f t="shared" si="32"/>
        <v>#N/A</v>
      </c>
      <c r="EM38" s="237" t="e">
        <f t="shared" si="33"/>
        <v>#N/A</v>
      </c>
      <c r="EN38" s="237" t="e">
        <f t="shared" si="34"/>
        <v>#N/A</v>
      </c>
      <c r="EO38" s="237" t="e">
        <f t="shared" si="35"/>
        <v>#N/A</v>
      </c>
      <c r="EP38" s="237" t="e">
        <f t="shared" si="36"/>
        <v>#N/A</v>
      </c>
      <c r="EQ38" s="237" t="e">
        <f t="shared" si="37"/>
        <v>#N/A</v>
      </c>
      <c r="ER38" s="237" t="e">
        <f t="shared" si="38"/>
        <v>#N/A</v>
      </c>
      <c r="ES38" s="237" t="e">
        <f t="shared" si="39"/>
        <v>#N/A</v>
      </c>
      <c r="ET38" s="237" t="e">
        <f t="shared" si="40"/>
        <v>#N/A</v>
      </c>
      <c r="EU38" s="237" t="e">
        <f t="shared" si="41"/>
        <v>#N/A</v>
      </c>
      <c r="EV38" s="237" t="e">
        <f t="shared" si="42"/>
        <v>#N/A</v>
      </c>
      <c r="EW38" s="237" t="e">
        <f t="shared" si="43"/>
        <v>#N/A</v>
      </c>
      <c r="EX38" s="237" t="e">
        <f t="shared" si="44"/>
        <v>#N/A</v>
      </c>
      <c r="EY38" s="237" t="e">
        <f t="shared" si="45"/>
        <v>#N/A</v>
      </c>
      <c r="EZ38" s="237" t="e">
        <f t="shared" si="46"/>
        <v>#N/A</v>
      </c>
      <c r="FA38" s="237" t="e">
        <f t="shared" si="47"/>
        <v>#N/A</v>
      </c>
      <c r="FB38" s="237" t="e">
        <f t="shared" si="48"/>
        <v>#N/A</v>
      </c>
      <c r="FC38" s="237" t="e">
        <f t="shared" si="49"/>
        <v>#N/A</v>
      </c>
      <c r="FD38" s="237" t="e">
        <f t="shared" si="50"/>
        <v>#N/A</v>
      </c>
      <c r="FE38" s="237" t="e">
        <f t="shared" si="51"/>
        <v>#N/A</v>
      </c>
      <c r="FF38" s="237" t="e">
        <f t="shared" si="52"/>
        <v>#N/A</v>
      </c>
      <c r="FG38" s="237" t="e">
        <f t="shared" si="53"/>
        <v>#N/A</v>
      </c>
      <c r="FH38" s="237" t="e">
        <f t="shared" si="54"/>
        <v>#N/A</v>
      </c>
      <c r="FI38" s="237" t="e">
        <f t="shared" si="55"/>
        <v>#N/A</v>
      </c>
      <c r="FJ38" s="237" t="e">
        <f t="shared" si="56"/>
        <v>#N/A</v>
      </c>
      <c r="FK38" s="237" t="e">
        <f t="shared" si="57"/>
        <v>#N/A</v>
      </c>
      <c r="FL38" s="237" t="e">
        <f t="shared" si="58"/>
        <v>#N/A</v>
      </c>
      <c r="FM38" s="237" t="e">
        <f t="shared" si="59"/>
        <v>#N/A</v>
      </c>
      <c r="FN38" s="237" t="e">
        <f t="shared" si="60"/>
        <v>#N/A</v>
      </c>
      <c r="FO38" s="237" t="e">
        <f t="shared" si="61"/>
        <v>#N/A</v>
      </c>
      <c r="FP38" s="237" t="e">
        <f t="shared" si="62"/>
        <v>#N/A</v>
      </c>
      <c r="FQ38" s="237" t="e">
        <f t="shared" si="63"/>
        <v>#N/A</v>
      </c>
      <c r="FR38" s="237" t="e">
        <f t="shared" si="64"/>
        <v>#N/A</v>
      </c>
      <c r="FS38" s="237" t="e">
        <f t="shared" si="65"/>
        <v>#N/A</v>
      </c>
      <c r="FT38" s="237" t="e">
        <f t="shared" si="66"/>
        <v>#N/A</v>
      </c>
      <c r="FU38" s="237" t="e">
        <f t="shared" si="67"/>
        <v>#N/A</v>
      </c>
      <c r="FV38" s="237" t="e">
        <f t="shared" si="68"/>
        <v>#N/A</v>
      </c>
      <c r="FW38" s="237" t="e">
        <f t="shared" si="69"/>
        <v>#N/A</v>
      </c>
      <c r="FX38" s="237" t="e">
        <f t="shared" si="70"/>
        <v>#N/A</v>
      </c>
      <c r="FY38" s="237" t="e">
        <f t="shared" si="71"/>
        <v>#N/A</v>
      </c>
      <c r="FZ38" s="237" t="e">
        <f t="shared" si="72"/>
        <v>#N/A</v>
      </c>
      <c r="GA38" s="237" t="e">
        <f t="shared" si="73"/>
        <v>#N/A</v>
      </c>
      <c r="GB38" s="237" t="e">
        <f t="shared" si="74"/>
        <v>#N/A</v>
      </c>
      <c r="GC38" s="237" t="e">
        <f t="shared" si="75"/>
        <v>#N/A</v>
      </c>
      <c r="GD38" s="237" t="e">
        <f t="shared" si="76"/>
        <v>#N/A</v>
      </c>
      <c r="GE38" s="237" t="e">
        <f t="shared" si="77"/>
        <v>#N/A</v>
      </c>
      <c r="GF38" s="237" t="e">
        <f t="shared" si="78"/>
        <v>#N/A</v>
      </c>
      <c r="GG38" s="237" t="e">
        <f t="shared" si="79"/>
        <v>#N/A</v>
      </c>
      <c r="GH38" s="237" t="e">
        <f t="shared" si="80"/>
        <v>#N/A</v>
      </c>
      <c r="GI38" s="237" t="e">
        <f t="shared" si="81"/>
        <v>#N/A</v>
      </c>
      <c r="GJ38" s="237" t="e">
        <f t="shared" si="82"/>
        <v>#N/A</v>
      </c>
      <c r="GK38" s="237" t="e">
        <f t="shared" si="83"/>
        <v>#N/A</v>
      </c>
      <c r="GL38" s="237" t="e">
        <f t="shared" si="84"/>
        <v>#N/A</v>
      </c>
      <c r="GM38" s="237" t="e">
        <f t="shared" si="85"/>
        <v>#N/A</v>
      </c>
      <c r="GN38" s="237" t="e">
        <f t="shared" si="86"/>
        <v>#N/A</v>
      </c>
      <c r="GO38" s="237" t="e">
        <f t="shared" si="87"/>
        <v>#N/A</v>
      </c>
      <c r="GP38" s="237" t="e">
        <f t="shared" si="88"/>
        <v>#N/A</v>
      </c>
      <c r="GQ38" s="237" t="e">
        <f t="shared" si="89"/>
        <v>#N/A</v>
      </c>
      <c r="GR38" s="237" t="e">
        <f t="shared" si="90"/>
        <v>#N/A</v>
      </c>
      <c r="GS38" s="237" t="e">
        <f t="shared" si="91"/>
        <v>#N/A</v>
      </c>
      <c r="GT38" s="237" t="e">
        <f t="shared" si="92"/>
        <v>#N/A</v>
      </c>
      <c r="GU38" s="237" t="e">
        <f t="shared" si="93"/>
        <v>#N/A</v>
      </c>
      <c r="GV38" s="237" t="e">
        <f t="shared" si="94"/>
        <v>#N/A</v>
      </c>
      <c r="GW38" s="237" t="e">
        <f t="shared" si="95"/>
        <v>#N/A</v>
      </c>
      <c r="GX38" s="237" t="e">
        <f t="shared" si="96"/>
        <v>#N/A</v>
      </c>
      <c r="GY38" s="237" t="e">
        <f t="shared" si="97"/>
        <v>#N/A</v>
      </c>
      <c r="GZ38" s="237" t="e">
        <f t="shared" si="98"/>
        <v>#N/A</v>
      </c>
      <c r="HA38" s="237" t="e">
        <f t="shared" si="99"/>
        <v>#N/A</v>
      </c>
      <c r="HB38" s="237" t="e">
        <f t="shared" si="100"/>
        <v>#N/A</v>
      </c>
      <c r="HC38" s="237" t="e">
        <f t="shared" si="101"/>
        <v>#N/A</v>
      </c>
      <c r="HD38" s="237" t="e">
        <f t="shared" si="102"/>
        <v>#N/A</v>
      </c>
      <c r="HE38" s="237" t="e">
        <f t="shared" si="103"/>
        <v>#N/A</v>
      </c>
      <c r="HF38" s="237" t="e">
        <f t="shared" si="104"/>
        <v>#N/A</v>
      </c>
      <c r="HG38" s="237" t="e">
        <f t="shared" si="105"/>
        <v>#N/A</v>
      </c>
      <c r="HH38" s="237" t="e">
        <f t="shared" si="106"/>
        <v>#N/A</v>
      </c>
      <c r="HI38" s="237" t="e">
        <f t="shared" si="107"/>
        <v>#N/A</v>
      </c>
      <c r="HJ38" s="237" t="e">
        <f t="shared" si="108"/>
        <v>#N/A</v>
      </c>
      <c r="HK38" s="237" t="e">
        <f t="shared" si="109"/>
        <v>#N/A</v>
      </c>
      <c r="HL38" s="237" t="e">
        <f t="shared" si="110"/>
        <v>#N/A</v>
      </c>
      <c r="HM38" s="237" t="e">
        <f t="shared" si="111"/>
        <v>#N/A</v>
      </c>
      <c r="HN38" s="237" t="e">
        <f t="shared" si="112"/>
        <v>#N/A</v>
      </c>
      <c r="HO38" s="237" t="e">
        <f t="shared" si="113"/>
        <v>#N/A</v>
      </c>
      <c r="HP38" s="237" t="e">
        <f t="shared" si="114"/>
        <v>#N/A</v>
      </c>
      <c r="HQ38" s="237" t="e">
        <f t="shared" si="115"/>
        <v>#N/A</v>
      </c>
      <c r="HR38" s="237" t="e">
        <f t="shared" si="116"/>
        <v>#N/A</v>
      </c>
      <c r="HS38" s="237" t="e">
        <f t="shared" si="117"/>
        <v>#N/A</v>
      </c>
      <c r="HT38" s="237" t="e">
        <f t="shared" si="118"/>
        <v>#N/A</v>
      </c>
      <c r="HU38" s="237" t="e">
        <f t="shared" si="119"/>
        <v>#N/A</v>
      </c>
      <c r="HV38" s="237" t="e">
        <f t="shared" si="120"/>
        <v>#N/A</v>
      </c>
      <c r="HW38" s="237" t="e">
        <f t="shared" si="121"/>
        <v>#N/A</v>
      </c>
      <c r="HX38" s="237" t="e">
        <f t="shared" si="122"/>
        <v>#N/A</v>
      </c>
      <c r="HY38" s="237" t="e">
        <f t="shared" si="123"/>
        <v>#N/A</v>
      </c>
      <c r="HZ38" s="237" t="e">
        <f t="shared" si="124"/>
        <v>#N/A</v>
      </c>
      <c r="IA38" s="237" t="e">
        <f t="shared" si="125"/>
        <v>#N/A</v>
      </c>
      <c r="IB38" s="237" t="e">
        <f t="shared" si="126"/>
        <v>#N/A</v>
      </c>
    </row>
    <row r="39" spans="1:236" hidden="1" x14ac:dyDescent="0.25">
      <c r="A39" s="22">
        <v>36</v>
      </c>
      <c r="B39" s="117" t="str">
        <f t="shared" si="10"/>
        <v/>
      </c>
      <c r="C39" s="132"/>
      <c r="D39" s="117" t="str">
        <f t="shared" si="11"/>
        <v/>
      </c>
      <c r="E39" s="127"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9" t="str">
        <f t="shared" si="18"/>
        <v/>
      </c>
      <c r="Q39" s="119" t="str">
        <f t="shared" si="19"/>
        <v/>
      </c>
      <c r="R39" s="40" t="str">
        <f t="shared" si="20"/>
        <v/>
      </c>
      <c r="S39" s="132"/>
      <c r="T39" s="28" t="str">
        <f>IF(AND(B39&gt;0,C39&gt;0,D39&gt;0,M39&gt;0,N39&gt;0,S39&gt;0,NOT(K39="")),ABS(VLOOKUP($S$1,VLookups!$A$28:$B$29,2,FALSE)-_xlfn.BETA.DIST(S39,IF(G39="L",N39,M39),IF(G39="L",M39,N39),TRUE,B39,D39)),"")</f>
        <v/>
      </c>
      <c r="U39" s="129" t="str">
        <f>IF(OR($M39="",$N39=""),"",_xlfn.BETA.INV(ABS(VLOOKUP($S$1,VLookups!$A$28:$B$29,2,FALSE)-U$3),IF($G39="L",$N39,$M39),IF($G39="L",$M39,$N39),$B39,$D39))</f>
        <v/>
      </c>
      <c r="V39" s="130" t="str">
        <f>IF(OR($M39="",$N39=""),"",_xlfn.BETA.INV(ABS(VLOOKUP($S$1,VLookups!$A$28:$B$29,2,FALSE)-V$3),IF($G39="L",$N39,$M39),IF($G39="L",$M39,$N39),$B39,$D39))</f>
        <v/>
      </c>
      <c r="W39" s="129" t="str">
        <f>IF(OR($M39="",$N39=""),"",_xlfn.BETA.INV(ABS(VLOOKUP($S$1,VLookups!$A$28:$B$29,2,FALSE)-W$3),IF($G39="L",$N39,$M39),IF($G39="L",$M39,$N39),$B39,$D39))</f>
        <v/>
      </c>
      <c r="X39" s="130" t="str">
        <f>IF(OR($M39="",$N39=""),"",_xlfn.BETA.INV(ABS(VLOOKUP($S$1,VLookups!$A$28:$B$29,2,FALSE)-X$3),IF($G39="L",$N39,$M39),IF($G39="L",$M39,$N39),$B39,$D39))</f>
        <v/>
      </c>
      <c r="Y39" s="129" t="str">
        <f>IF(OR($M39="",$N39=""),"",_xlfn.BETA.INV(ABS(VLOOKUP($S$1,VLookups!$A$28:$B$29,2,FALSE)-Y$3),IF($G39="L",$N39,$M39),IF($G39="L",$M39,$N39),$B39,$D39))</f>
        <v/>
      </c>
      <c r="Z39" s="130" t="str">
        <f>IF(OR($M39="",$N39=""),"",_xlfn.BETA.INV(ABS(VLOOKUP($S$1,VLookups!$A$28:$B$29,2,FALSE)-Z$3),IF($G39="L",$N39,$M39),IF($G39="L",$M39,$N39),$B39,$D39))</f>
        <v/>
      </c>
      <c r="AA39" s="129" t="str">
        <f>IF(OR($M39="",$N39=""),"",_xlfn.BETA.INV(ABS(VLOOKUP($S$1,VLookups!$A$28:$B$29,2,FALSE)-AA$3),IF($G39="L",$N39,$M39),IF($G39="L",$M39,$N39),$B39,$D39))</f>
        <v/>
      </c>
      <c r="AB39" s="130" t="str">
        <f>IF(OR($M39="",$N39=""),"",_xlfn.BETA.INV(ABS(VLOOKUP($S$1,VLookups!$A$28:$B$29,2,FALSE)-AB$3),IF($G39="L",$N39,$M39),IF($G39="L",$M39,$N39),$B39,$D39))</f>
        <v/>
      </c>
      <c r="AC39" s="129" t="str">
        <f>IF(OR($M39="",$N39=""),"",_xlfn.BETA.INV(ABS(VLOOKUP($S$1,VLookups!$A$28:$B$29,2,FALSE)-AC$3),IF($G39="L",$N39,$M39),IF($G39="L",$M39,$N39),$B39,$D39))</f>
        <v/>
      </c>
      <c r="AD39" s="130" t="str">
        <f>IF(OR($M39="",$N39=""),"",_xlfn.BETA.INV(ABS(VLOOKUP($S$1,VLookups!$A$28:$B$29,2,FALSE)-AD$3),IF($G39="L",$N39,$M39),IF($G39="L",$M39,$N39),$B39,$D39))</f>
        <v/>
      </c>
      <c r="AE39" s="129" t="str">
        <f>IF(OR($M39="",$N39=""),"",_xlfn.BETA.INV(ABS(VLOOKUP($S$1,VLookups!$A$28:$B$29,2,FALSE)-AE$3),IF($G39="L",$N39,$M39),IF($G39="L",$M39,$N39),$B39,$D39))</f>
        <v/>
      </c>
      <c r="AF39" s="130" t="str">
        <f>IF(OR($M39="",$N39=""),"",_xlfn.BETA.INV(ABS(VLOOKUP($S$1,VLookups!$A$28:$B$29,2,FALSE)-AF$3),IF($G39="L",$N39,$M39),IF($G39="L",$M39,$N39),$B39,$D39))</f>
        <v/>
      </c>
      <c r="AG39" s="17"/>
      <c r="AH39" s="238" t="str">
        <f t="shared" si="21"/>
        <v/>
      </c>
      <c r="AI39" s="236" t="str">
        <f t="shared" si="22"/>
        <v/>
      </c>
      <c r="AJ39" s="199" t="str">
        <f t="shared" ref="AJ39:CU39" si="193">IF(ISNONTEXT($AH39),AI39+$AH39,"")</f>
        <v/>
      </c>
      <c r="AK39" s="199" t="str">
        <f t="shared" si="193"/>
        <v/>
      </c>
      <c r="AL39" s="199" t="str">
        <f t="shared" si="193"/>
        <v/>
      </c>
      <c r="AM39" s="199" t="str">
        <f t="shared" si="193"/>
        <v/>
      </c>
      <c r="AN39" s="199" t="str">
        <f t="shared" si="193"/>
        <v/>
      </c>
      <c r="AO39" s="199" t="str">
        <f t="shared" si="193"/>
        <v/>
      </c>
      <c r="AP39" s="199" t="str">
        <f t="shared" si="193"/>
        <v/>
      </c>
      <c r="AQ39" s="199" t="str">
        <f t="shared" si="193"/>
        <v/>
      </c>
      <c r="AR39" s="199" t="str">
        <f t="shared" si="193"/>
        <v/>
      </c>
      <c r="AS39" s="199" t="str">
        <f t="shared" si="193"/>
        <v/>
      </c>
      <c r="AT39" s="199" t="str">
        <f t="shared" si="193"/>
        <v/>
      </c>
      <c r="AU39" s="199" t="str">
        <f t="shared" si="193"/>
        <v/>
      </c>
      <c r="AV39" s="199" t="str">
        <f t="shared" si="193"/>
        <v/>
      </c>
      <c r="AW39" s="199" t="str">
        <f t="shared" si="193"/>
        <v/>
      </c>
      <c r="AX39" s="199" t="str">
        <f t="shared" si="193"/>
        <v/>
      </c>
      <c r="AY39" s="199" t="str">
        <f t="shared" si="193"/>
        <v/>
      </c>
      <c r="AZ39" s="199" t="str">
        <f t="shared" si="193"/>
        <v/>
      </c>
      <c r="BA39" s="199" t="str">
        <f t="shared" si="193"/>
        <v/>
      </c>
      <c r="BB39" s="199" t="str">
        <f t="shared" si="193"/>
        <v/>
      </c>
      <c r="BC39" s="199" t="str">
        <f t="shared" si="193"/>
        <v/>
      </c>
      <c r="BD39" s="199" t="str">
        <f t="shared" si="193"/>
        <v/>
      </c>
      <c r="BE39" s="199" t="str">
        <f t="shared" si="193"/>
        <v/>
      </c>
      <c r="BF39" s="199" t="str">
        <f t="shared" si="193"/>
        <v/>
      </c>
      <c r="BG39" s="199" t="str">
        <f t="shared" si="193"/>
        <v/>
      </c>
      <c r="BH39" s="199" t="str">
        <f t="shared" si="193"/>
        <v/>
      </c>
      <c r="BI39" s="199" t="str">
        <f t="shared" si="193"/>
        <v/>
      </c>
      <c r="BJ39" s="199" t="str">
        <f t="shared" si="193"/>
        <v/>
      </c>
      <c r="BK39" s="199" t="str">
        <f t="shared" si="193"/>
        <v/>
      </c>
      <c r="BL39" s="199" t="str">
        <f t="shared" si="193"/>
        <v/>
      </c>
      <c r="BM39" s="199" t="str">
        <f t="shared" si="193"/>
        <v/>
      </c>
      <c r="BN39" s="199" t="str">
        <f t="shared" si="193"/>
        <v/>
      </c>
      <c r="BO39" s="199" t="str">
        <f t="shared" si="193"/>
        <v/>
      </c>
      <c r="BP39" s="199" t="str">
        <f t="shared" si="193"/>
        <v/>
      </c>
      <c r="BQ39" s="199" t="str">
        <f t="shared" si="193"/>
        <v/>
      </c>
      <c r="BR39" s="199" t="str">
        <f t="shared" si="193"/>
        <v/>
      </c>
      <c r="BS39" s="199" t="str">
        <f t="shared" si="193"/>
        <v/>
      </c>
      <c r="BT39" s="199" t="str">
        <f t="shared" si="193"/>
        <v/>
      </c>
      <c r="BU39" s="199" t="str">
        <f t="shared" si="193"/>
        <v/>
      </c>
      <c r="BV39" s="199" t="str">
        <f t="shared" si="193"/>
        <v/>
      </c>
      <c r="BW39" s="199" t="str">
        <f t="shared" si="193"/>
        <v/>
      </c>
      <c r="BX39" s="199" t="str">
        <f t="shared" si="193"/>
        <v/>
      </c>
      <c r="BY39" s="199" t="str">
        <f t="shared" si="193"/>
        <v/>
      </c>
      <c r="BZ39" s="199" t="str">
        <f t="shared" si="193"/>
        <v/>
      </c>
      <c r="CA39" s="199" t="str">
        <f t="shared" si="193"/>
        <v/>
      </c>
      <c r="CB39" s="199" t="str">
        <f t="shared" si="193"/>
        <v/>
      </c>
      <c r="CC39" s="199" t="str">
        <f t="shared" si="193"/>
        <v/>
      </c>
      <c r="CD39" s="199" t="str">
        <f t="shared" si="193"/>
        <v/>
      </c>
      <c r="CE39" s="199" t="str">
        <f t="shared" si="193"/>
        <v/>
      </c>
      <c r="CF39" s="199" t="str">
        <f t="shared" si="193"/>
        <v/>
      </c>
      <c r="CG39" s="199" t="str">
        <f t="shared" si="193"/>
        <v/>
      </c>
      <c r="CH39" s="199" t="str">
        <f t="shared" si="193"/>
        <v/>
      </c>
      <c r="CI39" s="199" t="str">
        <f t="shared" si="193"/>
        <v/>
      </c>
      <c r="CJ39" s="199" t="str">
        <f t="shared" si="193"/>
        <v/>
      </c>
      <c r="CK39" s="199" t="str">
        <f t="shared" si="193"/>
        <v/>
      </c>
      <c r="CL39" s="199" t="str">
        <f t="shared" si="193"/>
        <v/>
      </c>
      <c r="CM39" s="199" t="str">
        <f t="shared" si="193"/>
        <v/>
      </c>
      <c r="CN39" s="199" t="str">
        <f t="shared" si="193"/>
        <v/>
      </c>
      <c r="CO39" s="199" t="str">
        <f t="shared" si="193"/>
        <v/>
      </c>
      <c r="CP39" s="199" t="str">
        <f t="shared" si="193"/>
        <v/>
      </c>
      <c r="CQ39" s="199" t="str">
        <f t="shared" si="193"/>
        <v/>
      </c>
      <c r="CR39" s="199" t="str">
        <f t="shared" si="193"/>
        <v/>
      </c>
      <c r="CS39" s="199" t="str">
        <f t="shared" si="193"/>
        <v/>
      </c>
      <c r="CT39" s="199" t="str">
        <f t="shared" si="193"/>
        <v/>
      </c>
      <c r="CU39" s="199" t="str">
        <f t="shared" si="193"/>
        <v/>
      </c>
      <c r="CV39" s="199" t="str">
        <f t="shared" ref="CV39:FG39" si="194">IF(ISNONTEXT($AH39),CU39+$AH39,"")</f>
        <v/>
      </c>
      <c r="CW39" s="199" t="str">
        <f t="shared" si="194"/>
        <v/>
      </c>
      <c r="CX39" s="199" t="str">
        <f t="shared" si="194"/>
        <v/>
      </c>
      <c r="CY39" s="199" t="str">
        <f t="shared" si="194"/>
        <v/>
      </c>
      <c r="CZ39" s="199" t="str">
        <f t="shared" si="194"/>
        <v/>
      </c>
      <c r="DA39" s="199" t="str">
        <f t="shared" si="194"/>
        <v/>
      </c>
      <c r="DB39" s="199" t="str">
        <f t="shared" si="194"/>
        <v/>
      </c>
      <c r="DC39" s="199" t="str">
        <f t="shared" si="194"/>
        <v/>
      </c>
      <c r="DD39" s="199" t="str">
        <f t="shared" si="194"/>
        <v/>
      </c>
      <c r="DE39" s="199" t="str">
        <f t="shared" si="194"/>
        <v/>
      </c>
      <c r="DF39" s="199" t="str">
        <f t="shared" si="194"/>
        <v/>
      </c>
      <c r="DG39" s="199" t="str">
        <f t="shared" si="194"/>
        <v/>
      </c>
      <c r="DH39" s="199" t="str">
        <f t="shared" si="194"/>
        <v/>
      </c>
      <c r="DI39" s="199" t="str">
        <f t="shared" si="194"/>
        <v/>
      </c>
      <c r="DJ39" s="199" t="str">
        <f t="shared" si="194"/>
        <v/>
      </c>
      <c r="DK39" s="199" t="str">
        <f t="shared" si="194"/>
        <v/>
      </c>
      <c r="DL39" s="199" t="str">
        <f t="shared" si="194"/>
        <v/>
      </c>
      <c r="DM39" s="199" t="str">
        <f t="shared" si="194"/>
        <v/>
      </c>
      <c r="DN39" s="199" t="str">
        <f t="shared" si="194"/>
        <v/>
      </c>
      <c r="DO39" s="199" t="str">
        <f t="shared" si="194"/>
        <v/>
      </c>
      <c r="DP39" s="199" t="str">
        <f t="shared" si="194"/>
        <v/>
      </c>
      <c r="DQ39" s="199" t="str">
        <f t="shared" si="194"/>
        <v/>
      </c>
      <c r="DR39" s="199" t="str">
        <f t="shared" si="194"/>
        <v/>
      </c>
      <c r="DS39" s="199" t="str">
        <f t="shared" si="194"/>
        <v/>
      </c>
      <c r="DT39" s="199" t="str">
        <f t="shared" si="194"/>
        <v/>
      </c>
      <c r="DU39" s="199" t="str">
        <f t="shared" si="194"/>
        <v/>
      </c>
      <c r="DV39" s="199" t="str">
        <f t="shared" si="194"/>
        <v/>
      </c>
      <c r="DW39" s="199" t="str">
        <f t="shared" si="194"/>
        <v/>
      </c>
      <c r="DX39" s="199" t="str">
        <f t="shared" si="194"/>
        <v/>
      </c>
      <c r="DY39" s="199" t="str">
        <f t="shared" si="194"/>
        <v/>
      </c>
      <c r="DZ39" s="199" t="str">
        <f t="shared" si="194"/>
        <v/>
      </c>
      <c r="EA39" s="199" t="str">
        <f t="shared" si="194"/>
        <v/>
      </c>
      <c r="EB39" s="199" t="str">
        <f t="shared" si="194"/>
        <v/>
      </c>
      <c r="EC39" s="199" t="str">
        <f t="shared" si="194"/>
        <v/>
      </c>
      <c r="ED39" s="199" t="str">
        <f t="shared" si="194"/>
        <v/>
      </c>
      <c r="EE39" s="236" t="str">
        <f t="shared" si="25"/>
        <v/>
      </c>
      <c r="EF39" s="237" t="e">
        <f t="shared" si="26"/>
        <v>#N/A</v>
      </c>
      <c r="EG39" s="237" t="e">
        <f t="shared" si="27"/>
        <v>#N/A</v>
      </c>
      <c r="EH39" s="237" t="e">
        <f t="shared" si="28"/>
        <v>#N/A</v>
      </c>
      <c r="EI39" s="237" t="e">
        <f t="shared" si="29"/>
        <v>#N/A</v>
      </c>
      <c r="EJ39" s="237" t="e">
        <f t="shared" si="30"/>
        <v>#N/A</v>
      </c>
      <c r="EK39" s="237" t="e">
        <f t="shared" si="31"/>
        <v>#N/A</v>
      </c>
      <c r="EL39" s="237" t="e">
        <f t="shared" si="32"/>
        <v>#N/A</v>
      </c>
      <c r="EM39" s="237" t="e">
        <f t="shared" si="33"/>
        <v>#N/A</v>
      </c>
      <c r="EN39" s="237" t="e">
        <f t="shared" si="34"/>
        <v>#N/A</v>
      </c>
      <c r="EO39" s="237" t="e">
        <f t="shared" si="35"/>
        <v>#N/A</v>
      </c>
      <c r="EP39" s="237" t="e">
        <f t="shared" si="36"/>
        <v>#N/A</v>
      </c>
      <c r="EQ39" s="237" t="e">
        <f t="shared" si="37"/>
        <v>#N/A</v>
      </c>
      <c r="ER39" s="237" t="e">
        <f t="shared" si="38"/>
        <v>#N/A</v>
      </c>
      <c r="ES39" s="237" t="e">
        <f t="shared" si="39"/>
        <v>#N/A</v>
      </c>
      <c r="ET39" s="237" t="e">
        <f t="shared" si="40"/>
        <v>#N/A</v>
      </c>
      <c r="EU39" s="237" t="e">
        <f t="shared" si="41"/>
        <v>#N/A</v>
      </c>
      <c r="EV39" s="237" t="e">
        <f t="shared" si="42"/>
        <v>#N/A</v>
      </c>
      <c r="EW39" s="237" t="e">
        <f t="shared" si="43"/>
        <v>#N/A</v>
      </c>
      <c r="EX39" s="237" t="e">
        <f t="shared" si="44"/>
        <v>#N/A</v>
      </c>
      <c r="EY39" s="237" t="e">
        <f t="shared" si="45"/>
        <v>#N/A</v>
      </c>
      <c r="EZ39" s="237" t="e">
        <f t="shared" si="46"/>
        <v>#N/A</v>
      </c>
      <c r="FA39" s="237" t="e">
        <f t="shared" si="47"/>
        <v>#N/A</v>
      </c>
      <c r="FB39" s="237" t="e">
        <f t="shared" si="48"/>
        <v>#N/A</v>
      </c>
      <c r="FC39" s="237" t="e">
        <f t="shared" si="49"/>
        <v>#N/A</v>
      </c>
      <c r="FD39" s="237" t="e">
        <f t="shared" si="50"/>
        <v>#N/A</v>
      </c>
      <c r="FE39" s="237" t="e">
        <f t="shared" si="51"/>
        <v>#N/A</v>
      </c>
      <c r="FF39" s="237" t="e">
        <f t="shared" si="52"/>
        <v>#N/A</v>
      </c>
      <c r="FG39" s="237" t="e">
        <f t="shared" si="53"/>
        <v>#N/A</v>
      </c>
      <c r="FH39" s="237" t="e">
        <f t="shared" si="54"/>
        <v>#N/A</v>
      </c>
      <c r="FI39" s="237" t="e">
        <f t="shared" si="55"/>
        <v>#N/A</v>
      </c>
      <c r="FJ39" s="237" t="e">
        <f t="shared" si="56"/>
        <v>#N/A</v>
      </c>
      <c r="FK39" s="237" t="e">
        <f t="shared" si="57"/>
        <v>#N/A</v>
      </c>
      <c r="FL39" s="237" t="e">
        <f t="shared" si="58"/>
        <v>#N/A</v>
      </c>
      <c r="FM39" s="237" t="e">
        <f t="shared" si="59"/>
        <v>#N/A</v>
      </c>
      <c r="FN39" s="237" t="e">
        <f t="shared" si="60"/>
        <v>#N/A</v>
      </c>
      <c r="FO39" s="237" t="e">
        <f t="shared" si="61"/>
        <v>#N/A</v>
      </c>
      <c r="FP39" s="237" t="e">
        <f t="shared" si="62"/>
        <v>#N/A</v>
      </c>
      <c r="FQ39" s="237" t="e">
        <f t="shared" si="63"/>
        <v>#N/A</v>
      </c>
      <c r="FR39" s="237" t="e">
        <f t="shared" si="64"/>
        <v>#N/A</v>
      </c>
      <c r="FS39" s="237" t="e">
        <f t="shared" si="65"/>
        <v>#N/A</v>
      </c>
      <c r="FT39" s="237" t="e">
        <f t="shared" si="66"/>
        <v>#N/A</v>
      </c>
      <c r="FU39" s="237" t="e">
        <f t="shared" si="67"/>
        <v>#N/A</v>
      </c>
      <c r="FV39" s="237" t="e">
        <f t="shared" si="68"/>
        <v>#N/A</v>
      </c>
      <c r="FW39" s="237" t="e">
        <f t="shared" si="69"/>
        <v>#N/A</v>
      </c>
      <c r="FX39" s="237" t="e">
        <f t="shared" si="70"/>
        <v>#N/A</v>
      </c>
      <c r="FY39" s="237" t="e">
        <f t="shared" si="71"/>
        <v>#N/A</v>
      </c>
      <c r="FZ39" s="237" t="e">
        <f t="shared" si="72"/>
        <v>#N/A</v>
      </c>
      <c r="GA39" s="237" t="e">
        <f t="shared" si="73"/>
        <v>#N/A</v>
      </c>
      <c r="GB39" s="237" t="e">
        <f t="shared" si="74"/>
        <v>#N/A</v>
      </c>
      <c r="GC39" s="237" t="e">
        <f t="shared" si="75"/>
        <v>#N/A</v>
      </c>
      <c r="GD39" s="237" t="e">
        <f t="shared" si="76"/>
        <v>#N/A</v>
      </c>
      <c r="GE39" s="237" t="e">
        <f t="shared" si="77"/>
        <v>#N/A</v>
      </c>
      <c r="GF39" s="237" t="e">
        <f t="shared" si="78"/>
        <v>#N/A</v>
      </c>
      <c r="GG39" s="237" t="e">
        <f t="shared" si="79"/>
        <v>#N/A</v>
      </c>
      <c r="GH39" s="237" t="e">
        <f t="shared" si="80"/>
        <v>#N/A</v>
      </c>
      <c r="GI39" s="237" t="e">
        <f t="shared" si="81"/>
        <v>#N/A</v>
      </c>
      <c r="GJ39" s="237" t="e">
        <f t="shared" si="82"/>
        <v>#N/A</v>
      </c>
      <c r="GK39" s="237" t="e">
        <f t="shared" si="83"/>
        <v>#N/A</v>
      </c>
      <c r="GL39" s="237" t="e">
        <f t="shared" si="84"/>
        <v>#N/A</v>
      </c>
      <c r="GM39" s="237" t="e">
        <f t="shared" si="85"/>
        <v>#N/A</v>
      </c>
      <c r="GN39" s="237" t="e">
        <f t="shared" si="86"/>
        <v>#N/A</v>
      </c>
      <c r="GO39" s="237" t="e">
        <f t="shared" si="87"/>
        <v>#N/A</v>
      </c>
      <c r="GP39" s="237" t="e">
        <f t="shared" si="88"/>
        <v>#N/A</v>
      </c>
      <c r="GQ39" s="237" t="e">
        <f t="shared" si="89"/>
        <v>#N/A</v>
      </c>
      <c r="GR39" s="237" t="e">
        <f t="shared" si="90"/>
        <v>#N/A</v>
      </c>
      <c r="GS39" s="237" t="e">
        <f t="shared" si="91"/>
        <v>#N/A</v>
      </c>
      <c r="GT39" s="237" t="e">
        <f t="shared" si="92"/>
        <v>#N/A</v>
      </c>
      <c r="GU39" s="237" t="e">
        <f t="shared" si="93"/>
        <v>#N/A</v>
      </c>
      <c r="GV39" s="237" t="e">
        <f t="shared" si="94"/>
        <v>#N/A</v>
      </c>
      <c r="GW39" s="237" t="e">
        <f t="shared" si="95"/>
        <v>#N/A</v>
      </c>
      <c r="GX39" s="237" t="e">
        <f t="shared" si="96"/>
        <v>#N/A</v>
      </c>
      <c r="GY39" s="237" t="e">
        <f t="shared" si="97"/>
        <v>#N/A</v>
      </c>
      <c r="GZ39" s="237" t="e">
        <f t="shared" si="98"/>
        <v>#N/A</v>
      </c>
      <c r="HA39" s="237" t="e">
        <f t="shared" si="99"/>
        <v>#N/A</v>
      </c>
      <c r="HB39" s="237" t="e">
        <f t="shared" si="100"/>
        <v>#N/A</v>
      </c>
      <c r="HC39" s="237" t="e">
        <f t="shared" si="101"/>
        <v>#N/A</v>
      </c>
      <c r="HD39" s="237" t="e">
        <f t="shared" si="102"/>
        <v>#N/A</v>
      </c>
      <c r="HE39" s="237" t="e">
        <f t="shared" si="103"/>
        <v>#N/A</v>
      </c>
      <c r="HF39" s="237" t="e">
        <f t="shared" si="104"/>
        <v>#N/A</v>
      </c>
      <c r="HG39" s="237" t="e">
        <f t="shared" si="105"/>
        <v>#N/A</v>
      </c>
      <c r="HH39" s="237" t="e">
        <f t="shared" si="106"/>
        <v>#N/A</v>
      </c>
      <c r="HI39" s="237" t="e">
        <f t="shared" si="107"/>
        <v>#N/A</v>
      </c>
      <c r="HJ39" s="237" t="e">
        <f t="shared" si="108"/>
        <v>#N/A</v>
      </c>
      <c r="HK39" s="237" t="e">
        <f t="shared" si="109"/>
        <v>#N/A</v>
      </c>
      <c r="HL39" s="237" t="e">
        <f t="shared" si="110"/>
        <v>#N/A</v>
      </c>
      <c r="HM39" s="237" t="e">
        <f t="shared" si="111"/>
        <v>#N/A</v>
      </c>
      <c r="HN39" s="237" t="e">
        <f t="shared" si="112"/>
        <v>#N/A</v>
      </c>
      <c r="HO39" s="237" t="e">
        <f t="shared" si="113"/>
        <v>#N/A</v>
      </c>
      <c r="HP39" s="237" t="e">
        <f t="shared" si="114"/>
        <v>#N/A</v>
      </c>
      <c r="HQ39" s="237" t="e">
        <f t="shared" si="115"/>
        <v>#N/A</v>
      </c>
      <c r="HR39" s="237" t="e">
        <f t="shared" si="116"/>
        <v>#N/A</v>
      </c>
      <c r="HS39" s="237" t="e">
        <f t="shared" si="117"/>
        <v>#N/A</v>
      </c>
      <c r="HT39" s="237" t="e">
        <f t="shared" si="118"/>
        <v>#N/A</v>
      </c>
      <c r="HU39" s="237" t="e">
        <f t="shared" si="119"/>
        <v>#N/A</v>
      </c>
      <c r="HV39" s="237" t="e">
        <f t="shared" si="120"/>
        <v>#N/A</v>
      </c>
      <c r="HW39" s="237" t="e">
        <f t="shared" si="121"/>
        <v>#N/A</v>
      </c>
      <c r="HX39" s="237" t="e">
        <f t="shared" si="122"/>
        <v>#N/A</v>
      </c>
      <c r="HY39" s="237" t="e">
        <f t="shared" si="123"/>
        <v>#N/A</v>
      </c>
      <c r="HZ39" s="237" t="e">
        <f t="shared" si="124"/>
        <v>#N/A</v>
      </c>
      <c r="IA39" s="237" t="e">
        <f t="shared" si="125"/>
        <v>#N/A</v>
      </c>
      <c r="IB39" s="237" t="e">
        <f t="shared" si="126"/>
        <v>#N/A</v>
      </c>
    </row>
    <row r="40" spans="1:236" hidden="1" x14ac:dyDescent="0.25">
      <c r="A40" s="22">
        <v>37</v>
      </c>
      <c r="B40" s="117" t="str">
        <f t="shared" si="10"/>
        <v/>
      </c>
      <c r="C40" s="132"/>
      <c r="D40" s="117" t="str">
        <f t="shared" si="11"/>
        <v/>
      </c>
      <c r="E40" s="127"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9" t="str">
        <f t="shared" si="18"/>
        <v/>
      </c>
      <c r="Q40" s="119" t="str">
        <f t="shared" si="19"/>
        <v/>
      </c>
      <c r="R40" s="40" t="str">
        <f t="shared" si="20"/>
        <v/>
      </c>
      <c r="S40" s="132"/>
      <c r="T40" s="28" t="str">
        <f>IF(AND(B40&gt;0,C40&gt;0,D40&gt;0,M40&gt;0,N40&gt;0,S40&gt;0,NOT(K40="")),ABS(VLOOKUP($S$1,VLookups!$A$28:$B$29,2,FALSE)-_xlfn.BETA.DIST(S40,IF(G40="L",N40,M40),IF(G40="L",M40,N40),TRUE,B40,D40)),"")</f>
        <v/>
      </c>
      <c r="U40" s="129" t="str">
        <f>IF(OR($M40="",$N40=""),"",_xlfn.BETA.INV(ABS(VLOOKUP($S$1,VLookups!$A$28:$B$29,2,FALSE)-U$3),IF($G40="L",$N40,$M40),IF($G40="L",$M40,$N40),$B40,$D40))</f>
        <v/>
      </c>
      <c r="V40" s="130" t="str">
        <f>IF(OR($M40="",$N40=""),"",_xlfn.BETA.INV(ABS(VLOOKUP($S$1,VLookups!$A$28:$B$29,2,FALSE)-V$3),IF($G40="L",$N40,$M40),IF($G40="L",$M40,$N40),$B40,$D40))</f>
        <v/>
      </c>
      <c r="W40" s="129" t="str">
        <f>IF(OR($M40="",$N40=""),"",_xlfn.BETA.INV(ABS(VLOOKUP($S$1,VLookups!$A$28:$B$29,2,FALSE)-W$3),IF($G40="L",$N40,$M40),IF($G40="L",$M40,$N40),$B40,$D40))</f>
        <v/>
      </c>
      <c r="X40" s="130" t="str">
        <f>IF(OR($M40="",$N40=""),"",_xlfn.BETA.INV(ABS(VLOOKUP($S$1,VLookups!$A$28:$B$29,2,FALSE)-X$3),IF($G40="L",$N40,$M40),IF($G40="L",$M40,$N40),$B40,$D40))</f>
        <v/>
      </c>
      <c r="Y40" s="129" t="str">
        <f>IF(OR($M40="",$N40=""),"",_xlfn.BETA.INV(ABS(VLOOKUP($S$1,VLookups!$A$28:$B$29,2,FALSE)-Y$3),IF($G40="L",$N40,$M40),IF($G40="L",$M40,$N40),$B40,$D40))</f>
        <v/>
      </c>
      <c r="Z40" s="130" t="str">
        <f>IF(OR($M40="",$N40=""),"",_xlfn.BETA.INV(ABS(VLOOKUP($S$1,VLookups!$A$28:$B$29,2,FALSE)-Z$3),IF($G40="L",$N40,$M40),IF($G40="L",$M40,$N40),$B40,$D40))</f>
        <v/>
      </c>
      <c r="AA40" s="129" t="str">
        <f>IF(OR($M40="",$N40=""),"",_xlfn.BETA.INV(ABS(VLOOKUP($S$1,VLookups!$A$28:$B$29,2,FALSE)-AA$3),IF($G40="L",$N40,$M40),IF($G40="L",$M40,$N40),$B40,$D40))</f>
        <v/>
      </c>
      <c r="AB40" s="130" t="str">
        <f>IF(OR($M40="",$N40=""),"",_xlfn.BETA.INV(ABS(VLOOKUP($S$1,VLookups!$A$28:$B$29,2,FALSE)-AB$3),IF($G40="L",$N40,$M40),IF($G40="L",$M40,$N40),$B40,$D40))</f>
        <v/>
      </c>
      <c r="AC40" s="129" t="str">
        <f>IF(OR($M40="",$N40=""),"",_xlfn.BETA.INV(ABS(VLOOKUP($S$1,VLookups!$A$28:$B$29,2,FALSE)-AC$3),IF($G40="L",$N40,$M40),IF($G40="L",$M40,$N40),$B40,$D40))</f>
        <v/>
      </c>
      <c r="AD40" s="130" t="str">
        <f>IF(OR($M40="",$N40=""),"",_xlfn.BETA.INV(ABS(VLOOKUP($S$1,VLookups!$A$28:$B$29,2,FALSE)-AD$3),IF($G40="L",$N40,$M40),IF($G40="L",$M40,$N40),$B40,$D40))</f>
        <v/>
      </c>
      <c r="AE40" s="129" t="str">
        <f>IF(OR($M40="",$N40=""),"",_xlfn.BETA.INV(ABS(VLOOKUP($S$1,VLookups!$A$28:$B$29,2,FALSE)-AE$3),IF($G40="L",$N40,$M40),IF($G40="L",$M40,$N40),$B40,$D40))</f>
        <v/>
      </c>
      <c r="AF40" s="130" t="str">
        <f>IF(OR($M40="",$N40=""),"",_xlfn.BETA.INV(ABS(VLOOKUP($S$1,VLookups!$A$28:$B$29,2,FALSE)-AF$3),IF($G40="L",$N40,$M40),IF($G40="L",$M40,$N40),$B40,$D40))</f>
        <v/>
      </c>
      <c r="AG40" s="17"/>
      <c r="AH40" s="238" t="str">
        <f t="shared" si="21"/>
        <v/>
      </c>
      <c r="AI40" s="236" t="str">
        <f t="shared" si="22"/>
        <v/>
      </c>
      <c r="AJ40" s="199" t="str">
        <f t="shared" ref="AJ40:CU40" si="195">IF(ISNONTEXT($AH40),AI40+$AH40,"")</f>
        <v/>
      </c>
      <c r="AK40" s="199" t="str">
        <f t="shared" si="195"/>
        <v/>
      </c>
      <c r="AL40" s="199" t="str">
        <f t="shared" si="195"/>
        <v/>
      </c>
      <c r="AM40" s="199" t="str">
        <f t="shared" si="195"/>
        <v/>
      </c>
      <c r="AN40" s="199" t="str">
        <f t="shared" si="195"/>
        <v/>
      </c>
      <c r="AO40" s="199" t="str">
        <f t="shared" si="195"/>
        <v/>
      </c>
      <c r="AP40" s="199" t="str">
        <f t="shared" si="195"/>
        <v/>
      </c>
      <c r="AQ40" s="199" t="str">
        <f t="shared" si="195"/>
        <v/>
      </c>
      <c r="AR40" s="199" t="str">
        <f t="shared" si="195"/>
        <v/>
      </c>
      <c r="AS40" s="199" t="str">
        <f t="shared" si="195"/>
        <v/>
      </c>
      <c r="AT40" s="199" t="str">
        <f t="shared" si="195"/>
        <v/>
      </c>
      <c r="AU40" s="199" t="str">
        <f t="shared" si="195"/>
        <v/>
      </c>
      <c r="AV40" s="199" t="str">
        <f t="shared" si="195"/>
        <v/>
      </c>
      <c r="AW40" s="199" t="str">
        <f t="shared" si="195"/>
        <v/>
      </c>
      <c r="AX40" s="199" t="str">
        <f t="shared" si="195"/>
        <v/>
      </c>
      <c r="AY40" s="199" t="str">
        <f t="shared" si="195"/>
        <v/>
      </c>
      <c r="AZ40" s="199" t="str">
        <f t="shared" si="195"/>
        <v/>
      </c>
      <c r="BA40" s="199" t="str">
        <f t="shared" si="195"/>
        <v/>
      </c>
      <c r="BB40" s="199" t="str">
        <f t="shared" si="195"/>
        <v/>
      </c>
      <c r="BC40" s="199" t="str">
        <f t="shared" si="195"/>
        <v/>
      </c>
      <c r="BD40" s="199" t="str">
        <f t="shared" si="195"/>
        <v/>
      </c>
      <c r="BE40" s="199" t="str">
        <f t="shared" si="195"/>
        <v/>
      </c>
      <c r="BF40" s="199" t="str">
        <f t="shared" si="195"/>
        <v/>
      </c>
      <c r="BG40" s="199" t="str">
        <f t="shared" si="195"/>
        <v/>
      </c>
      <c r="BH40" s="199" t="str">
        <f t="shared" si="195"/>
        <v/>
      </c>
      <c r="BI40" s="199" t="str">
        <f t="shared" si="195"/>
        <v/>
      </c>
      <c r="BJ40" s="199" t="str">
        <f t="shared" si="195"/>
        <v/>
      </c>
      <c r="BK40" s="199" t="str">
        <f t="shared" si="195"/>
        <v/>
      </c>
      <c r="BL40" s="199" t="str">
        <f t="shared" si="195"/>
        <v/>
      </c>
      <c r="BM40" s="199" t="str">
        <f t="shared" si="195"/>
        <v/>
      </c>
      <c r="BN40" s="199" t="str">
        <f t="shared" si="195"/>
        <v/>
      </c>
      <c r="BO40" s="199" t="str">
        <f t="shared" si="195"/>
        <v/>
      </c>
      <c r="BP40" s="199" t="str">
        <f t="shared" si="195"/>
        <v/>
      </c>
      <c r="BQ40" s="199" t="str">
        <f t="shared" si="195"/>
        <v/>
      </c>
      <c r="BR40" s="199" t="str">
        <f t="shared" si="195"/>
        <v/>
      </c>
      <c r="BS40" s="199" t="str">
        <f t="shared" si="195"/>
        <v/>
      </c>
      <c r="BT40" s="199" t="str">
        <f t="shared" si="195"/>
        <v/>
      </c>
      <c r="BU40" s="199" t="str">
        <f t="shared" si="195"/>
        <v/>
      </c>
      <c r="BV40" s="199" t="str">
        <f t="shared" si="195"/>
        <v/>
      </c>
      <c r="BW40" s="199" t="str">
        <f t="shared" si="195"/>
        <v/>
      </c>
      <c r="BX40" s="199" t="str">
        <f t="shared" si="195"/>
        <v/>
      </c>
      <c r="BY40" s="199" t="str">
        <f t="shared" si="195"/>
        <v/>
      </c>
      <c r="BZ40" s="199" t="str">
        <f t="shared" si="195"/>
        <v/>
      </c>
      <c r="CA40" s="199" t="str">
        <f t="shared" si="195"/>
        <v/>
      </c>
      <c r="CB40" s="199" t="str">
        <f t="shared" si="195"/>
        <v/>
      </c>
      <c r="CC40" s="199" t="str">
        <f t="shared" si="195"/>
        <v/>
      </c>
      <c r="CD40" s="199" t="str">
        <f t="shared" si="195"/>
        <v/>
      </c>
      <c r="CE40" s="199" t="str">
        <f t="shared" si="195"/>
        <v/>
      </c>
      <c r="CF40" s="199" t="str">
        <f t="shared" si="195"/>
        <v/>
      </c>
      <c r="CG40" s="199" t="str">
        <f t="shared" si="195"/>
        <v/>
      </c>
      <c r="CH40" s="199" t="str">
        <f t="shared" si="195"/>
        <v/>
      </c>
      <c r="CI40" s="199" t="str">
        <f t="shared" si="195"/>
        <v/>
      </c>
      <c r="CJ40" s="199" t="str">
        <f t="shared" si="195"/>
        <v/>
      </c>
      <c r="CK40" s="199" t="str">
        <f t="shared" si="195"/>
        <v/>
      </c>
      <c r="CL40" s="199" t="str">
        <f t="shared" si="195"/>
        <v/>
      </c>
      <c r="CM40" s="199" t="str">
        <f t="shared" si="195"/>
        <v/>
      </c>
      <c r="CN40" s="199" t="str">
        <f t="shared" si="195"/>
        <v/>
      </c>
      <c r="CO40" s="199" t="str">
        <f t="shared" si="195"/>
        <v/>
      </c>
      <c r="CP40" s="199" t="str">
        <f t="shared" si="195"/>
        <v/>
      </c>
      <c r="CQ40" s="199" t="str">
        <f t="shared" si="195"/>
        <v/>
      </c>
      <c r="CR40" s="199" t="str">
        <f t="shared" si="195"/>
        <v/>
      </c>
      <c r="CS40" s="199" t="str">
        <f t="shared" si="195"/>
        <v/>
      </c>
      <c r="CT40" s="199" t="str">
        <f t="shared" si="195"/>
        <v/>
      </c>
      <c r="CU40" s="199" t="str">
        <f t="shared" si="195"/>
        <v/>
      </c>
      <c r="CV40" s="199" t="str">
        <f t="shared" ref="CV40:FG40" si="196">IF(ISNONTEXT($AH40),CU40+$AH40,"")</f>
        <v/>
      </c>
      <c r="CW40" s="199" t="str">
        <f t="shared" si="196"/>
        <v/>
      </c>
      <c r="CX40" s="199" t="str">
        <f t="shared" si="196"/>
        <v/>
      </c>
      <c r="CY40" s="199" t="str">
        <f t="shared" si="196"/>
        <v/>
      </c>
      <c r="CZ40" s="199" t="str">
        <f t="shared" si="196"/>
        <v/>
      </c>
      <c r="DA40" s="199" t="str">
        <f t="shared" si="196"/>
        <v/>
      </c>
      <c r="DB40" s="199" t="str">
        <f t="shared" si="196"/>
        <v/>
      </c>
      <c r="DC40" s="199" t="str">
        <f t="shared" si="196"/>
        <v/>
      </c>
      <c r="DD40" s="199" t="str">
        <f t="shared" si="196"/>
        <v/>
      </c>
      <c r="DE40" s="199" t="str">
        <f t="shared" si="196"/>
        <v/>
      </c>
      <c r="DF40" s="199" t="str">
        <f t="shared" si="196"/>
        <v/>
      </c>
      <c r="DG40" s="199" t="str">
        <f t="shared" si="196"/>
        <v/>
      </c>
      <c r="DH40" s="199" t="str">
        <f t="shared" si="196"/>
        <v/>
      </c>
      <c r="DI40" s="199" t="str">
        <f t="shared" si="196"/>
        <v/>
      </c>
      <c r="DJ40" s="199" t="str">
        <f t="shared" si="196"/>
        <v/>
      </c>
      <c r="DK40" s="199" t="str">
        <f t="shared" si="196"/>
        <v/>
      </c>
      <c r="DL40" s="199" t="str">
        <f t="shared" si="196"/>
        <v/>
      </c>
      <c r="DM40" s="199" t="str">
        <f t="shared" si="196"/>
        <v/>
      </c>
      <c r="DN40" s="199" t="str">
        <f t="shared" si="196"/>
        <v/>
      </c>
      <c r="DO40" s="199" t="str">
        <f t="shared" si="196"/>
        <v/>
      </c>
      <c r="DP40" s="199" t="str">
        <f t="shared" si="196"/>
        <v/>
      </c>
      <c r="DQ40" s="199" t="str">
        <f t="shared" si="196"/>
        <v/>
      </c>
      <c r="DR40" s="199" t="str">
        <f t="shared" si="196"/>
        <v/>
      </c>
      <c r="DS40" s="199" t="str">
        <f t="shared" si="196"/>
        <v/>
      </c>
      <c r="DT40" s="199" t="str">
        <f t="shared" si="196"/>
        <v/>
      </c>
      <c r="DU40" s="199" t="str">
        <f t="shared" si="196"/>
        <v/>
      </c>
      <c r="DV40" s="199" t="str">
        <f t="shared" si="196"/>
        <v/>
      </c>
      <c r="DW40" s="199" t="str">
        <f t="shared" si="196"/>
        <v/>
      </c>
      <c r="DX40" s="199" t="str">
        <f t="shared" si="196"/>
        <v/>
      </c>
      <c r="DY40" s="199" t="str">
        <f t="shared" si="196"/>
        <v/>
      </c>
      <c r="DZ40" s="199" t="str">
        <f t="shared" si="196"/>
        <v/>
      </c>
      <c r="EA40" s="199" t="str">
        <f t="shared" si="196"/>
        <v/>
      </c>
      <c r="EB40" s="199" t="str">
        <f t="shared" si="196"/>
        <v/>
      </c>
      <c r="EC40" s="199" t="str">
        <f t="shared" si="196"/>
        <v/>
      </c>
      <c r="ED40" s="199" t="str">
        <f t="shared" si="196"/>
        <v/>
      </c>
      <c r="EE40" s="236" t="str">
        <f t="shared" si="25"/>
        <v/>
      </c>
      <c r="EF40" s="237" t="e">
        <f t="shared" si="26"/>
        <v>#N/A</v>
      </c>
      <c r="EG40" s="237" t="e">
        <f t="shared" si="27"/>
        <v>#N/A</v>
      </c>
      <c r="EH40" s="237" t="e">
        <f t="shared" si="28"/>
        <v>#N/A</v>
      </c>
      <c r="EI40" s="237" t="e">
        <f t="shared" si="29"/>
        <v>#N/A</v>
      </c>
      <c r="EJ40" s="237" t="e">
        <f t="shared" si="30"/>
        <v>#N/A</v>
      </c>
      <c r="EK40" s="237" t="e">
        <f t="shared" si="31"/>
        <v>#N/A</v>
      </c>
      <c r="EL40" s="237" t="e">
        <f t="shared" si="32"/>
        <v>#N/A</v>
      </c>
      <c r="EM40" s="237" t="e">
        <f t="shared" si="33"/>
        <v>#N/A</v>
      </c>
      <c r="EN40" s="237" t="e">
        <f t="shared" si="34"/>
        <v>#N/A</v>
      </c>
      <c r="EO40" s="237" t="e">
        <f t="shared" si="35"/>
        <v>#N/A</v>
      </c>
      <c r="EP40" s="237" t="e">
        <f t="shared" si="36"/>
        <v>#N/A</v>
      </c>
      <c r="EQ40" s="237" t="e">
        <f t="shared" si="37"/>
        <v>#N/A</v>
      </c>
      <c r="ER40" s="237" t="e">
        <f t="shared" si="38"/>
        <v>#N/A</v>
      </c>
      <c r="ES40" s="237" t="e">
        <f t="shared" si="39"/>
        <v>#N/A</v>
      </c>
      <c r="ET40" s="237" t="e">
        <f t="shared" si="40"/>
        <v>#N/A</v>
      </c>
      <c r="EU40" s="237" t="e">
        <f t="shared" si="41"/>
        <v>#N/A</v>
      </c>
      <c r="EV40" s="237" t="e">
        <f t="shared" si="42"/>
        <v>#N/A</v>
      </c>
      <c r="EW40" s="237" t="e">
        <f t="shared" si="43"/>
        <v>#N/A</v>
      </c>
      <c r="EX40" s="237" t="e">
        <f t="shared" si="44"/>
        <v>#N/A</v>
      </c>
      <c r="EY40" s="237" t="e">
        <f t="shared" si="45"/>
        <v>#N/A</v>
      </c>
      <c r="EZ40" s="237" t="e">
        <f t="shared" si="46"/>
        <v>#N/A</v>
      </c>
      <c r="FA40" s="237" t="e">
        <f t="shared" si="47"/>
        <v>#N/A</v>
      </c>
      <c r="FB40" s="237" t="e">
        <f t="shared" si="48"/>
        <v>#N/A</v>
      </c>
      <c r="FC40" s="237" t="e">
        <f t="shared" si="49"/>
        <v>#N/A</v>
      </c>
      <c r="FD40" s="237" t="e">
        <f t="shared" si="50"/>
        <v>#N/A</v>
      </c>
      <c r="FE40" s="237" t="e">
        <f t="shared" si="51"/>
        <v>#N/A</v>
      </c>
      <c r="FF40" s="237" t="e">
        <f t="shared" si="52"/>
        <v>#N/A</v>
      </c>
      <c r="FG40" s="237" t="e">
        <f t="shared" si="53"/>
        <v>#N/A</v>
      </c>
      <c r="FH40" s="237" t="e">
        <f t="shared" si="54"/>
        <v>#N/A</v>
      </c>
      <c r="FI40" s="237" t="e">
        <f t="shared" si="55"/>
        <v>#N/A</v>
      </c>
      <c r="FJ40" s="237" t="e">
        <f t="shared" si="56"/>
        <v>#N/A</v>
      </c>
      <c r="FK40" s="237" t="e">
        <f t="shared" si="57"/>
        <v>#N/A</v>
      </c>
      <c r="FL40" s="237" t="e">
        <f t="shared" si="58"/>
        <v>#N/A</v>
      </c>
      <c r="FM40" s="237" t="e">
        <f t="shared" si="59"/>
        <v>#N/A</v>
      </c>
      <c r="FN40" s="237" t="e">
        <f t="shared" si="60"/>
        <v>#N/A</v>
      </c>
      <c r="FO40" s="237" t="e">
        <f t="shared" si="61"/>
        <v>#N/A</v>
      </c>
      <c r="FP40" s="237" t="e">
        <f t="shared" si="62"/>
        <v>#N/A</v>
      </c>
      <c r="FQ40" s="237" t="e">
        <f t="shared" si="63"/>
        <v>#N/A</v>
      </c>
      <c r="FR40" s="237" t="e">
        <f t="shared" si="64"/>
        <v>#N/A</v>
      </c>
      <c r="FS40" s="237" t="e">
        <f t="shared" si="65"/>
        <v>#N/A</v>
      </c>
      <c r="FT40" s="237" t="e">
        <f t="shared" si="66"/>
        <v>#N/A</v>
      </c>
      <c r="FU40" s="237" t="e">
        <f t="shared" si="67"/>
        <v>#N/A</v>
      </c>
      <c r="FV40" s="237" t="e">
        <f t="shared" si="68"/>
        <v>#N/A</v>
      </c>
      <c r="FW40" s="237" t="e">
        <f t="shared" si="69"/>
        <v>#N/A</v>
      </c>
      <c r="FX40" s="237" t="e">
        <f t="shared" si="70"/>
        <v>#N/A</v>
      </c>
      <c r="FY40" s="237" t="e">
        <f t="shared" si="71"/>
        <v>#N/A</v>
      </c>
      <c r="FZ40" s="237" t="e">
        <f t="shared" si="72"/>
        <v>#N/A</v>
      </c>
      <c r="GA40" s="237" t="e">
        <f t="shared" si="73"/>
        <v>#N/A</v>
      </c>
      <c r="GB40" s="237" t="e">
        <f t="shared" si="74"/>
        <v>#N/A</v>
      </c>
      <c r="GC40" s="237" t="e">
        <f t="shared" si="75"/>
        <v>#N/A</v>
      </c>
      <c r="GD40" s="237" t="e">
        <f t="shared" si="76"/>
        <v>#N/A</v>
      </c>
      <c r="GE40" s="237" t="e">
        <f t="shared" si="77"/>
        <v>#N/A</v>
      </c>
      <c r="GF40" s="237" t="e">
        <f t="shared" si="78"/>
        <v>#N/A</v>
      </c>
      <c r="GG40" s="237" t="e">
        <f t="shared" si="79"/>
        <v>#N/A</v>
      </c>
      <c r="GH40" s="237" t="e">
        <f t="shared" si="80"/>
        <v>#N/A</v>
      </c>
      <c r="GI40" s="237" t="e">
        <f t="shared" si="81"/>
        <v>#N/A</v>
      </c>
      <c r="GJ40" s="237" t="e">
        <f t="shared" si="82"/>
        <v>#N/A</v>
      </c>
      <c r="GK40" s="237" t="e">
        <f t="shared" si="83"/>
        <v>#N/A</v>
      </c>
      <c r="GL40" s="237" t="e">
        <f t="shared" si="84"/>
        <v>#N/A</v>
      </c>
      <c r="GM40" s="237" t="e">
        <f t="shared" si="85"/>
        <v>#N/A</v>
      </c>
      <c r="GN40" s="237" t="e">
        <f t="shared" si="86"/>
        <v>#N/A</v>
      </c>
      <c r="GO40" s="237" t="e">
        <f t="shared" si="87"/>
        <v>#N/A</v>
      </c>
      <c r="GP40" s="237" t="e">
        <f t="shared" si="88"/>
        <v>#N/A</v>
      </c>
      <c r="GQ40" s="237" t="e">
        <f t="shared" si="89"/>
        <v>#N/A</v>
      </c>
      <c r="GR40" s="237" t="e">
        <f t="shared" si="90"/>
        <v>#N/A</v>
      </c>
      <c r="GS40" s="237" t="e">
        <f t="shared" si="91"/>
        <v>#N/A</v>
      </c>
      <c r="GT40" s="237" t="e">
        <f t="shared" si="92"/>
        <v>#N/A</v>
      </c>
      <c r="GU40" s="237" t="e">
        <f t="shared" si="93"/>
        <v>#N/A</v>
      </c>
      <c r="GV40" s="237" t="e">
        <f t="shared" si="94"/>
        <v>#N/A</v>
      </c>
      <c r="GW40" s="237" t="e">
        <f t="shared" si="95"/>
        <v>#N/A</v>
      </c>
      <c r="GX40" s="237" t="e">
        <f t="shared" si="96"/>
        <v>#N/A</v>
      </c>
      <c r="GY40" s="237" t="e">
        <f t="shared" si="97"/>
        <v>#N/A</v>
      </c>
      <c r="GZ40" s="237" t="e">
        <f t="shared" si="98"/>
        <v>#N/A</v>
      </c>
      <c r="HA40" s="237" t="e">
        <f t="shared" si="99"/>
        <v>#N/A</v>
      </c>
      <c r="HB40" s="237" t="e">
        <f t="shared" si="100"/>
        <v>#N/A</v>
      </c>
      <c r="HC40" s="237" t="e">
        <f t="shared" si="101"/>
        <v>#N/A</v>
      </c>
      <c r="HD40" s="237" t="e">
        <f t="shared" si="102"/>
        <v>#N/A</v>
      </c>
      <c r="HE40" s="237" t="e">
        <f t="shared" si="103"/>
        <v>#N/A</v>
      </c>
      <c r="HF40" s="237" t="e">
        <f t="shared" si="104"/>
        <v>#N/A</v>
      </c>
      <c r="HG40" s="237" t="e">
        <f t="shared" si="105"/>
        <v>#N/A</v>
      </c>
      <c r="HH40" s="237" t="e">
        <f t="shared" si="106"/>
        <v>#N/A</v>
      </c>
      <c r="HI40" s="237" t="e">
        <f t="shared" si="107"/>
        <v>#N/A</v>
      </c>
      <c r="HJ40" s="237" t="e">
        <f t="shared" si="108"/>
        <v>#N/A</v>
      </c>
      <c r="HK40" s="237" t="e">
        <f t="shared" si="109"/>
        <v>#N/A</v>
      </c>
      <c r="HL40" s="237" t="e">
        <f t="shared" si="110"/>
        <v>#N/A</v>
      </c>
      <c r="HM40" s="237" t="e">
        <f t="shared" si="111"/>
        <v>#N/A</v>
      </c>
      <c r="HN40" s="237" t="e">
        <f t="shared" si="112"/>
        <v>#N/A</v>
      </c>
      <c r="HO40" s="237" t="e">
        <f t="shared" si="113"/>
        <v>#N/A</v>
      </c>
      <c r="HP40" s="237" t="e">
        <f t="shared" si="114"/>
        <v>#N/A</v>
      </c>
      <c r="HQ40" s="237" t="e">
        <f t="shared" si="115"/>
        <v>#N/A</v>
      </c>
      <c r="HR40" s="237" t="e">
        <f t="shared" si="116"/>
        <v>#N/A</v>
      </c>
      <c r="HS40" s="237" t="e">
        <f t="shared" si="117"/>
        <v>#N/A</v>
      </c>
      <c r="HT40" s="237" t="e">
        <f t="shared" si="118"/>
        <v>#N/A</v>
      </c>
      <c r="HU40" s="237" t="e">
        <f t="shared" si="119"/>
        <v>#N/A</v>
      </c>
      <c r="HV40" s="237" t="e">
        <f t="shared" si="120"/>
        <v>#N/A</v>
      </c>
      <c r="HW40" s="237" t="e">
        <f t="shared" si="121"/>
        <v>#N/A</v>
      </c>
      <c r="HX40" s="237" t="e">
        <f t="shared" si="122"/>
        <v>#N/A</v>
      </c>
      <c r="HY40" s="237" t="e">
        <f t="shared" si="123"/>
        <v>#N/A</v>
      </c>
      <c r="HZ40" s="237" t="e">
        <f t="shared" si="124"/>
        <v>#N/A</v>
      </c>
      <c r="IA40" s="237" t="e">
        <f t="shared" si="125"/>
        <v>#N/A</v>
      </c>
      <c r="IB40" s="237" t="e">
        <f t="shared" si="126"/>
        <v>#N/A</v>
      </c>
    </row>
    <row r="41" spans="1:236" hidden="1" x14ac:dyDescent="0.25">
      <c r="A41" s="22">
        <v>38</v>
      </c>
      <c r="B41" s="117" t="str">
        <f t="shared" si="10"/>
        <v/>
      </c>
      <c r="C41" s="132"/>
      <c r="D41" s="117" t="str">
        <f t="shared" si="11"/>
        <v/>
      </c>
      <c r="E41" s="127"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9" t="str">
        <f t="shared" si="18"/>
        <v/>
      </c>
      <c r="Q41" s="119" t="str">
        <f t="shared" si="19"/>
        <v/>
      </c>
      <c r="R41" s="40" t="str">
        <f t="shared" si="20"/>
        <v/>
      </c>
      <c r="S41" s="132"/>
      <c r="T41" s="28" t="str">
        <f>IF(AND(B41&gt;0,C41&gt;0,D41&gt;0,M41&gt;0,N41&gt;0,S41&gt;0,NOT(K41="")),ABS(VLOOKUP($S$1,VLookups!$A$28:$B$29,2,FALSE)-_xlfn.BETA.DIST(S41,IF(G41="L",N41,M41),IF(G41="L",M41,N41),TRUE,B41,D41)),"")</f>
        <v/>
      </c>
      <c r="U41" s="129" t="str">
        <f>IF(OR($M41="",$N41=""),"",_xlfn.BETA.INV(ABS(VLOOKUP($S$1,VLookups!$A$28:$B$29,2,FALSE)-U$3),IF($G41="L",$N41,$M41),IF($G41="L",$M41,$N41),$B41,$D41))</f>
        <v/>
      </c>
      <c r="V41" s="130" t="str">
        <f>IF(OR($M41="",$N41=""),"",_xlfn.BETA.INV(ABS(VLOOKUP($S$1,VLookups!$A$28:$B$29,2,FALSE)-V$3),IF($G41="L",$N41,$M41),IF($G41="L",$M41,$N41),$B41,$D41))</f>
        <v/>
      </c>
      <c r="W41" s="129" t="str">
        <f>IF(OR($M41="",$N41=""),"",_xlfn.BETA.INV(ABS(VLOOKUP($S$1,VLookups!$A$28:$B$29,2,FALSE)-W$3),IF($G41="L",$N41,$M41),IF($G41="L",$M41,$N41),$B41,$D41))</f>
        <v/>
      </c>
      <c r="X41" s="130" t="str">
        <f>IF(OR($M41="",$N41=""),"",_xlfn.BETA.INV(ABS(VLOOKUP($S$1,VLookups!$A$28:$B$29,2,FALSE)-X$3),IF($G41="L",$N41,$M41),IF($G41="L",$M41,$N41),$B41,$D41))</f>
        <v/>
      </c>
      <c r="Y41" s="129" t="str">
        <f>IF(OR($M41="",$N41=""),"",_xlfn.BETA.INV(ABS(VLOOKUP($S$1,VLookups!$A$28:$B$29,2,FALSE)-Y$3),IF($G41="L",$N41,$M41),IF($G41="L",$M41,$N41),$B41,$D41))</f>
        <v/>
      </c>
      <c r="Z41" s="130" t="str">
        <f>IF(OR($M41="",$N41=""),"",_xlfn.BETA.INV(ABS(VLOOKUP($S$1,VLookups!$A$28:$B$29,2,FALSE)-Z$3),IF($G41="L",$N41,$M41),IF($G41="L",$M41,$N41),$B41,$D41))</f>
        <v/>
      </c>
      <c r="AA41" s="129" t="str">
        <f>IF(OR($M41="",$N41=""),"",_xlfn.BETA.INV(ABS(VLOOKUP($S$1,VLookups!$A$28:$B$29,2,FALSE)-AA$3),IF($G41="L",$N41,$M41),IF($G41="L",$M41,$N41),$B41,$D41))</f>
        <v/>
      </c>
      <c r="AB41" s="130" t="str">
        <f>IF(OR($M41="",$N41=""),"",_xlfn.BETA.INV(ABS(VLOOKUP($S$1,VLookups!$A$28:$B$29,2,FALSE)-AB$3),IF($G41="L",$N41,$M41),IF($G41="L",$M41,$N41),$B41,$D41))</f>
        <v/>
      </c>
      <c r="AC41" s="129" t="str">
        <f>IF(OR($M41="",$N41=""),"",_xlfn.BETA.INV(ABS(VLOOKUP($S$1,VLookups!$A$28:$B$29,2,FALSE)-AC$3),IF($G41="L",$N41,$M41),IF($G41="L",$M41,$N41),$B41,$D41))</f>
        <v/>
      </c>
      <c r="AD41" s="130" t="str">
        <f>IF(OR($M41="",$N41=""),"",_xlfn.BETA.INV(ABS(VLOOKUP($S$1,VLookups!$A$28:$B$29,2,FALSE)-AD$3),IF($G41="L",$N41,$M41),IF($G41="L",$M41,$N41),$B41,$D41))</f>
        <v/>
      </c>
      <c r="AE41" s="129" t="str">
        <f>IF(OR($M41="",$N41=""),"",_xlfn.BETA.INV(ABS(VLOOKUP($S$1,VLookups!$A$28:$B$29,2,FALSE)-AE$3),IF($G41="L",$N41,$M41),IF($G41="L",$M41,$N41),$B41,$D41))</f>
        <v/>
      </c>
      <c r="AF41" s="130" t="str">
        <f>IF(OR($M41="",$N41=""),"",_xlfn.BETA.INV(ABS(VLOOKUP($S$1,VLookups!$A$28:$B$29,2,FALSE)-AF$3),IF($G41="L",$N41,$M41),IF($G41="L",$M41,$N41),$B41,$D41))</f>
        <v/>
      </c>
      <c r="AG41" s="17"/>
      <c r="AH41" s="238" t="str">
        <f t="shared" si="21"/>
        <v/>
      </c>
      <c r="AI41" s="236" t="str">
        <f t="shared" si="22"/>
        <v/>
      </c>
      <c r="AJ41" s="199" t="str">
        <f t="shared" ref="AJ41:CU41" si="197">IF(ISNONTEXT($AH41),AI41+$AH41,"")</f>
        <v/>
      </c>
      <c r="AK41" s="199" t="str">
        <f t="shared" si="197"/>
        <v/>
      </c>
      <c r="AL41" s="199" t="str">
        <f t="shared" si="197"/>
        <v/>
      </c>
      <c r="AM41" s="199" t="str">
        <f t="shared" si="197"/>
        <v/>
      </c>
      <c r="AN41" s="199" t="str">
        <f t="shared" si="197"/>
        <v/>
      </c>
      <c r="AO41" s="199" t="str">
        <f t="shared" si="197"/>
        <v/>
      </c>
      <c r="AP41" s="199" t="str">
        <f t="shared" si="197"/>
        <v/>
      </c>
      <c r="AQ41" s="199" t="str">
        <f t="shared" si="197"/>
        <v/>
      </c>
      <c r="AR41" s="199" t="str">
        <f t="shared" si="197"/>
        <v/>
      </c>
      <c r="AS41" s="199" t="str">
        <f t="shared" si="197"/>
        <v/>
      </c>
      <c r="AT41" s="199" t="str">
        <f t="shared" si="197"/>
        <v/>
      </c>
      <c r="AU41" s="199" t="str">
        <f t="shared" si="197"/>
        <v/>
      </c>
      <c r="AV41" s="199" t="str">
        <f t="shared" si="197"/>
        <v/>
      </c>
      <c r="AW41" s="199" t="str">
        <f t="shared" si="197"/>
        <v/>
      </c>
      <c r="AX41" s="199" t="str">
        <f t="shared" si="197"/>
        <v/>
      </c>
      <c r="AY41" s="199" t="str">
        <f t="shared" si="197"/>
        <v/>
      </c>
      <c r="AZ41" s="199" t="str">
        <f t="shared" si="197"/>
        <v/>
      </c>
      <c r="BA41" s="199" t="str">
        <f t="shared" si="197"/>
        <v/>
      </c>
      <c r="BB41" s="199" t="str">
        <f t="shared" si="197"/>
        <v/>
      </c>
      <c r="BC41" s="199" t="str">
        <f t="shared" si="197"/>
        <v/>
      </c>
      <c r="BD41" s="199" t="str">
        <f t="shared" si="197"/>
        <v/>
      </c>
      <c r="BE41" s="199" t="str">
        <f t="shared" si="197"/>
        <v/>
      </c>
      <c r="BF41" s="199" t="str">
        <f t="shared" si="197"/>
        <v/>
      </c>
      <c r="BG41" s="199" t="str">
        <f t="shared" si="197"/>
        <v/>
      </c>
      <c r="BH41" s="199" t="str">
        <f t="shared" si="197"/>
        <v/>
      </c>
      <c r="BI41" s="199" t="str">
        <f t="shared" si="197"/>
        <v/>
      </c>
      <c r="BJ41" s="199" t="str">
        <f t="shared" si="197"/>
        <v/>
      </c>
      <c r="BK41" s="199" t="str">
        <f t="shared" si="197"/>
        <v/>
      </c>
      <c r="BL41" s="199" t="str">
        <f t="shared" si="197"/>
        <v/>
      </c>
      <c r="BM41" s="199" t="str">
        <f t="shared" si="197"/>
        <v/>
      </c>
      <c r="BN41" s="199" t="str">
        <f t="shared" si="197"/>
        <v/>
      </c>
      <c r="BO41" s="199" t="str">
        <f t="shared" si="197"/>
        <v/>
      </c>
      <c r="BP41" s="199" t="str">
        <f t="shared" si="197"/>
        <v/>
      </c>
      <c r="BQ41" s="199" t="str">
        <f t="shared" si="197"/>
        <v/>
      </c>
      <c r="BR41" s="199" t="str">
        <f t="shared" si="197"/>
        <v/>
      </c>
      <c r="BS41" s="199" t="str">
        <f t="shared" si="197"/>
        <v/>
      </c>
      <c r="BT41" s="199" t="str">
        <f t="shared" si="197"/>
        <v/>
      </c>
      <c r="BU41" s="199" t="str">
        <f t="shared" si="197"/>
        <v/>
      </c>
      <c r="BV41" s="199" t="str">
        <f t="shared" si="197"/>
        <v/>
      </c>
      <c r="BW41" s="199" t="str">
        <f t="shared" si="197"/>
        <v/>
      </c>
      <c r="BX41" s="199" t="str">
        <f t="shared" si="197"/>
        <v/>
      </c>
      <c r="BY41" s="199" t="str">
        <f t="shared" si="197"/>
        <v/>
      </c>
      <c r="BZ41" s="199" t="str">
        <f t="shared" si="197"/>
        <v/>
      </c>
      <c r="CA41" s="199" t="str">
        <f t="shared" si="197"/>
        <v/>
      </c>
      <c r="CB41" s="199" t="str">
        <f t="shared" si="197"/>
        <v/>
      </c>
      <c r="CC41" s="199" t="str">
        <f t="shared" si="197"/>
        <v/>
      </c>
      <c r="CD41" s="199" t="str">
        <f t="shared" si="197"/>
        <v/>
      </c>
      <c r="CE41" s="199" t="str">
        <f t="shared" si="197"/>
        <v/>
      </c>
      <c r="CF41" s="199" t="str">
        <f t="shared" si="197"/>
        <v/>
      </c>
      <c r="CG41" s="199" t="str">
        <f t="shared" si="197"/>
        <v/>
      </c>
      <c r="CH41" s="199" t="str">
        <f t="shared" si="197"/>
        <v/>
      </c>
      <c r="CI41" s="199" t="str">
        <f t="shared" si="197"/>
        <v/>
      </c>
      <c r="CJ41" s="199" t="str">
        <f t="shared" si="197"/>
        <v/>
      </c>
      <c r="CK41" s="199" t="str">
        <f t="shared" si="197"/>
        <v/>
      </c>
      <c r="CL41" s="199" t="str">
        <f t="shared" si="197"/>
        <v/>
      </c>
      <c r="CM41" s="199" t="str">
        <f t="shared" si="197"/>
        <v/>
      </c>
      <c r="CN41" s="199" t="str">
        <f t="shared" si="197"/>
        <v/>
      </c>
      <c r="CO41" s="199" t="str">
        <f t="shared" si="197"/>
        <v/>
      </c>
      <c r="CP41" s="199" t="str">
        <f t="shared" si="197"/>
        <v/>
      </c>
      <c r="CQ41" s="199" t="str">
        <f t="shared" si="197"/>
        <v/>
      </c>
      <c r="CR41" s="199" t="str">
        <f t="shared" si="197"/>
        <v/>
      </c>
      <c r="CS41" s="199" t="str">
        <f t="shared" si="197"/>
        <v/>
      </c>
      <c r="CT41" s="199" t="str">
        <f t="shared" si="197"/>
        <v/>
      </c>
      <c r="CU41" s="199" t="str">
        <f t="shared" si="197"/>
        <v/>
      </c>
      <c r="CV41" s="199" t="str">
        <f t="shared" ref="CV41:FG41" si="198">IF(ISNONTEXT($AH41),CU41+$AH41,"")</f>
        <v/>
      </c>
      <c r="CW41" s="199" t="str">
        <f t="shared" si="198"/>
        <v/>
      </c>
      <c r="CX41" s="199" t="str">
        <f t="shared" si="198"/>
        <v/>
      </c>
      <c r="CY41" s="199" t="str">
        <f t="shared" si="198"/>
        <v/>
      </c>
      <c r="CZ41" s="199" t="str">
        <f t="shared" si="198"/>
        <v/>
      </c>
      <c r="DA41" s="199" t="str">
        <f t="shared" si="198"/>
        <v/>
      </c>
      <c r="DB41" s="199" t="str">
        <f t="shared" si="198"/>
        <v/>
      </c>
      <c r="DC41" s="199" t="str">
        <f t="shared" si="198"/>
        <v/>
      </c>
      <c r="DD41" s="199" t="str">
        <f t="shared" si="198"/>
        <v/>
      </c>
      <c r="DE41" s="199" t="str">
        <f t="shared" si="198"/>
        <v/>
      </c>
      <c r="DF41" s="199" t="str">
        <f t="shared" si="198"/>
        <v/>
      </c>
      <c r="DG41" s="199" t="str">
        <f t="shared" si="198"/>
        <v/>
      </c>
      <c r="DH41" s="199" t="str">
        <f t="shared" si="198"/>
        <v/>
      </c>
      <c r="DI41" s="199" t="str">
        <f t="shared" si="198"/>
        <v/>
      </c>
      <c r="DJ41" s="199" t="str">
        <f t="shared" si="198"/>
        <v/>
      </c>
      <c r="DK41" s="199" t="str">
        <f t="shared" si="198"/>
        <v/>
      </c>
      <c r="DL41" s="199" t="str">
        <f t="shared" si="198"/>
        <v/>
      </c>
      <c r="DM41" s="199" t="str">
        <f t="shared" si="198"/>
        <v/>
      </c>
      <c r="DN41" s="199" t="str">
        <f t="shared" si="198"/>
        <v/>
      </c>
      <c r="DO41" s="199" t="str">
        <f t="shared" si="198"/>
        <v/>
      </c>
      <c r="DP41" s="199" t="str">
        <f t="shared" si="198"/>
        <v/>
      </c>
      <c r="DQ41" s="199" t="str">
        <f t="shared" si="198"/>
        <v/>
      </c>
      <c r="DR41" s="199" t="str">
        <f t="shared" si="198"/>
        <v/>
      </c>
      <c r="DS41" s="199" t="str">
        <f t="shared" si="198"/>
        <v/>
      </c>
      <c r="DT41" s="199" t="str">
        <f t="shared" si="198"/>
        <v/>
      </c>
      <c r="DU41" s="199" t="str">
        <f t="shared" si="198"/>
        <v/>
      </c>
      <c r="DV41" s="199" t="str">
        <f t="shared" si="198"/>
        <v/>
      </c>
      <c r="DW41" s="199" t="str">
        <f t="shared" si="198"/>
        <v/>
      </c>
      <c r="DX41" s="199" t="str">
        <f t="shared" si="198"/>
        <v/>
      </c>
      <c r="DY41" s="199" t="str">
        <f t="shared" si="198"/>
        <v/>
      </c>
      <c r="DZ41" s="199" t="str">
        <f t="shared" si="198"/>
        <v/>
      </c>
      <c r="EA41" s="199" t="str">
        <f t="shared" si="198"/>
        <v/>
      </c>
      <c r="EB41" s="199" t="str">
        <f t="shared" si="198"/>
        <v/>
      </c>
      <c r="EC41" s="199" t="str">
        <f t="shared" si="198"/>
        <v/>
      </c>
      <c r="ED41" s="199" t="str">
        <f t="shared" si="198"/>
        <v/>
      </c>
      <c r="EE41" s="236" t="str">
        <f t="shared" si="25"/>
        <v/>
      </c>
      <c r="EF41" s="237" t="e">
        <f t="shared" si="26"/>
        <v>#N/A</v>
      </c>
      <c r="EG41" s="237" t="e">
        <f t="shared" si="27"/>
        <v>#N/A</v>
      </c>
      <c r="EH41" s="237" t="e">
        <f t="shared" si="28"/>
        <v>#N/A</v>
      </c>
      <c r="EI41" s="237" t="e">
        <f t="shared" si="29"/>
        <v>#N/A</v>
      </c>
      <c r="EJ41" s="237" t="e">
        <f t="shared" si="30"/>
        <v>#N/A</v>
      </c>
      <c r="EK41" s="237" t="e">
        <f t="shared" si="31"/>
        <v>#N/A</v>
      </c>
      <c r="EL41" s="237" t="e">
        <f t="shared" si="32"/>
        <v>#N/A</v>
      </c>
      <c r="EM41" s="237" t="e">
        <f t="shared" si="33"/>
        <v>#N/A</v>
      </c>
      <c r="EN41" s="237" t="e">
        <f t="shared" si="34"/>
        <v>#N/A</v>
      </c>
      <c r="EO41" s="237" t="e">
        <f t="shared" si="35"/>
        <v>#N/A</v>
      </c>
      <c r="EP41" s="237" t="e">
        <f t="shared" si="36"/>
        <v>#N/A</v>
      </c>
      <c r="EQ41" s="237" t="e">
        <f t="shared" si="37"/>
        <v>#N/A</v>
      </c>
      <c r="ER41" s="237" t="e">
        <f t="shared" si="38"/>
        <v>#N/A</v>
      </c>
      <c r="ES41" s="237" t="e">
        <f t="shared" si="39"/>
        <v>#N/A</v>
      </c>
      <c r="ET41" s="237" t="e">
        <f t="shared" si="40"/>
        <v>#N/A</v>
      </c>
      <c r="EU41" s="237" t="e">
        <f t="shared" si="41"/>
        <v>#N/A</v>
      </c>
      <c r="EV41" s="237" t="e">
        <f t="shared" si="42"/>
        <v>#N/A</v>
      </c>
      <c r="EW41" s="237" t="e">
        <f t="shared" si="43"/>
        <v>#N/A</v>
      </c>
      <c r="EX41" s="237" t="e">
        <f t="shared" si="44"/>
        <v>#N/A</v>
      </c>
      <c r="EY41" s="237" t="e">
        <f t="shared" si="45"/>
        <v>#N/A</v>
      </c>
      <c r="EZ41" s="237" t="e">
        <f t="shared" si="46"/>
        <v>#N/A</v>
      </c>
      <c r="FA41" s="237" t="e">
        <f t="shared" si="47"/>
        <v>#N/A</v>
      </c>
      <c r="FB41" s="237" t="e">
        <f t="shared" si="48"/>
        <v>#N/A</v>
      </c>
      <c r="FC41" s="237" t="e">
        <f t="shared" si="49"/>
        <v>#N/A</v>
      </c>
      <c r="FD41" s="237" t="e">
        <f t="shared" si="50"/>
        <v>#N/A</v>
      </c>
      <c r="FE41" s="237" t="e">
        <f t="shared" si="51"/>
        <v>#N/A</v>
      </c>
      <c r="FF41" s="237" t="e">
        <f t="shared" si="52"/>
        <v>#N/A</v>
      </c>
      <c r="FG41" s="237" t="e">
        <f t="shared" si="53"/>
        <v>#N/A</v>
      </c>
      <c r="FH41" s="237" t="e">
        <f t="shared" si="54"/>
        <v>#N/A</v>
      </c>
      <c r="FI41" s="237" t="e">
        <f t="shared" si="55"/>
        <v>#N/A</v>
      </c>
      <c r="FJ41" s="237" t="e">
        <f t="shared" si="56"/>
        <v>#N/A</v>
      </c>
      <c r="FK41" s="237" t="e">
        <f t="shared" si="57"/>
        <v>#N/A</v>
      </c>
      <c r="FL41" s="237" t="e">
        <f t="shared" si="58"/>
        <v>#N/A</v>
      </c>
      <c r="FM41" s="237" t="e">
        <f t="shared" si="59"/>
        <v>#N/A</v>
      </c>
      <c r="FN41" s="237" t="e">
        <f t="shared" si="60"/>
        <v>#N/A</v>
      </c>
      <c r="FO41" s="237" t="e">
        <f t="shared" si="61"/>
        <v>#N/A</v>
      </c>
      <c r="FP41" s="237" t="e">
        <f t="shared" si="62"/>
        <v>#N/A</v>
      </c>
      <c r="FQ41" s="237" t="e">
        <f t="shared" si="63"/>
        <v>#N/A</v>
      </c>
      <c r="FR41" s="237" t="e">
        <f t="shared" si="64"/>
        <v>#N/A</v>
      </c>
      <c r="FS41" s="237" t="e">
        <f t="shared" si="65"/>
        <v>#N/A</v>
      </c>
      <c r="FT41" s="237" t="e">
        <f t="shared" si="66"/>
        <v>#N/A</v>
      </c>
      <c r="FU41" s="237" t="e">
        <f t="shared" si="67"/>
        <v>#N/A</v>
      </c>
      <c r="FV41" s="237" t="e">
        <f t="shared" si="68"/>
        <v>#N/A</v>
      </c>
      <c r="FW41" s="237" t="e">
        <f t="shared" si="69"/>
        <v>#N/A</v>
      </c>
      <c r="FX41" s="237" t="e">
        <f t="shared" si="70"/>
        <v>#N/A</v>
      </c>
      <c r="FY41" s="237" t="e">
        <f t="shared" si="71"/>
        <v>#N/A</v>
      </c>
      <c r="FZ41" s="237" t="e">
        <f t="shared" si="72"/>
        <v>#N/A</v>
      </c>
      <c r="GA41" s="237" t="e">
        <f t="shared" si="73"/>
        <v>#N/A</v>
      </c>
      <c r="GB41" s="237" t="e">
        <f t="shared" si="74"/>
        <v>#N/A</v>
      </c>
      <c r="GC41" s="237" t="e">
        <f t="shared" si="75"/>
        <v>#N/A</v>
      </c>
      <c r="GD41" s="237" t="e">
        <f t="shared" si="76"/>
        <v>#N/A</v>
      </c>
      <c r="GE41" s="237" t="e">
        <f t="shared" si="77"/>
        <v>#N/A</v>
      </c>
      <c r="GF41" s="237" t="e">
        <f t="shared" si="78"/>
        <v>#N/A</v>
      </c>
      <c r="GG41" s="237" t="e">
        <f t="shared" si="79"/>
        <v>#N/A</v>
      </c>
      <c r="GH41" s="237" t="e">
        <f t="shared" si="80"/>
        <v>#N/A</v>
      </c>
      <c r="GI41" s="237" t="e">
        <f t="shared" si="81"/>
        <v>#N/A</v>
      </c>
      <c r="GJ41" s="237" t="e">
        <f t="shared" si="82"/>
        <v>#N/A</v>
      </c>
      <c r="GK41" s="237" t="e">
        <f t="shared" si="83"/>
        <v>#N/A</v>
      </c>
      <c r="GL41" s="237" t="e">
        <f t="shared" si="84"/>
        <v>#N/A</v>
      </c>
      <c r="GM41" s="237" t="e">
        <f t="shared" si="85"/>
        <v>#N/A</v>
      </c>
      <c r="GN41" s="237" t="e">
        <f t="shared" si="86"/>
        <v>#N/A</v>
      </c>
      <c r="GO41" s="237" t="e">
        <f t="shared" si="87"/>
        <v>#N/A</v>
      </c>
      <c r="GP41" s="237" t="e">
        <f t="shared" si="88"/>
        <v>#N/A</v>
      </c>
      <c r="GQ41" s="237" t="e">
        <f t="shared" si="89"/>
        <v>#N/A</v>
      </c>
      <c r="GR41" s="237" t="e">
        <f t="shared" si="90"/>
        <v>#N/A</v>
      </c>
      <c r="GS41" s="237" t="e">
        <f t="shared" si="91"/>
        <v>#N/A</v>
      </c>
      <c r="GT41" s="237" t="e">
        <f t="shared" si="92"/>
        <v>#N/A</v>
      </c>
      <c r="GU41" s="237" t="e">
        <f t="shared" si="93"/>
        <v>#N/A</v>
      </c>
      <c r="GV41" s="237" t="e">
        <f t="shared" si="94"/>
        <v>#N/A</v>
      </c>
      <c r="GW41" s="237" t="e">
        <f t="shared" si="95"/>
        <v>#N/A</v>
      </c>
      <c r="GX41" s="237" t="e">
        <f t="shared" si="96"/>
        <v>#N/A</v>
      </c>
      <c r="GY41" s="237" t="e">
        <f t="shared" si="97"/>
        <v>#N/A</v>
      </c>
      <c r="GZ41" s="237" t="e">
        <f t="shared" si="98"/>
        <v>#N/A</v>
      </c>
      <c r="HA41" s="237" t="e">
        <f t="shared" si="99"/>
        <v>#N/A</v>
      </c>
      <c r="HB41" s="237" t="e">
        <f t="shared" si="100"/>
        <v>#N/A</v>
      </c>
      <c r="HC41" s="237" t="e">
        <f t="shared" si="101"/>
        <v>#N/A</v>
      </c>
      <c r="HD41" s="237" t="e">
        <f t="shared" si="102"/>
        <v>#N/A</v>
      </c>
      <c r="HE41" s="237" t="e">
        <f t="shared" si="103"/>
        <v>#N/A</v>
      </c>
      <c r="HF41" s="237" t="e">
        <f t="shared" si="104"/>
        <v>#N/A</v>
      </c>
      <c r="HG41" s="237" t="e">
        <f t="shared" si="105"/>
        <v>#N/A</v>
      </c>
      <c r="HH41" s="237" t="e">
        <f t="shared" si="106"/>
        <v>#N/A</v>
      </c>
      <c r="HI41" s="237" t="e">
        <f t="shared" si="107"/>
        <v>#N/A</v>
      </c>
      <c r="HJ41" s="237" t="e">
        <f t="shared" si="108"/>
        <v>#N/A</v>
      </c>
      <c r="HK41" s="237" t="e">
        <f t="shared" si="109"/>
        <v>#N/A</v>
      </c>
      <c r="HL41" s="237" t="e">
        <f t="shared" si="110"/>
        <v>#N/A</v>
      </c>
      <c r="HM41" s="237" t="e">
        <f t="shared" si="111"/>
        <v>#N/A</v>
      </c>
      <c r="HN41" s="237" t="e">
        <f t="shared" si="112"/>
        <v>#N/A</v>
      </c>
      <c r="HO41" s="237" t="e">
        <f t="shared" si="113"/>
        <v>#N/A</v>
      </c>
      <c r="HP41" s="237" t="e">
        <f t="shared" si="114"/>
        <v>#N/A</v>
      </c>
      <c r="HQ41" s="237" t="e">
        <f t="shared" si="115"/>
        <v>#N/A</v>
      </c>
      <c r="HR41" s="237" t="e">
        <f t="shared" si="116"/>
        <v>#N/A</v>
      </c>
      <c r="HS41" s="237" t="e">
        <f t="shared" si="117"/>
        <v>#N/A</v>
      </c>
      <c r="HT41" s="237" t="e">
        <f t="shared" si="118"/>
        <v>#N/A</v>
      </c>
      <c r="HU41" s="237" t="e">
        <f t="shared" si="119"/>
        <v>#N/A</v>
      </c>
      <c r="HV41" s="237" t="e">
        <f t="shared" si="120"/>
        <v>#N/A</v>
      </c>
      <c r="HW41" s="237" t="e">
        <f t="shared" si="121"/>
        <v>#N/A</v>
      </c>
      <c r="HX41" s="237" t="e">
        <f t="shared" si="122"/>
        <v>#N/A</v>
      </c>
      <c r="HY41" s="237" t="e">
        <f t="shared" si="123"/>
        <v>#N/A</v>
      </c>
      <c r="HZ41" s="237" t="e">
        <f t="shared" si="124"/>
        <v>#N/A</v>
      </c>
      <c r="IA41" s="237" t="e">
        <f t="shared" si="125"/>
        <v>#N/A</v>
      </c>
      <c r="IB41" s="237" t="e">
        <f t="shared" si="126"/>
        <v>#N/A</v>
      </c>
    </row>
    <row r="42" spans="1:236" hidden="1" x14ac:dyDescent="0.25">
      <c r="A42" s="22">
        <v>39</v>
      </c>
      <c r="B42" s="117" t="str">
        <f t="shared" si="10"/>
        <v/>
      </c>
      <c r="C42" s="132"/>
      <c r="D42" s="117" t="str">
        <f t="shared" si="11"/>
        <v/>
      </c>
      <c r="E42" s="127"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9" t="str">
        <f t="shared" si="18"/>
        <v/>
      </c>
      <c r="Q42" s="119" t="str">
        <f t="shared" si="19"/>
        <v/>
      </c>
      <c r="R42" s="40" t="str">
        <f t="shared" si="20"/>
        <v/>
      </c>
      <c r="S42" s="132"/>
      <c r="T42" s="28" t="str">
        <f>IF(AND(B42&gt;0,C42&gt;0,D42&gt;0,M42&gt;0,N42&gt;0,S42&gt;0,NOT(K42="")),ABS(VLOOKUP($S$1,VLookups!$A$28:$B$29,2,FALSE)-_xlfn.BETA.DIST(S42,IF(G42="L",N42,M42),IF(G42="L",M42,N42),TRUE,B42,D42)),"")</f>
        <v/>
      </c>
      <c r="U42" s="129" t="str">
        <f>IF(OR($M42="",$N42=""),"",_xlfn.BETA.INV(ABS(VLOOKUP($S$1,VLookups!$A$28:$B$29,2,FALSE)-U$3),IF($G42="L",$N42,$M42),IF($G42="L",$M42,$N42),$B42,$D42))</f>
        <v/>
      </c>
      <c r="V42" s="130" t="str">
        <f>IF(OR($M42="",$N42=""),"",_xlfn.BETA.INV(ABS(VLOOKUP($S$1,VLookups!$A$28:$B$29,2,FALSE)-V$3),IF($G42="L",$N42,$M42),IF($G42="L",$M42,$N42),$B42,$D42))</f>
        <v/>
      </c>
      <c r="W42" s="129" t="str">
        <f>IF(OR($M42="",$N42=""),"",_xlfn.BETA.INV(ABS(VLOOKUP($S$1,VLookups!$A$28:$B$29,2,FALSE)-W$3),IF($G42="L",$N42,$M42),IF($G42="L",$M42,$N42),$B42,$D42))</f>
        <v/>
      </c>
      <c r="X42" s="130" t="str">
        <f>IF(OR($M42="",$N42=""),"",_xlfn.BETA.INV(ABS(VLOOKUP($S$1,VLookups!$A$28:$B$29,2,FALSE)-X$3),IF($G42="L",$N42,$M42),IF($G42="L",$M42,$N42),$B42,$D42))</f>
        <v/>
      </c>
      <c r="Y42" s="129" t="str">
        <f>IF(OR($M42="",$N42=""),"",_xlfn.BETA.INV(ABS(VLOOKUP($S$1,VLookups!$A$28:$B$29,2,FALSE)-Y$3),IF($G42="L",$N42,$M42),IF($G42="L",$M42,$N42),$B42,$D42))</f>
        <v/>
      </c>
      <c r="Z42" s="130" t="str">
        <f>IF(OR($M42="",$N42=""),"",_xlfn.BETA.INV(ABS(VLOOKUP($S$1,VLookups!$A$28:$B$29,2,FALSE)-Z$3),IF($G42="L",$N42,$M42),IF($G42="L",$M42,$N42),$B42,$D42))</f>
        <v/>
      </c>
      <c r="AA42" s="129" t="str">
        <f>IF(OR($M42="",$N42=""),"",_xlfn.BETA.INV(ABS(VLOOKUP($S$1,VLookups!$A$28:$B$29,2,FALSE)-AA$3),IF($G42="L",$N42,$M42),IF($G42="L",$M42,$N42),$B42,$D42))</f>
        <v/>
      </c>
      <c r="AB42" s="130" t="str">
        <f>IF(OR($M42="",$N42=""),"",_xlfn.BETA.INV(ABS(VLOOKUP($S$1,VLookups!$A$28:$B$29,2,FALSE)-AB$3),IF($G42="L",$N42,$M42),IF($G42="L",$M42,$N42),$B42,$D42))</f>
        <v/>
      </c>
      <c r="AC42" s="129" t="str">
        <f>IF(OR($M42="",$N42=""),"",_xlfn.BETA.INV(ABS(VLOOKUP($S$1,VLookups!$A$28:$B$29,2,FALSE)-AC$3),IF($G42="L",$N42,$M42),IF($G42="L",$M42,$N42),$B42,$D42))</f>
        <v/>
      </c>
      <c r="AD42" s="130" t="str">
        <f>IF(OR($M42="",$N42=""),"",_xlfn.BETA.INV(ABS(VLOOKUP($S$1,VLookups!$A$28:$B$29,2,FALSE)-AD$3),IF($G42="L",$N42,$M42),IF($G42="L",$M42,$N42),$B42,$D42))</f>
        <v/>
      </c>
      <c r="AE42" s="129" t="str">
        <f>IF(OR($M42="",$N42=""),"",_xlfn.BETA.INV(ABS(VLOOKUP($S$1,VLookups!$A$28:$B$29,2,FALSE)-AE$3),IF($G42="L",$N42,$M42),IF($G42="L",$M42,$N42),$B42,$D42))</f>
        <v/>
      </c>
      <c r="AF42" s="130" t="str">
        <f>IF(OR($M42="",$N42=""),"",_xlfn.BETA.INV(ABS(VLOOKUP($S$1,VLookups!$A$28:$B$29,2,FALSE)-AF$3),IF($G42="L",$N42,$M42),IF($G42="L",$M42,$N42),$B42,$D42))</f>
        <v/>
      </c>
      <c r="AG42" s="17"/>
      <c r="AH42" s="238" t="str">
        <f t="shared" si="21"/>
        <v/>
      </c>
      <c r="AI42" s="236" t="str">
        <f t="shared" si="22"/>
        <v/>
      </c>
      <c r="AJ42" s="199" t="str">
        <f t="shared" ref="AJ42:CU42" si="199">IF(ISNONTEXT($AH42),AI42+$AH42,"")</f>
        <v/>
      </c>
      <c r="AK42" s="199" t="str">
        <f t="shared" si="199"/>
        <v/>
      </c>
      <c r="AL42" s="199" t="str">
        <f t="shared" si="199"/>
        <v/>
      </c>
      <c r="AM42" s="199" t="str">
        <f t="shared" si="199"/>
        <v/>
      </c>
      <c r="AN42" s="199" t="str">
        <f t="shared" si="199"/>
        <v/>
      </c>
      <c r="AO42" s="199" t="str">
        <f t="shared" si="199"/>
        <v/>
      </c>
      <c r="AP42" s="199" t="str">
        <f t="shared" si="199"/>
        <v/>
      </c>
      <c r="AQ42" s="199" t="str">
        <f t="shared" si="199"/>
        <v/>
      </c>
      <c r="AR42" s="199" t="str">
        <f t="shared" si="199"/>
        <v/>
      </c>
      <c r="AS42" s="199" t="str">
        <f t="shared" si="199"/>
        <v/>
      </c>
      <c r="AT42" s="199" t="str">
        <f t="shared" si="199"/>
        <v/>
      </c>
      <c r="AU42" s="199" t="str">
        <f t="shared" si="199"/>
        <v/>
      </c>
      <c r="AV42" s="199" t="str">
        <f t="shared" si="199"/>
        <v/>
      </c>
      <c r="AW42" s="199" t="str">
        <f t="shared" si="199"/>
        <v/>
      </c>
      <c r="AX42" s="199" t="str">
        <f t="shared" si="199"/>
        <v/>
      </c>
      <c r="AY42" s="199" t="str">
        <f t="shared" si="199"/>
        <v/>
      </c>
      <c r="AZ42" s="199" t="str">
        <f t="shared" si="199"/>
        <v/>
      </c>
      <c r="BA42" s="199" t="str">
        <f t="shared" si="199"/>
        <v/>
      </c>
      <c r="BB42" s="199" t="str">
        <f t="shared" si="199"/>
        <v/>
      </c>
      <c r="BC42" s="199" t="str">
        <f t="shared" si="199"/>
        <v/>
      </c>
      <c r="BD42" s="199" t="str">
        <f t="shared" si="199"/>
        <v/>
      </c>
      <c r="BE42" s="199" t="str">
        <f t="shared" si="199"/>
        <v/>
      </c>
      <c r="BF42" s="199" t="str">
        <f t="shared" si="199"/>
        <v/>
      </c>
      <c r="BG42" s="199" t="str">
        <f t="shared" si="199"/>
        <v/>
      </c>
      <c r="BH42" s="199" t="str">
        <f t="shared" si="199"/>
        <v/>
      </c>
      <c r="BI42" s="199" t="str">
        <f t="shared" si="199"/>
        <v/>
      </c>
      <c r="BJ42" s="199" t="str">
        <f t="shared" si="199"/>
        <v/>
      </c>
      <c r="BK42" s="199" t="str">
        <f t="shared" si="199"/>
        <v/>
      </c>
      <c r="BL42" s="199" t="str">
        <f t="shared" si="199"/>
        <v/>
      </c>
      <c r="BM42" s="199" t="str">
        <f t="shared" si="199"/>
        <v/>
      </c>
      <c r="BN42" s="199" t="str">
        <f t="shared" si="199"/>
        <v/>
      </c>
      <c r="BO42" s="199" t="str">
        <f t="shared" si="199"/>
        <v/>
      </c>
      <c r="BP42" s="199" t="str">
        <f t="shared" si="199"/>
        <v/>
      </c>
      <c r="BQ42" s="199" t="str">
        <f t="shared" si="199"/>
        <v/>
      </c>
      <c r="BR42" s="199" t="str">
        <f t="shared" si="199"/>
        <v/>
      </c>
      <c r="BS42" s="199" t="str">
        <f t="shared" si="199"/>
        <v/>
      </c>
      <c r="BT42" s="199" t="str">
        <f t="shared" si="199"/>
        <v/>
      </c>
      <c r="BU42" s="199" t="str">
        <f t="shared" si="199"/>
        <v/>
      </c>
      <c r="BV42" s="199" t="str">
        <f t="shared" si="199"/>
        <v/>
      </c>
      <c r="BW42" s="199" t="str">
        <f t="shared" si="199"/>
        <v/>
      </c>
      <c r="BX42" s="199" t="str">
        <f t="shared" si="199"/>
        <v/>
      </c>
      <c r="BY42" s="199" t="str">
        <f t="shared" si="199"/>
        <v/>
      </c>
      <c r="BZ42" s="199" t="str">
        <f t="shared" si="199"/>
        <v/>
      </c>
      <c r="CA42" s="199" t="str">
        <f t="shared" si="199"/>
        <v/>
      </c>
      <c r="CB42" s="199" t="str">
        <f t="shared" si="199"/>
        <v/>
      </c>
      <c r="CC42" s="199" t="str">
        <f t="shared" si="199"/>
        <v/>
      </c>
      <c r="CD42" s="199" t="str">
        <f t="shared" si="199"/>
        <v/>
      </c>
      <c r="CE42" s="199" t="str">
        <f t="shared" si="199"/>
        <v/>
      </c>
      <c r="CF42" s="199" t="str">
        <f t="shared" si="199"/>
        <v/>
      </c>
      <c r="CG42" s="199" t="str">
        <f t="shared" si="199"/>
        <v/>
      </c>
      <c r="CH42" s="199" t="str">
        <f t="shared" si="199"/>
        <v/>
      </c>
      <c r="CI42" s="199" t="str">
        <f t="shared" si="199"/>
        <v/>
      </c>
      <c r="CJ42" s="199" t="str">
        <f t="shared" si="199"/>
        <v/>
      </c>
      <c r="CK42" s="199" t="str">
        <f t="shared" si="199"/>
        <v/>
      </c>
      <c r="CL42" s="199" t="str">
        <f t="shared" si="199"/>
        <v/>
      </c>
      <c r="CM42" s="199" t="str">
        <f t="shared" si="199"/>
        <v/>
      </c>
      <c r="CN42" s="199" t="str">
        <f t="shared" si="199"/>
        <v/>
      </c>
      <c r="CO42" s="199" t="str">
        <f t="shared" si="199"/>
        <v/>
      </c>
      <c r="CP42" s="199" t="str">
        <f t="shared" si="199"/>
        <v/>
      </c>
      <c r="CQ42" s="199" t="str">
        <f t="shared" si="199"/>
        <v/>
      </c>
      <c r="CR42" s="199" t="str">
        <f t="shared" si="199"/>
        <v/>
      </c>
      <c r="CS42" s="199" t="str">
        <f t="shared" si="199"/>
        <v/>
      </c>
      <c r="CT42" s="199" t="str">
        <f t="shared" si="199"/>
        <v/>
      </c>
      <c r="CU42" s="199" t="str">
        <f t="shared" si="199"/>
        <v/>
      </c>
      <c r="CV42" s="199" t="str">
        <f t="shared" ref="CV42:FG42" si="200">IF(ISNONTEXT($AH42),CU42+$AH42,"")</f>
        <v/>
      </c>
      <c r="CW42" s="199" t="str">
        <f t="shared" si="200"/>
        <v/>
      </c>
      <c r="CX42" s="199" t="str">
        <f t="shared" si="200"/>
        <v/>
      </c>
      <c r="CY42" s="199" t="str">
        <f t="shared" si="200"/>
        <v/>
      </c>
      <c r="CZ42" s="199" t="str">
        <f t="shared" si="200"/>
        <v/>
      </c>
      <c r="DA42" s="199" t="str">
        <f t="shared" si="200"/>
        <v/>
      </c>
      <c r="DB42" s="199" t="str">
        <f t="shared" si="200"/>
        <v/>
      </c>
      <c r="DC42" s="199" t="str">
        <f t="shared" si="200"/>
        <v/>
      </c>
      <c r="DD42" s="199" t="str">
        <f t="shared" si="200"/>
        <v/>
      </c>
      <c r="DE42" s="199" t="str">
        <f t="shared" si="200"/>
        <v/>
      </c>
      <c r="DF42" s="199" t="str">
        <f t="shared" si="200"/>
        <v/>
      </c>
      <c r="DG42" s="199" t="str">
        <f t="shared" si="200"/>
        <v/>
      </c>
      <c r="DH42" s="199" t="str">
        <f t="shared" si="200"/>
        <v/>
      </c>
      <c r="DI42" s="199" t="str">
        <f t="shared" si="200"/>
        <v/>
      </c>
      <c r="DJ42" s="199" t="str">
        <f t="shared" si="200"/>
        <v/>
      </c>
      <c r="DK42" s="199" t="str">
        <f t="shared" si="200"/>
        <v/>
      </c>
      <c r="DL42" s="199" t="str">
        <f t="shared" si="200"/>
        <v/>
      </c>
      <c r="DM42" s="199" t="str">
        <f t="shared" si="200"/>
        <v/>
      </c>
      <c r="DN42" s="199" t="str">
        <f t="shared" si="200"/>
        <v/>
      </c>
      <c r="DO42" s="199" t="str">
        <f t="shared" si="200"/>
        <v/>
      </c>
      <c r="DP42" s="199" t="str">
        <f t="shared" si="200"/>
        <v/>
      </c>
      <c r="DQ42" s="199" t="str">
        <f t="shared" si="200"/>
        <v/>
      </c>
      <c r="DR42" s="199" t="str">
        <f t="shared" si="200"/>
        <v/>
      </c>
      <c r="DS42" s="199" t="str">
        <f t="shared" si="200"/>
        <v/>
      </c>
      <c r="DT42" s="199" t="str">
        <f t="shared" si="200"/>
        <v/>
      </c>
      <c r="DU42" s="199" t="str">
        <f t="shared" si="200"/>
        <v/>
      </c>
      <c r="DV42" s="199" t="str">
        <f t="shared" si="200"/>
        <v/>
      </c>
      <c r="DW42" s="199" t="str">
        <f t="shared" si="200"/>
        <v/>
      </c>
      <c r="DX42" s="199" t="str">
        <f t="shared" si="200"/>
        <v/>
      </c>
      <c r="DY42" s="199" t="str">
        <f t="shared" si="200"/>
        <v/>
      </c>
      <c r="DZ42" s="199" t="str">
        <f t="shared" si="200"/>
        <v/>
      </c>
      <c r="EA42" s="199" t="str">
        <f t="shared" si="200"/>
        <v/>
      </c>
      <c r="EB42" s="199" t="str">
        <f t="shared" si="200"/>
        <v/>
      </c>
      <c r="EC42" s="199" t="str">
        <f t="shared" si="200"/>
        <v/>
      </c>
      <c r="ED42" s="199" t="str">
        <f t="shared" si="200"/>
        <v/>
      </c>
      <c r="EE42" s="236" t="str">
        <f t="shared" si="25"/>
        <v/>
      </c>
      <c r="EF42" s="237" t="e">
        <f t="shared" si="26"/>
        <v>#N/A</v>
      </c>
      <c r="EG42" s="237" t="e">
        <f t="shared" si="27"/>
        <v>#N/A</v>
      </c>
      <c r="EH42" s="237" t="e">
        <f t="shared" si="28"/>
        <v>#N/A</v>
      </c>
      <c r="EI42" s="237" t="e">
        <f t="shared" si="29"/>
        <v>#N/A</v>
      </c>
      <c r="EJ42" s="237" t="e">
        <f t="shared" si="30"/>
        <v>#N/A</v>
      </c>
      <c r="EK42" s="237" t="e">
        <f t="shared" si="31"/>
        <v>#N/A</v>
      </c>
      <c r="EL42" s="237" t="e">
        <f t="shared" si="32"/>
        <v>#N/A</v>
      </c>
      <c r="EM42" s="237" t="e">
        <f t="shared" si="33"/>
        <v>#N/A</v>
      </c>
      <c r="EN42" s="237" t="e">
        <f t="shared" si="34"/>
        <v>#N/A</v>
      </c>
      <c r="EO42" s="237" t="e">
        <f t="shared" si="35"/>
        <v>#N/A</v>
      </c>
      <c r="EP42" s="237" t="e">
        <f t="shared" si="36"/>
        <v>#N/A</v>
      </c>
      <c r="EQ42" s="237" t="e">
        <f t="shared" si="37"/>
        <v>#N/A</v>
      </c>
      <c r="ER42" s="237" t="e">
        <f t="shared" si="38"/>
        <v>#N/A</v>
      </c>
      <c r="ES42" s="237" t="e">
        <f t="shared" si="39"/>
        <v>#N/A</v>
      </c>
      <c r="ET42" s="237" t="e">
        <f t="shared" si="40"/>
        <v>#N/A</v>
      </c>
      <c r="EU42" s="237" t="e">
        <f t="shared" si="41"/>
        <v>#N/A</v>
      </c>
      <c r="EV42" s="237" t="e">
        <f t="shared" si="42"/>
        <v>#N/A</v>
      </c>
      <c r="EW42" s="237" t="e">
        <f t="shared" si="43"/>
        <v>#N/A</v>
      </c>
      <c r="EX42" s="237" t="e">
        <f t="shared" si="44"/>
        <v>#N/A</v>
      </c>
      <c r="EY42" s="237" t="e">
        <f t="shared" si="45"/>
        <v>#N/A</v>
      </c>
      <c r="EZ42" s="237" t="e">
        <f t="shared" si="46"/>
        <v>#N/A</v>
      </c>
      <c r="FA42" s="237" t="e">
        <f t="shared" si="47"/>
        <v>#N/A</v>
      </c>
      <c r="FB42" s="237" t="e">
        <f t="shared" si="48"/>
        <v>#N/A</v>
      </c>
      <c r="FC42" s="237" t="e">
        <f t="shared" si="49"/>
        <v>#N/A</v>
      </c>
      <c r="FD42" s="237" t="e">
        <f t="shared" si="50"/>
        <v>#N/A</v>
      </c>
      <c r="FE42" s="237" t="e">
        <f t="shared" si="51"/>
        <v>#N/A</v>
      </c>
      <c r="FF42" s="237" t="e">
        <f t="shared" si="52"/>
        <v>#N/A</v>
      </c>
      <c r="FG42" s="237" t="e">
        <f t="shared" si="53"/>
        <v>#N/A</v>
      </c>
      <c r="FH42" s="237" t="e">
        <f t="shared" si="54"/>
        <v>#N/A</v>
      </c>
      <c r="FI42" s="237" t="e">
        <f t="shared" si="55"/>
        <v>#N/A</v>
      </c>
      <c r="FJ42" s="237" t="e">
        <f t="shared" si="56"/>
        <v>#N/A</v>
      </c>
      <c r="FK42" s="237" t="e">
        <f t="shared" si="57"/>
        <v>#N/A</v>
      </c>
      <c r="FL42" s="237" t="e">
        <f t="shared" si="58"/>
        <v>#N/A</v>
      </c>
      <c r="FM42" s="237" t="e">
        <f t="shared" si="59"/>
        <v>#N/A</v>
      </c>
      <c r="FN42" s="237" t="e">
        <f t="shared" si="60"/>
        <v>#N/A</v>
      </c>
      <c r="FO42" s="237" t="e">
        <f t="shared" si="61"/>
        <v>#N/A</v>
      </c>
      <c r="FP42" s="237" t="e">
        <f t="shared" si="62"/>
        <v>#N/A</v>
      </c>
      <c r="FQ42" s="237" t="e">
        <f t="shared" si="63"/>
        <v>#N/A</v>
      </c>
      <c r="FR42" s="237" t="e">
        <f t="shared" si="64"/>
        <v>#N/A</v>
      </c>
      <c r="FS42" s="237" t="e">
        <f t="shared" si="65"/>
        <v>#N/A</v>
      </c>
      <c r="FT42" s="237" t="e">
        <f t="shared" si="66"/>
        <v>#N/A</v>
      </c>
      <c r="FU42" s="237" t="e">
        <f t="shared" si="67"/>
        <v>#N/A</v>
      </c>
      <c r="FV42" s="237" t="e">
        <f t="shared" si="68"/>
        <v>#N/A</v>
      </c>
      <c r="FW42" s="237" t="e">
        <f t="shared" si="69"/>
        <v>#N/A</v>
      </c>
      <c r="FX42" s="237" t="e">
        <f t="shared" si="70"/>
        <v>#N/A</v>
      </c>
      <c r="FY42" s="237" t="e">
        <f t="shared" si="71"/>
        <v>#N/A</v>
      </c>
      <c r="FZ42" s="237" t="e">
        <f t="shared" si="72"/>
        <v>#N/A</v>
      </c>
      <c r="GA42" s="237" t="e">
        <f t="shared" si="73"/>
        <v>#N/A</v>
      </c>
      <c r="GB42" s="237" t="e">
        <f t="shared" si="74"/>
        <v>#N/A</v>
      </c>
      <c r="GC42" s="237" t="e">
        <f t="shared" si="75"/>
        <v>#N/A</v>
      </c>
      <c r="GD42" s="237" t="e">
        <f t="shared" si="76"/>
        <v>#N/A</v>
      </c>
      <c r="GE42" s="237" t="e">
        <f t="shared" si="77"/>
        <v>#N/A</v>
      </c>
      <c r="GF42" s="237" t="e">
        <f t="shared" si="78"/>
        <v>#N/A</v>
      </c>
      <c r="GG42" s="237" t="e">
        <f t="shared" si="79"/>
        <v>#N/A</v>
      </c>
      <c r="GH42" s="237" t="e">
        <f t="shared" si="80"/>
        <v>#N/A</v>
      </c>
      <c r="GI42" s="237" t="e">
        <f t="shared" si="81"/>
        <v>#N/A</v>
      </c>
      <c r="GJ42" s="237" t="e">
        <f t="shared" si="82"/>
        <v>#N/A</v>
      </c>
      <c r="GK42" s="237" t="e">
        <f t="shared" si="83"/>
        <v>#N/A</v>
      </c>
      <c r="GL42" s="237" t="e">
        <f t="shared" si="84"/>
        <v>#N/A</v>
      </c>
      <c r="GM42" s="237" t="e">
        <f t="shared" si="85"/>
        <v>#N/A</v>
      </c>
      <c r="GN42" s="237" t="e">
        <f t="shared" si="86"/>
        <v>#N/A</v>
      </c>
      <c r="GO42" s="237" t="e">
        <f t="shared" si="87"/>
        <v>#N/A</v>
      </c>
      <c r="GP42" s="237" t="e">
        <f t="shared" si="88"/>
        <v>#N/A</v>
      </c>
      <c r="GQ42" s="237" t="e">
        <f t="shared" si="89"/>
        <v>#N/A</v>
      </c>
      <c r="GR42" s="237" t="e">
        <f t="shared" si="90"/>
        <v>#N/A</v>
      </c>
      <c r="GS42" s="237" t="e">
        <f t="shared" si="91"/>
        <v>#N/A</v>
      </c>
      <c r="GT42" s="237" t="e">
        <f t="shared" si="92"/>
        <v>#N/A</v>
      </c>
      <c r="GU42" s="237" t="e">
        <f t="shared" si="93"/>
        <v>#N/A</v>
      </c>
      <c r="GV42" s="237" t="e">
        <f t="shared" si="94"/>
        <v>#N/A</v>
      </c>
      <c r="GW42" s="237" t="e">
        <f t="shared" si="95"/>
        <v>#N/A</v>
      </c>
      <c r="GX42" s="237" t="e">
        <f t="shared" si="96"/>
        <v>#N/A</v>
      </c>
      <c r="GY42" s="237" t="e">
        <f t="shared" si="97"/>
        <v>#N/A</v>
      </c>
      <c r="GZ42" s="237" t="e">
        <f t="shared" si="98"/>
        <v>#N/A</v>
      </c>
      <c r="HA42" s="237" t="e">
        <f t="shared" si="99"/>
        <v>#N/A</v>
      </c>
      <c r="HB42" s="237" t="e">
        <f t="shared" si="100"/>
        <v>#N/A</v>
      </c>
      <c r="HC42" s="237" t="e">
        <f t="shared" si="101"/>
        <v>#N/A</v>
      </c>
      <c r="HD42" s="237" t="e">
        <f t="shared" si="102"/>
        <v>#N/A</v>
      </c>
      <c r="HE42" s="237" t="e">
        <f t="shared" si="103"/>
        <v>#N/A</v>
      </c>
      <c r="HF42" s="237" t="e">
        <f t="shared" si="104"/>
        <v>#N/A</v>
      </c>
      <c r="HG42" s="237" t="e">
        <f t="shared" si="105"/>
        <v>#N/A</v>
      </c>
      <c r="HH42" s="237" t="e">
        <f t="shared" si="106"/>
        <v>#N/A</v>
      </c>
      <c r="HI42" s="237" t="e">
        <f t="shared" si="107"/>
        <v>#N/A</v>
      </c>
      <c r="HJ42" s="237" t="e">
        <f t="shared" si="108"/>
        <v>#N/A</v>
      </c>
      <c r="HK42" s="237" t="e">
        <f t="shared" si="109"/>
        <v>#N/A</v>
      </c>
      <c r="HL42" s="237" t="e">
        <f t="shared" si="110"/>
        <v>#N/A</v>
      </c>
      <c r="HM42" s="237" t="e">
        <f t="shared" si="111"/>
        <v>#N/A</v>
      </c>
      <c r="HN42" s="237" t="e">
        <f t="shared" si="112"/>
        <v>#N/A</v>
      </c>
      <c r="HO42" s="237" t="e">
        <f t="shared" si="113"/>
        <v>#N/A</v>
      </c>
      <c r="HP42" s="237" t="e">
        <f t="shared" si="114"/>
        <v>#N/A</v>
      </c>
      <c r="HQ42" s="237" t="e">
        <f t="shared" si="115"/>
        <v>#N/A</v>
      </c>
      <c r="HR42" s="237" t="e">
        <f t="shared" si="116"/>
        <v>#N/A</v>
      </c>
      <c r="HS42" s="237" t="e">
        <f t="shared" si="117"/>
        <v>#N/A</v>
      </c>
      <c r="HT42" s="237" t="e">
        <f t="shared" si="118"/>
        <v>#N/A</v>
      </c>
      <c r="HU42" s="237" t="e">
        <f t="shared" si="119"/>
        <v>#N/A</v>
      </c>
      <c r="HV42" s="237" t="e">
        <f t="shared" si="120"/>
        <v>#N/A</v>
      </c>
      <c r="HW42" s="237" t="e">
        <f t="shared" si="121"/>
        <v>#N/A</v>
      </c>
      <c r="HX42" s="237" t="e">
        <f t="shared" si="122"/>
        <v>#N/A</v>
      </c>
      <c r="HY42" s="237" t="e">
        <f t="shared" si="123"/>
        <v>#N/A</v>
      </c>
      <c r="HZ42" s="237" t="e">
        <f t="shared" si="124"/>
        <v>#N/A</v>
      </c>
      <c r="IA42" s="237" t="e">
        <f t="shared" si="125"/>
        <v>#N/A</v>
      </c>
      <c r="IB42" s="237" t="e">
        <f t="shared" si="126"/>
        <v>#N/A</v>
      </c>
    </row>
    <row r="43" spans="1:236" hidden="1" x14ac:dyDescent="0.25">
      <c r="A43" s="22">
        <v>40</v>
      </c>
      <c r="B43" s="117" t="str">
        <f t="shared" si="10"/>
        <v/>
      </c>
      <c r="C43" s="132"/>
      <c r="D43" s="117" t="str">
        <f t="shared" si="11"/>
        <v/>
      </c>
      <c r="E43" s="127"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9" t="str">
        <f t="shared" si="18"/>
        <v/>
      </c>
      <c r="Q43" s="119" t="str">
        <f t="shared" si="19"/>
        <v/>
      </c>
      <c r="R43" s="40" t="str">
        <f t="shared" si="20"/>
        <v/>
      </c>
      <c r="S43" s="132"/>
      <c r="T43" s="28" t="str">
        <f>IF(AND(B43&gt;0,C43&gt;0,D43&gt;0,M43&gt;0,N43&gt;0,S43&gt;0,NOT(K43="")),ABS(VLOOKUP($S$1,VLookups!$A$28:$B$29,2,FALSE)-_xlfn.BETA.DIST(S43,IF(G43="L",N43,M43),IF(G43="L",M43,N43),TRUE,B43,D43)),"")</f>
        <v/>
      </c>
      <c r="U43" s="129" t="str">
        <f>IF(OR($M43="",$N43=""),"",_xlfn.BETA.INV(ABS(VLOOKUP($S$1,VLookups!$A$28:$B$29,2,FALSE)-U$3),IF($G43="L",$N43,$M43),IF($G43="L",$M43,$N43),$B43,$D43))</f>
        <v/>
      </c>
      <c r="V43" s="130" t="str">
        <f>IF(OR($M43="",$N43=""),"",_xlfn.BETA.INV(ABS(VLOOKUP($S$1,VLookups!$A$28:$B$29,2,FALSE)-V$3),IF($G43="L",$N43,$M43),IF($G43="L",$M43,$N43),$B43,$D43))</f>
        <v/>
      </c>
      <c r="W43" s="129" t="str">
        <f>IF(OR($M43="",$N43=""),"",_xlfn.BETA.INV(ABS(VLOOKUP($S$1,VLookups!$A$28:$B$29,2,FALSE)-W$3),IF($G43="L",$N43,$M43),IF($G43="L",$M43,$N43),$B43,$D43))</f>
        <v/>
      </c>
      <c r="X43" s="130" t="str">
        <f>IF(OR($M43="",$N43=""),"",_xlfn.BETA.INV(ABS(VLOOKUP($S$1,VLookups!$A$28:$B$29,2,FALSE)-X$3),IF($G43="L",$N43,$M43),IF($G43="L",$M43,$N43),$B43,$D43))</f>
        <v/>
      </c>
      <c r="Y43" s="129" t="str">
        <f>IF(OR($M43="",$N43=""),"",_xlfn.BETA.INV(ABS(VLOOKUP($S$1,VLookups!$A$28:$B$29,2,FALSE)-Y$3),IF($G43="L",$N43,$M43),IF($G43="L",$M43,$N43),$B43,$D43))</f>
        <v/>
      </c>
      <c r="Z43" s="130" t="str">
        <f>IF(OR($M43="",$N43=""),"",_xlfn.BETA.INV(ABS(VLOOKUP($S$1,VLookups!$A$28:$B$29,2,FALSE)-Z$3),IF($G43="L",$N43,$M43),IF($G43="L",$M43,$N43),$B43,$D43))</f>
        <v/>
      </c>
      <c r="AA43" s="129" t="str">
        <f>IF(OR($M43="",$N43=""),"",_xlfn.BETA.INV(ABS(VLOOKUP($S$1,VLookups!$A$28:$B$29,2,FALSE)-AA$3),IF($G43="L",$N43,$M43),IF($G43="L",$M43,$N43),$B43,$D43))</f>
        <v/>
      </c>
      <c r="AB43" s="130" t="str">
        <f>IF(OR($M43="",$N43=""),"",_xlfn.BETA.INV(ABS(VLOOKUP($S$1,VLookups!$A$28:$B$29,2,FALSE)-AB$3),IF($G43="L",$N43,$M43),IF($G43="L",$M43,$N43),$B43,$D43))</f>
        <v/>
      </c>
      <c r="AC43" s="129" t="str">
        <f>IF(OR($M43="",$N43=""),"",_xlfn.BETA.INV(ABS(VLOOKUP($S$1,VLookups!$A$28:$B$29,2,FALSE)-AC$3),IF($G43="L",$N43,$M43),IF($G43="L",$M43,$N43),$B43,$D43))</f>
        <v/>
      </c>
      <c r="AD43" s="130" t="str">
        <f>IF(OR($M43="",$N43=""),"",_xlfn.BETA.INV(ABS(VLOOKUP($S$1,VLookups!$A$28:$B$29,2,FALSE)-AD$3),IF($G43="L",$N43,$M43),IF($G43="L",$M43,$N43),$B43,$D43))</f>
        <v/>
      </c>
      <c r="AE43" s="129" t="str">
        <f>IF(OR($M43="",$N43=""),"",_xlfn.BETA.INV(ABS(VLOOKUP($S$1,VLookups!$A$28:$B$29,2,FALSE)-AE$3),IF($G43="L",$N43,$M43),IF($G43="L",$M43,$N43),$B43,$D43))</f>
        <v/>
      </c>
      <c r="AF43" s="130" t="str">
        <f>IF(OR($M43="",$N43=""),"",_xlfn.BETA.INV(ABS(VLOOKUP($S$1,VLookups!$A$28:$B$29,2,FALSE)-AF$3),IF($G43="L",$N43,$M43),IF($G43="L",$M43,$N43),$B43,$D43))</f>
        <v/>
      </c>
      <c r="AG43" s="17"/>
      <c r="AH43" s="238" t="str">
        <f t="shared" si="21"/>
        <v/>
      </c>
      <c r="AI43" s="236" t="str">
        <f t="shared" si="22"/>
        <v/>
      </c>
      <c r="AJ43" s="199" t="str">
        <f t="shared" ref="AJ43:CU43" si="201">IF(ISNONTEXT($AH43),AI43+$AH43,"")</f>
        <v/>
      </c>
      <c r="AK43" s="199" t="str">
        <f t="shared" si="201"/>
        <v/>
      </c>
      <c r="AL43" s="199" t="str">
        <f t="shared" si="201"/>
        <v/>
      </c>
      <c r="AM43" s="199" t="str">
        <f t="shared" si="201"/>
        <v/>
      </c>
      <c r="AN43" s="199" t="str">
        <f t="shared" si="201"/>
        <v/>
      </c>
      <c r="AO43" s="199" t="str">
        <f t="shared" si="201"/>
        <v/>
      </c>
      <c r="AP43" s="199" t="str">
        <f t="shared" si="201"/>
        <v/>
      </c>
      <c r="AQ43" s="199" t="str">
        <f t="shared" si="201"/>
        <v/>
      </c>
      <c r="AR43" s="199" t="str">
        <f t="shared" si="201"/>
        <v/>
      </c>
      <c r="AS43" s="199" t="str">
        <f t="shared" si="201"/>
        <v/>
      </c>
      <c r="AT43" s="199" t="str">
        <f t="shared" si="201"/>
        <v/>
      </c>
      <c r="AU43" s="199" t="str">
        <f t="shared" si="201"/>
        <v/>
      </c>
      <c r="AV43" s="199" t="str">
        <f t="shared" si="201"/>
        <v/>
      </c>
      <c r="AW43" s="199" t="str">
        <f t="shared" si="201"/>
        <v/>
      </c>
      <c r="AX43" s="199" t="str">
        <f t="shared" si="201"/>
        <v/>
      </c>
      <c r="AY43" s="199" t="str">
        <f t="shared" si="201"/>
        <v/>
      </c>
      <c r="AZ43" s="199" t="str">
        <f t="shared" si="201"/>
        <v/>
      </c>
      <c r="BA43" s="199" t="str">
        <f t="shared" si="201"/>
        <v/>
      </c>
      <c r="BB43" s="199" t="str">
        <f t="shared" si="201"/>
        <v/>
      </c>
      <c r="BC43" s="199" t="str">
        <f t="shared" si="201"/>
        <v/>
      </c>
      <c r="BD43" s="199" t="str">
        <f t="shared" si="201"/>
        <v/>
      </c>
      <c r="BE43" s="199" t="str">
        <f t="shared" si="201"/>
        <v/>
      </c>
      <c r="BF43" s="199" t="str">
        <f t="shared" si="201"/>
        <v/>
      </c>
      <c r="BG43" s="199" t="str">
        <f t="shared" si="201"/>
        <v/>
      </c>
      <c r="BH43" s="199" t="str">
        <f t="shared" si="201"/>
        <v/>
      </c>
      <c r="BI43" s="199" t="str">
        <f t="shared" si="201"/>
        <v/>
      </c>
      <c r="BJ43" s="199" t="str">
        <f t="shared" si="201"/>
        <v/>
      </c>
      <c r="BK43" s="199" t="str">
        <f t="shared" si="201"/>
        <v/>
      </c>
      <c r="BL43" s="199" t="str">
        <f t="shared" si="201"/>
        <v/>
      </c>
      <c r="BM43" s="199" t="str">
        <f t="shared" si="201"/>
        <v/>
      </c>
      <c r="BN43" s="199" t="str">
        <f t="shared" si="201"/>
        <v/>
      </c>
      <c r="BO43" s="199" t="str">
        <f t="shared" si="201"/>
        <v/>
      </c>
      <c r="BP43" s="199" t="str">
        <f t="shared" si="201"/>
        <v/>
      </c>
      <c r="BQ43" s="199" t="str">
        <f t="shared" si="201"/>
        <v/>
      </c>
      <c r="BR43" s="199" t="str">
        <f t="shared" si="201"/>
        <v/>
      </c>
      <c r="BS43" s="199" t="str">
        <f t="shared" si="201"/>
        <v/>
      </c>
      <c r="BT43" s="199" t="str">
        <f t="shared" si="201"/>
        <v/>
      </c>
      <c r="BU43" s="199" t="str">
        <f t="shared" si="201"/>
        <v/>
      </c>
      <c r="BV43" s="199" t="str">
        <f t="shared" si="201"/>
        <v/>
      </c>
      <c r="BW43" s="199" t="str">
        <f t="shared" si="201"/>
        <v/>
      </c>
      <c r="BX43" s="199" t="str">
        <f t="shared" si="201"/>
        <v/>
      </c>
      <c r="BY43" s="199" t="str">
        <f t="shared" si="201"/>
        <v/>
      </c>
      <c r="BZ43" s="199" t="str">
        <f t="shared" si="201"/>
        <v/>
      </c>
      <c r="CA43" s="199" t="str">
        <f t="shared" si="201"/>
        <v/>
      </c>
      <c r="CB43" s="199" t="str">
        <f t="shared" si="201"/>
        <v/>
      </c>
      <c r="CC43" s="199" t="str">
        <f t="shared" si="201"/>
        <v/>
      </c>
      <c r="CD43" s="199" t="str">
        <f t="shared" si="201"/>
        <v/>
      </c>
      <c r="CE43" s="199" t="str">
        <f t="shared" si="201"/>
        <v/>
      </c>
      <c r="CF43" s="199" t="str">
        <f t="shared" si="201"/>
        <v/>
      </c>
      <c r="CG43" s="199" t="str">
        <f t="shared" si="201"/>
        <v/>
      </c>
      <c r="CH43" s="199" t="str">
        <f t="shared" si="201"/>
        <v/>
      </c>
      <c r="CI43" s="199" t="str">
        <f t="shared" si="201"/>
        <v/>
      </c>
      <c r="CJ43" s="199" t="str">
        <f t="shared" si="201"/>
        <v/>
      </c>
      <c r="CK43" s="199" t="str">
        <f t="shared" si="201"/>
        <v/>
      </c>
      <c r="CL43" s="199" t="str">
        <f t="shared" si="201"/>
        <v/>
      </c>
      <c r="CM43" s="199" t="str">
        <f t="shared" si="201"/>
        <v/>
      </c>
      <c r="CN43" s="199" t="str">
        <f t="shared" si="201"/>
        <v/>
      </c>
      <c r="CO43" s="199" t="str">
        <f t="shared" si="201"/>
        <v/>
      </c>
      <c r="CP43" s="199" t="str">
        <f t="shared" si="201"/>
        <v/>
      </c>
      <c r="CQ43" s="199" t="str">
        <f t="shared" si="201"/>
        <v/>
      </c>
      <c r="CR43" s="199" t="str">
        <f t="shared" si="201"/>
        <v/>
      </c>
      <c r="CS43" s="199" t="str">
        <f t="shared" si="201"/>
        <v/>
      </c>
      <c r="CT43" s="199" t="str">
        <f t="shared" si="201"/>
        <v/>
      </c>
      <c r="CU43" s="199" t="str">
        <f t="shared" si="201"/>
        <v/>
      </c>
      <c r="CV43" s="199" t="str">
        <f t="shared" ref="CV43:FG43" si="202">IF(ISNONTEXT($AH43),CU43+$AH43,"")</f>
        <v/>
      </c>
      <c r="CW43" s="199" t="str">
        <f t="shared" si="202"/>
        <v/>
      </c>
      <c r="CX43" s="199" t="str">
        <f t="shared" si="202"/>
        <v/>
      </c>
      <c r="CY43" s="199" t="str">
        <f t="shared" si="202"/>
        <v/>
      </c>
      <c r="CZ43" s="199" t="str">
        <f t="shared" si="202"/>
        <v/>
      </c>
      <c r="DA43" s="199" t="str">
        <f t="shared" si="202"/>
        <v/>
      </c>
      <c r="DB43" s="199" t="str">
        <f t="shared" si="202"/>
        <v/>
      </c>
      <c r="DC43" s="199" t="str">
        <f t="shared" si="202"/>
        <v/>
      </c>
      <c r="DD43" s="199" t="str">
        <f t="shared" si="202"/>
        <v/>
      </c>
      <c r="DE43" s="199" t="str">
        <f t="shared" si="202"/>
        <v/>
      </c>
      <c r="DF43" s="199" t="str">
        <f t="shared" si="202"/>
        <v/>
      </c>
      <c r="DG43" s="199" t="str">
        <f t="shared" si="202"/>
        <v/>
      </c>
      <c r="DH43" s="199" t="str">
        <f t="shared" si="202"/>
        <v/>
      </c>
      <c r="DI43" s="199" t="str">
        <f t="shared" si="202"/>
        <v/>
      </c>
      <c r="DJ43" s="199" t="str">
        <f t="shared" si="202"/>
        <v/>
      </c>
      <c r="DK43" s="199" t="str">
        <f t="shared" si="202"/>
        <v/>
      </c>
      <c r="DL43" s="199" t="str">
        <f t="shared" si="202"/>
        <v/>
      </c>
      <c r="DM43" s="199" t="str">
        <f t="shared" si="202"/>
        <v/>
      </c>
      <c r="DN43" s="199" t="str">
        <f t="shared" si="202"/>
        <v/>
      </c>
      <c r="DO43" s="199" t="str">
        <f t="shared" si="202"/>
        <v/>
      </c>
      <c r="DP43" s="199" t="str">
        <f t="shared" si="202"/>
        <v/>
      </c>
      <c r="DQ43" s="199" t="str">
        <f t="shared" si="202"/>
        <v/>
      </c>
      <c r="DR43" s="199" t="str">
        <f t="shared" si="202"/>
        <v/>
      </c>
      <c r="DS43" s="199" t="str">
        <f t="shared" si="202"/>
        <v/>
      </c>
      <c r="DT43" s="199" t="str">
        <f t="shared" si="202"/>
        <v/>
      </c>
      <c r="DU43" s="199" t="str">
        <f t="shared" si="202"/>
        <v/>
      </c>
      <c r="DV43" s="199" t="str">
        <f t="shared" si="202"/>
        <v/>
      </c>
      <c r="DW43" s="199" t="str">
        <f t="shared" si="202"/>
        <v/>
      </c>
      <c r="DX43" s="199" t="str">
        <f t="shared" si="202"/>
        <v/>
      </c>
      <c r="DY43" s="199" t="str">
        <f t="shared" si="202"/>
        <v/>
      </c>
      <c r="DZ43" s="199" t="str">
        <f t="shared" si="202"/>
        <v/>
      </c>
      <c r="EA43" s="199" t="str">
        <f t="shared" si="202"/>
        <v/>
      </c>
      <c r="EB43" s="199" t="str">
        <f t="shared" si="202"/>
        <v/>
      </c>
      <c r="EC43" s="199" t="str">
        <f t="shared" si="202"/>
        <v/>
      </c>
      <c r="ED43" s="199" t="str">
        <f t="shared" si="202"/>
        <v/>
      </c>
      <c r="EE43" s="236" t="str">
        <f t="shared" si="25"/>
        <v/>
      </c>
      <c r="EF43" s="237" t="e">
        <f t="shared" si="26"/>
        <v>#N/A</v>
      </c>
      <c r="EG43" s="237" t="e">
        <f t="shared" si="27"/>
        <v>#N/A</v>
      </c>
      <c r="EH43" s="237" t="e">
        <f t="shared" si="28"/>
        <v>#N/A</v>
      </c>
      <c r="EI43" s="237" t="e">
        <f t="shared" si="29"/>
        <v>#N/A</v>
      </c>
      <c r="EJ43" s="237" t="e">
        <f t="shared" si="30"/>
        <v>#N/A</v>
      </c>
      <c r="EK43" s="237" t="e">
        <f t="shared" si="31"/>
        <v>#N/A</v>
      </c>
      <c r="EL43" s="237" t="e">
        <f t="shared" si="32"/>
        <v>#N/A</v>
      </c>
      <c r="EM43" s="237" t="e">
        <f t="shared" si="33"/>
        <v>#N/A</v>
      </c>
      <c r="EN43" s="237" t="e">
        <f t="shared" si="34"/>
        <v>#N/A</v>
      </c>
      <c r="EO43" s="237" t="e">
        <f t="shared" si="35"/>
        <v>#N/A</v>
      </c>
      <c r="EP43" s="237" t="e">
        <f t="shared" si="36"/>
        <v>#N/A</v>
      </c>
      <c r="EQ43" s="237" t="e">
        <f t="shared" si="37"/>
        <v>#N/A</v>
      </c>
      <c r="ER43" s="237" t="e">
        <f t="shared" si="38"/>
        <v>#N/A</v>
      </c>
      <c r="ES43" s="237" t="e">
        <f t="shared" si="39"/>
        <v>#N/A</v>
      </c>
      <c r="ET43" s="237" t="e">
        <f t="shared" si="40"/>
        <v>#N/A</v>
      </c>
      <c r="EU43" s="237" t="e">
        <f t="shared" si="41"/>
        <v>#N/A</v>
      </c>
      <c r="EV43" s="237" t="e">
        <f t="shared" si="42"/>
        <v>#N/A</v>
      </c>
      <c r="EW43" s="237" t="e">
        <f t="shared" si="43"/>
        <v>#N/A</v>
      </c>
      <c r="EX43" s="237" t="e">
        <f t="shared" si="44"/>
        <v>#N/A</v>
      </c>
      <c r="EY43" s="237" t="e">
        <f t="shared" si="45"/>
        <v>#N/A</v>
      </c>
      <c r="EZ43" s="237" t="e">
        <f t="shared" si="46"/>
        <v>#N/A</v>
      </c>
      <c r="FA43" s="237" t="e">
        <f t="shared" si="47"/>
        <v>#N/A</v>
      </c>
      <c r="FB43" s="237" t="e">
        <f t="shared" si="48"/>
        <v>#N/A</v>
      </c>
      <c r="FC43" s="237" t="e">
        <f t="shared" si="49"/>
        <v>#N/A</v>
      </c>
      <c r="FD43" s="237" t="e">
        <f t="shared" si="50"/>
        <v>#N/A</v>
      </c>
      <c r="FE43" s="237" t="e">
        <f t="shared" si="51"/>
        <v>#N/A</v>
      </c>
      <c r="FF43" s="237" t="e">
        <f t="shared" si="52"/>
        <v>#N/A</v>
      </c>
      <c r="FG43" s="237" t="e">
        <f t="shared" si="53"/>
        <v>#N/A</v>
      </c>
      <c r="FH43" s="237" t="e">
        <f t="shared" si="54"/>
        <v>#N/A</v>
      </c>
      <c r="FI43" s="237" t="e">
        <f t="shared" si="55"/>
        <v>#N/A</v>
      </c>
      <c r="FJ43" s="237" t="e">
        <f t="shared" si="56"/>
        <v>#N/A</v>
      </c>
      <c r="FK43" s="237" t="e">
        <f t="shared" si="57"/>
        <v>#N/A</v>
      </c>
      <c r="FL43" s="237" t="e">
        <f t="shared" si="58"/>
        <v>#N/A</v>
      </c>
      <c r="FM43" s="237" t="e">
        <f t="shared" si="59"/>
        <v>#N/A</v>
      </c>
      <c r="FN43" s="237" t="e">
        <f t="shared" si="60"/>
        <v>#N/A</v>
      </c>
      <c r="FO43" s="237" t="e">
        <f t="shared" si="61"/>
        <v>#N/A</v>
      </c>
      <c r="FP43" s="237" t="e">
        <f t="shared" si="62"/>
        <v>#N/A</v>
      </c>
      <c r="FQ43" s="237" t="e">
        <f t="shared" si="63"/>
        <v>#N/A</v>
      </c>
      <c r="FR43" s="237" t="e">
        <f t="shared" si="64"/>
        <v>#N/A</v>
      </c>
      <c r="FS43" s="237" t="e">
        <f t="shared" si="65"/>
        <v>#N/A</v>
      </c>
      <c r="FT43" s="237" t="e">
        <f t="shared" si="66"/>
        <v>#N/A</v>
      </c>
      <c r="FU43" s="237" t="e">
        <f t="shared" si="67"/>
        <v>#N/A</v>
      </c>
      <c r="FV43" s="237" t="e">
        <f t="shared" si="68"/>
        <v>#N/A</v>
      </c>
      <c r="FW43" s="237" t="e">
        <f t="shared" si="69"/>
        <v>#N/A</v>
      </c>
      <c r="FX43" s="237" t="e">
        <f t="shared" si="70"/>
        <v>#N/A</v>
      </c>
      <c r="FY43" s="237" t="e">
        <f t="shared" si="71"/>
        <v>#N/A</v>
      </c>
      <c r="FZ43" s="237" t="e">
        <f t="shared" si="72"/>
        <v>#N/A</v>
      </c>
      <c r="GA43" s="237" t="e">
        <f t="shared" si="73"/>
        <v>#N/A</v>
      </c>
      <c r="GB43" s="237" t="e">
        <f t="shared" si="74"/>
        <v>#N/A</v>
      </c>
      <c r="GC43" s="237" t="e">
        <f t="shared" si="75"/>
        <v>#N/A</v>
      </c>
      <c r="GD43" s="237" t="e">
        <f t="shared" si="76"/>
        <v>#N/A</v>
      </c>
      <c r="GE43" s="237" t="e">
        <f t="shared" si="77"/>
        <v>#N/A</v>
      </c>
      <c r="GF43" s="237" t="e">
        <f t="shared" si="78"/>
        <v>#N/A</v>
      </c>
      <c r="GG43" s="237" t="e">
        <f t="shared" si="79"/>
        <v>#N/A</v>
      </c>
      <c r="GH43" s="237" t="e">
        <f t="shared" si="80"/>
        <v>#N/A</v>
      </c>
      <c r="GI43" s="237" t="e">
        <f t="shared" si="81"/>
        <v>#N/A</v>
      </c>
      <c r="GJ43" s="237" t="e">
        <f t="shared" si="82"/>
        <v>#N/A</v>
      </c>
      <c r="GK43" s="237" t="e">
        <f t="shared" si="83"/>
        <v>#N/A</v>
      </c>
      <c r="GL43" s="237" t="e">
        <f t="shared" si="84"/>
        <v>#N/A</v>
      </c>
      <c r="GM43" s="237" t="e">
        <f t="shared" si="85"/>
        <v>#N/A</v>
      </c>
      <c r="GN43" s="237" t="e">
        <f t="shared" si="86"/>
        <v>#N/A</v>
      </c>
      <c r="GO43" s="237" t="e">
        <f t="shared" si="87"/>
        <v>#N/A</v>
      </c>
      <c r="GP43" s="237" t="e">
        <f t="shared" si="88"/>
        <v>#N/A</v>
      </c>
      <c r="GQ43" s="237" t="e">
        <f t="shared" si="89"/>
        <v>#N/A</v>
      </c>
      <c r="GR43" s="237" t="e">
        <f t="shared" si="90"/>
        <v>#N/A</v>
      </c>
      <c r="GS43" s="237" t="e">
        <f t="shared" si="91"/>
        <v>#N/A</v>
      </c>
      <c r="GT43" s="237" t="e">
        <f t="shared" si="92"/>
        <v>#N/A</v>
      </c>
      <c r="GU43" s="237" t="e">
        <f t="shared" si="93"/>
        <v>#N/A</v>
      </c>
      <c r="GV43" s="237" t="e">
        <f t="shared" si="94"/>
        <v>#N/A</v>
      </c>
      <c r="GW43" s="237" t="e">
        <f t="shared" si="95"/>
        <v>#N/A</v>
      </c>
      <c r="GX43" s="237" t="e">
        <f t="shared" si="96"/>
        <v>#N/A</v>
      </c>
      <c r="GY43" s="237" t="e">
        <f t="shared" si="97"/>
        <v>#N/A</v>
      </c>
      <c r="GZ43" s="237" t="e">
        <f t="shared" si="98"/>
        <v>#N/A</v>
      </c>
      <c r="HA43" s="237" t="e">
        <f t="shared" si="99"/>
        <v>#N/A</v>
      </c>
      <c r="HB43" s="237" t="e">
        <f t="shared" si="100"/>
        <v>#N/A</v>
      </c>
      <c r="HC43" s="237" t="e">
        <f t="shared" si="101"/>
        <v>#N/A</v>
      </c>
      <c r="HD43" s="237" t="e">
        <f t="shared" si="102"/>
        <v>#N/A</v>
      </c>
      <c r="HE43" s="237" t="e">
        <f t="shared" si="103"/>
        <v>#N/A</v>
      </c>
      <c r="HF43" s="237" t="e">
        <f t="shared" si="104"/>
        <v>#N/A</v>
      </c>
      <c r="HG43" s="237" t="e">
        <f t="shared" si="105"/>
        <v>#N/A</v>
      </c>
      <c r="HH43" s="237" t="e">
        <f t="shared" si="106"/>
        <v>#N/A</v>
      </c>
      <c r="HI43" s="237" t="e">
        <f t="shared" si="107"/>
        <v>#N/A</v>
      </c>
      <c r="HJ43" s="237" t="e">
        <f t="shared" si="108"/>
        <v>#N/A</v>
      </c>
      <c r="HK43" s="237" t="e">
        <f t="shared" si="109"/>
        <v>#N/A</v>
      </c>
      <c r="HL43" s="237" t="e">
        <f t="shared" si="110"/>
        <v>#N/A</v>
      </c>
      <c r="HM43" s="237" t="e">
        <f t="shared" si="111"/>
        <v>#N/A</v>
      </c>
      <c r="HN43" s="237" t="e">
        <f t="shared" si="112"/>
        <v>#N/A</v>
      </c>
      <c r="HO43" s="237" t="e">
        <f t="shared" si="113"/>
        <v>#N/A</v>
      </c>
      <c r="HP43" s="237" t="e">
        <f t="shared" si="114"/>
        <v>#N/A</v>
      </c>
      <c r="HQ43" s="237" t="e">
        <f t="shared" si="115"/>
        <v>#N/A</v>
      </c>
      <c r="HR43" s="237" t="e">
        <f t="shared" si="116"/>
        <v>#N/A</v>
      </c>
      <c r="HS43" s="237" t="e">
        <f t="shared" si="117"/>
        <v>#N/A</v>
      </c>
      <c r="HT43" s="237" t="e">
        <f t="shared" si="118"/>
        <v>#N/A</v>
      </c>
      <c r="HU43" s="237" t="e">
        <f t="shared" si="119"/>
        <v>#N/A</v>
      </c>
      <c r="HV43" s="237" t="e">
        <f t="shared" si="120"/>
        <v>#N/A</v>
      </c>
      <c r="HW43" s="237" t="e">
        <f t="shared" si="121"/>
        <v>#N/A</v>
      </c>
      <c r="HX43" s="237" t="e">
        <f t="shared" si="122"/>
        <v>#N/A</v>
      </c>
      <c r="HY43" s="237" t="e">
        <f t="shared" si="123"/>
        <v>#N/A</v>
      </c>
      <c r="HZ43" s="237" t="e">
        <f t="shared" si="124"/>
        <v>#N/A</v>
      </c>
      <c r="IA43" s="237" t="e">
        <f t="shared" si="125"/>
        <v>#N/A</v>
      </c>
      <c r="IB43" s="237" t="e">
        <f t="shared" si="126"/>
        <v>#N/A</v>
      </c>
    </row>
    <row r="44" spans="1:236" hidden="1" x14ac:dyDescent="0.25">
      <c r="A44" s="22">
        <v>41</v>
      </c>
      <c r="B44" s="117" t="str">
        <f t="shared" si="10"/>
        <v/>
      </c>
      <c r="C44" s="132"/>
      <c r="D44" s="117" t="str">
        <f t="shared" si="11"/>
        <v/>
      </c>
      <c r="E44" s="127"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9" t="str">
        <f t="shared" si="18"/>
        <v/>
      </c>
      <c r="Q44" s="119" t="str">
        <f t="shared" si="19"/>
        <v/>
      </c>
      <c r="R44" s="40" t="str">
        <f t="shared" si="20"/>
        <v/>
      </c>
      <c r="S44" s="132"/>
      <c r="T44" s="28" t="str">
        <f>IF(AND(B44&gt;0,C44&gt;0,D44&gt;0,M44&gt;0,N44&gt;0,S44&gt;0,NOT(K44="")),ABS(VLOOKUP($S$1,VLookups!$A$28:$B$29,2,FALSE)-_xlfn.BETA.DIST(S44,IF(G44="L",N44,M44),IF(G44="L",M44,N44),TRUE,B44,D44)),"")</f>
        <v/>
      </c>
      <c r="U44" s="129" t="str">
        <f>IF(OR($M44="",$N44=""),"",_xlfn.BETA.INV(ABS(VLOOKUP($S$1,VLookups!$A$28:$B$29,2,FALSE)-U$3),IF($G44="L",$N44,$M44),IF($G44="L",$M44,$N44),$B44,$D44))</f>
        <v/>
      </c>
      <c r="V44" s="130" t="str">
        <f>IF(OR($M44="",$N44=""),"",_xlfn.BETA.INV(ABS(VLOOKUP($S$1,VLookups!$A$28:$B$29,2,FALSE)-V$3),IF($G44="L",$N44,$M44),IF($G44="L",$M44,$N44),$B44,$D44))</f>
        <v/>
      </c>
      <c r="W44" s="129" t="str">
        <f>IF(OR($M44="",$N44=""),"",_xlfn.BETA.INV(ABS(VLOOKUP($S$1,VLookups!$A$28:$B$29,2,FALSE)-W$3),IF($G44="L",$N44,$M44),IF($G44="L",$M44,$N44),$B44,$D44))</f>
        <v/>
      </c>
      <c r="X44" s="130" t="str">
        <f>IF(OR($M44="",$N44=""),"",_xlfn.BETA.INV(ABS(VLOOKUP($S$1,VLookups!$A$28:$B$29,2,FALSE)-X$3),IF($G44="L",$N44,$M44),IF($G44="L",$M44,$N44),$B44,$D44))</f>
        <v/>
      </c>
      <c r="Y44" s="129" t="str">
        <f>IF(OR($M44="",$N44=""),"",_xlfn.BETA.INV(ABS(VLOOKUP($S$1,VLookups!$A$28:$B$29,2,FALSE)-Y$3),IF($G44="L",$N44,$M44),IF($G44="L",$M44,$N44),$B44,$D44))</f>
        <v/>
      </c>
      <c r="Z44" s="130" t="str">
        <f>IF(OR($M44="",$N44=""),"",_xlfn.BETA.INV(ABS(VLOOKUP($S$1,VLookups!$A$28:$B$29,2,FALSE)-Z$3),IF($G44="L",$N44,$M44),IF($G44="L",$M44,$N44),$B44,$D44))</f>
        <v/>
      </c>
      <c r="AA44" s="129" t="str">
        <f>IF(OR($M44="",$N44=""),"",_xlfn.BETA.INV(ABS(VLOOKUP($S$1,VLookups!$A$28:$B$29,2,FALSE)-AA$3),IF($G44="L",$N44,$M44),IF($G44="L",$M44,$N44),$B44,$D44))</f>
        <v/>
      </c>
      <c r="AB44" s="130" t="str">
        <f>IF(OR($M44="",$N44=""),"",_xlfn.BETA.INV(ABS(VLOOKUP($S$1,VLookups!$A$28:$B$29,2,FALSE)-AB$3),IF($G44="L",$N44,$M44),IF($G44="L",$M44,$N44),$B44,$D44))</f>
        <v/>
      </c>
      <c r="AC44" s="129" t="str">
        <f>IF(OR($M44="",$N44=""),"",_xlfn.BETA.INV(ABS(VLOOKUP($S$1,VLookups!$A$28:$B$29,2,FALSE)-AC$3),IF($G44="L",$N44,$M44),IF($G44="L",$M44,$N44),$B44,$D44))</f>
        <v/>
      </c>
      <c r="AD44" s="130" t="str">
        <f>IF(OR($M44="",$N44=""),"",_xlfn.BETA.INV(ABS(VLOOKUP($S$1,VLookups!$A$28:$B$29,2,FALSE)-AD$3),IF($G44="L",$N44,$M44),IF($G44="L",$M44,$N44),$B44,$D44))</f>
        <v/>
      </c>
      <c r="AE44" s="129" t="str">
        <f>IF(OR($M44="",$N44=""),"",_xlfn.BETA.INV(ABS(VLOOKUP($S$1,VLookups!$A$28:$B$29,2,FALSE)-AE$3),IF($G44="L",$N44,$M44),IF($G44="L",$M44,$N44),$B44,$D44))</f>
        <v/>
      </c>
      <c r="AF44" s="130" t="str">
        <f>IF(OR($M44="",$N44=""),"",_xlfn.BETA.INV(ABS(VLOOKUP($S$1,VLookups!$A$28:$B$29,2,FALSE)-AF$3),IF($G44="L",$N44,$M44),IF($G44="L",$M44,$N44),$B44,$D44))</f>
        <v/>
      </c>
      <c r="AG44" s="17"/>
      <c r="AH44" s="238" t="str">
        <f t="shared" si="21"/>
        <v/>
      </c>
      <c r="AI44" s="236" t="str">
        <f t="shared" si="22"/>
        <v/>
      </c>
      <c r="AJ44" s="199" t="str">
        <f t="shared" ref="AJ44:CU44" si="203">IF(ISNONTEXT($AH44),AI44+$AH44,"")</f>
        <v/>
      </c>
      <c r="AK44" s="199" t="str">
        <f t="shared" si="203"/>
        <v/>
      </c>
      <c r="AL44" s="199" t="str">
        <f t="shared" si="203"/>
        <v/>
      </c>
      <c r="AM44" s="199" t="str">
        <f t="shared" si="203"/>
        <v/>
      </c>
      <c r="AN44" s="199" t="str">
        <f t="shared" si="203"/>
        <v/>
      </c>
      <c r="AO44" s="199" t="str">
        <f t="shared" si="203"/>
        <v/>
      </c>
      <c r="AP44" s="199" t="str">
        <f t="shared" si="203"/>
        <v/>
      </c>
      <c r="AQ44" s="199" t="str">
        <f t="shared" si="203"/>
        <v/>
      </c>
      <c r="AR44" s="199" t="str">
        <f t="shared" si="203"/>
        <v/>
      </c>
      <c r="AS44" s="199" t="str">
        <f t="shared" si="203"/>
        <v/>
      </c>
      <c r="AT44" s="199" t="str">
        <f t="shared" si="203"/>
        <v/>
      </c>
      <c r="AU44" s="199" t="str">
        <f t="shared" si="203"/>
        <v/>
      </c>
      <c r="AV44" s="199" t="str">
        <f t="shared" si="203"/>
        <v/>
      </c>
      <c r="AW44" s="199" t="str">
        <f t="shared" si="203"/>
        <v/>
      </c>
      <c r="AX44" s="199" t="str">
        <f t="shared" si="203"/>
        <v/>
      </c>
      <c r="AY44" s="199" t="str">
        <f t="shared" si="203"/>
        <v/>
      </c>
      <c r="AZ44" s="199" t="str">
        <f t="shared" si="203"/>
        <v/>
      </c>
      <c r="BA44" s="199" t="str">
        <f t="shared" si="203"/>
        <v/>
      </c>
      <c r="BB44" s="199" t="str">
        <f t="shared" si="203"/>
        <v/>
      </c>
      <c r="BC44" s="199" t="str">
        <f t="shared" si="203"/>
        <v/>
      </c>
      <c r="BD44" s="199" t="str">
        <f t="shared" si="203"/>
        <v/>
      </c>
      <c r="BE44" s="199" t="str">
        <f t="shared" si="203"/>
        <v/>
      </c>
      <c r="BF44" s="199" t="str">
        <f t="shared" si="203"/>
        <v/>
      </c>
      <c r="BG44" s="199" t="str">
        <f t="shared" si="203"/>
        <v/>
      </c>
      <c r="BH44" s="199" t="str">
        <f t="shared" si="203"/>
        <v/>
      </c>
      <c r="BI44" s="199" t="str">
        <f t="shared" si="203"/>
        <v/>
      </c>
      <c r="BJ44" s="199" t="str">
        <f t="shared" si="203"/>
        <v/>
      </c>
      <c r="BK44" s="199" t="str">
        <f t="shared" si="203"/>
        <v/>
      </c>
      <c r="BL44" s="199" t="str">
        <f t="shared" si="203"/>
        <v/>
      </c>
      <c r="BM44" s="199" t="str">
        <f t="shared" si="203"/>
        <v/>
      </c>
      <c r="BN44" s="199" t="str">
        <f t="shared" si="203"/>
        <v/>
      </c>
      <c r="BO44" s="199" t="str">
        <f t="shared" si="203"/>
        <v/>
      </c>
      <c r="BP44" s="199" t="str">
        <f t="shared" si="203"/>
        <v/>
      </c>
      <c r="BQ44" s="199" t="str">
        <f t="shared" si="203"/>
        <v/>
      </c>
      <c r="BR44" s="199" t="str">
        <f t="shared" si="203"/>
        <v/>
      </c>
      <c r="BS44" s="199" t="str">
        <f t="shared" si="203"/>
        <v/>
      </c>
      <c r="BT44" s="199" t="str">
        <f t="shared" si="203"/>
        <v/>
      </c>
      <c r="BU44" s="199" t="str">
        <f t="shared" si="203"/>
        <v/>
      </c>
      <c r="BV44" s="199" t="str">
        <f t="shared" si="203"/>
        <v/>
      </c>
      <c r="BW44" s="199" t="str">
        <f t="shared" si="203"/>
        <v/>
      </c>
      <c r="BX44" s="199" t="str">
        <f t="shared" si="203"/>
        <v/>
      </c>
      <c r="BY44" s="199" t="str">
        <f t="shared" si="203"/>
        <v/>
      </c>
      <c r="BZ44" s="199" t="str">
        <f t="shared" si="203"/>
        <v/>
      </c>
      <c r="CA44" s="199" t="str">
        <f t="shared" si="203"/>
        <v/>
      </c>
      <c r="CB44" s="199" t="str">
        <f t="shared" si="203"/>
        <v/>
      </c>
      <c r="CC44" s="199" t="str">
        <f t="shared" si="203"/>
        <v/>
      </c>
      <c r="CD44" s="199" t="str">
        <f t="shared" si="203"/>
        <v/>
      </c>
      <c r="CE44" s="199" t="str">
        <f t="shared" si="203"/>
        <v/>
      </c>
      <c r="CF44" s="199" t="str">
        <f t="shared" si="203"/>
        <v/>
      </c>
      <c r="CG44" s="199" t="str">
        <f t="shared" si="203"/>
        <v/>
      </c>
      <c r="CH44" s="199" t="str">
        <f t="shared" si="203"/>
        <v/>
      </c>
      <c r="CI44" s="199" t="str">
        <f t="shared" si="203"/>
        <v/>
      </c>
      <c r="CJ44" s="199" t="str">
        <f t="shared" si="203"/>
        <v/>
      </c>
      <c r="CK44" s="199" t="str">
        <f t="shared" si="203"/>
        <v/>
      </c>
      <c r="CL44" s="199" t="str">
        <f t="shared" si="203"/>
        <v/>
      </c>
      <c r="CM44" s="199" t="str">
        <f t="shared" si="203"/>
        <v/>
      </c>
      <c r="CN44" s="199" t="str">
        <f t="shared" si="203"/>
        <v/>
      </c>
      <c r="CO44" s="199" t="str">
        <f t="shared" si="203"/>
        <v/>
      </c>
      <c r="CP44" s="199" t="str">
        <f t="shared" si="203"/>
        <v/>
      </c>
      <c r="CQ44" s="199" t="str">
        <f t="shared" si="203"/>
        <v/>
      </c>
      <c r="CR44" s="199" t="str">
        <f t="shared" si="203"/>
        <v/>
      </c>
      <c r="CS44" s="199" t="str">
        <f t="shared" si="203"/>
        <v/>
      </c>
      <c r="CT44" s="199" t="str">
        <f t="shared" si="203"/>
        <v/>
      </c>
      <c r="CU44" s="199" t="str">
        <f t="shared" si="203"/>
        <v/>
      </c>
      <c r="CV44" s="199" t="str">
        <f t="shared" ref="CV44:FG44" si="204">IF(ISNONTEXT($AH44),CU44+$AH44,"")</f>
        <v/>
      </c>
      <c r="CW44" s="199" t="str">
        <f t="shared" si="204"/>
        <v/>
      </c>
      <c r="CX44" s="199" t="str">
        <f t="shared" si="204"/>
        <v/>
      </c>
      <c r="CY44" s="199" t="str">
        <f t="shared" si="204"/>
        <v/>
      </c>
      <c r="CZ44" s="199" t="str">
        <f t="shared" si="204"/>
        <v/>
      </c>
      <c r="DA44" s="199" t="str">
        <f t="shared" si="204"/>
        <v/>
      </c>
      <c r="DB44" s="199" t="str">
        <f t="shared" si="204"/>
        <v/>
      </c>
      <c r="DC44" s="199" t="str">
        <f t="shared" si="204"/>
        <v/>
      </c>
      <c r="DD44" s="199" t="str">
        <f t="shared" si="204"/>
        <v/>
      </c>
      <c r="DE44" s="199" t="str">
        <f t="shared" si="204"/>
        <v/>
      </c>
      <c r="DF44" s="199" t="str">
        <f t="shared" si="204"/>
        <v/>
      </c>
      <c r="DG44" s="199" t="str">
        <f t="shared" si="204"/>
        <v/>
      </c>
      <c r="DH44" s="199" t="str">
        <f t="shared" si="204"/>
        <v/>
      </c>
      <c r="DI44" s="199" t="str">
        <f t="shared" si="204"/>
        <v/>
      </c>
      <c r="DJ44" s="199" t="str">
        <f t="shared" si="204"/>
        <v/>
      </c>
      <c r="DK44" s="199" t="str">
        <f t="shared" si="204"/>
        <v/>
      </c>
      <c r="DL44" s="199" t="str">
        <f t="shared" si="204"/>
        <v/>
      </c>
      <c r="DM44" s="199" t="str">
        <f t="shared" si="204"/>
        <v/>
      </c>
      <c r="DN44" s="199" t="str">
        <f t="shared" si="204"/>
        <v/>
      </c>
      <c r="DO44" s="199" t="str">
        <f t="shared" si="204"/>
        <v/>
      </c>
      <c r="DP44" s="199" t="str">
        <f t="shared" si="204"/>
        <v/>
      </c>
      <c r="DQ44" s="199" t="str">
        <f t="shared" si="204"/>
        <v/>
      </c>
      <c r="DR44" s="199" t="str">
        <f t="shared" si="204"/>
        <v/>
      </c>
      <c r="DS44" s="199" t="str">
        <f t="shared" si="204"/>
        <v/>
      </c>
      <c r="DT44" s="199" t="str">
        <f t="shared" si="204"/>
        <v/>
      </c>
      <c r="DU44" s="199" t="str">
        <f t="shared" si="204"/>
        <v/>
      </c>
      <c r="DV44" s="199" t="str">
        <f t="shared" si="204"/>
        <v/>
      </c>
      <c r="DW44" s="199" t="str">
        <f t="shared" si="204"/>
        <v/>
      </c>
      <c r="DX44" s="199" t="str">
        <f t="shared" si="204"/>
        <v/>
      </c>
      <c r="DY44" s="199" t="str">
        <f t="shared" si="204"/>
        <v/>
      </c>
      <c r="DZ44" s="199" t="str">
        <f t="shared" si="204"/>
        <v/>
      </c>
      <c r="EA44" s="199" t="str">
        <f t="shared" si="204"/>
        <v/>
      </c>
      <c r="EB44" s="199" t="str">
        <f t="shared" si="204"/>
        <v/>
      </c>
      <c r="EC44" s="199" t="str">
        <f t="shared" si="204"/>
        <v/>
      </c>
      <c r="ED44" s="199" t="str">
        <f t="shared" si="204"/>
        <v/>
      </c>
      <c r="EE44" s="236" t="str">
        <f t="shared" si="25"/>
        <v/>
      </c>
      <c r="EF44" s="237" t="e">
        <f t="shared" si="26"/>
        <v>#N/A</v>
      </c>
      <c r="EG44" s="237" t="e">
        <f t="shared" si="27"/>
        <v>#N/A</v>
      </c>
      <c r="EH44" s="237" t="e">
        <f t="shared" si="28"/>
        <v>#N/A</v>
      </c>
      <c r="EI44" s="237" t="e">
        <f t="shared" si="29"/>
        <v>#N/A</v>
      </c>
      <c r="EJ44" s="237" t="e">
        <f t="shared" si="30"/>
        <v>#N/A</v>
      </c>
      <c r="EK44" s="237" t="e">
        <f t="shared" si="31"/>
        <v>#N/A</v>
      </c>
      <c r="EL44" s="237" t="e">
        <f t="shared" si="32"/>
        <v>#N/A</v>
      </c>
      <c r="EM44" s="237" t="e">
        <f t="shared" si="33"/>
        <v>#N/A</v>
      </c>
      <c r="EN44" s="237" t="e">
        <f t="shared" si="34"/>
        <v>#N/A</v>
      </c>
      <c r="EO44" s="237" t="e">
        <f t="shared" si="35"/>
        <v>#N/A</v>
      </c>
      <c r="EP44" s="237" t="e">
        <f t="shared" si="36"/>
        <v>#N/A</v>
      </c>
      <c r="EQ44" s="237" t="e">
        <f t="shared" si="37"/>
        <v>#N/A</v>
      </c>
      <c r="ER44" s="237" t="e">
        <f t="shared" si="38"/>
        <v>#N/A</v>
      </c>
      <c r="ES44" s="237" t="e">
        <f t="shared" si="39"/>
        <v>#N/A</v>
      </c>
      <c r="ET44" s="237" t="e">
        <f t="shared" si="40"/>
        <v>#N/A</v>
      </c>
      <c r="EU44" s="237" t="e">
        <f t="shared" si="41"/>
        <v>#N/A</v>
      </c>
      <c r="EV44" s="237" t="e">
        <f t="shared" si="42"/>
        <v>#N/A</v>
      </c>
      <c r="EW44" s="237" t="e">
        <f t="shared" si="43"/>
        <v>#N/A</v>
      </c>
      <c r="EX44" s="237" t="e">
        <f t="shared" si="44"/>
        <v>#N/A</v>
      </c>
      <c r="EY44" s="237" t="e">
        <f t="shared" si="45"/>
        <v>#N/A</v>
      </c>
      <c r="EZ44" s="237" t="e">
        <f t="shared" si="46"/>
        <v>#N/A</v>
      </c>
      <c r="FA44" s="237" t="e">
        <f t="shared" si="47"/>
        <v>#N/A</v>
      </c>
      <c r="FB44" s="237" t="e">
        <f t="shared" si="48"/>
        <v>#N/A</v>
      </c>
      <c r="FC44" s="237" t="e">
        <f t="shared" si="49"/>
        <v>#N/A</v>
      </c>
      <c r="FD44" s="237" t="e">
        <f t="shared" si="50"/>
        <v>#N/A</v>
      </c>
      <c r="FE44" s="237" t="e">
        <f t="shared" si="51"/>
        <v>#N/A</v>
      </c>
      <c r="FF44" s="237" t="e">
        <f t="shared" si="52"/>
        <v>#N/A</v>
      </c>
      <c r="FG44" s="237" t="e">
        <f t="shared" si="53"/>
        <v>#N/A</v>
      </c>
      <c r="FH44" s="237" t="e">
        <f t="shared" si="54"/>
        <v>#N/A</v>
      </c>
      <c r="FI44" s="237" t="e">
        <f t="shared" si="55"/>
        <v>#N/A</v>
      </c>
      <c r="FJ44" s="237" t="e">
        <f t="shared" si="56"/>
        <v>#N/A</v>
      </c>
      <c r="FK44" s="237" t="e">
        <f t="shared" si="57"/>
        <v>#N/A</v>
      </c>
      <c r="FL44" s="237" t="e">
        <f t="shared" si="58"/>
        <v>#N/A</v>
      </c>
      <c r="FM44" s="237" t="e">
        <f t="shared" si="59"/>
        <v>#N/A</v>
      </c>
      <c r="FN44" s="237" t="e">
        <f t="shared" si="60"/>
        <v>#N/A</v>
      </c>
      <c r="FO44" s="237" t="e">
        <f t="shared" si="61"/>
        <v>#N/A</v>
      </c>
      <c r="FP44" s="237" t="e">
        <f t="shared" si="62"/>
        <v>#N/A</v>
      </c>
      <c r="FQ44" s="237" t="e">
        <f t="shared" si="63"/>
        <v>#N/A</v>
      </c>
      <c r="FR44" s="237" t="e">
        <f t="shared" si="64"/>
        <v>#N/A</v>
      </c>
      <c r="FS44" s="237" t="e">
        <f t="shared" si="65"/>
        <v>#N/A</v>
      </c>
      <c r="FT44" s="237" t="e">
        <f t="shared" si="66"/>
        <v>#N/A</v>
      </c>
      <c r="FU44" s="237" t="e">
        <f t="shared" si="67"/>
        <v>#N/A</v>
      </c>
      <c r="FV44" s="237" t="e">
        <f t="shared" si="68"/>
        <v>#N/A</v>
      </c>
      <c r="FW44" s="237" t="e">
        <f t="shared" si="69"/>
        <v>#N/A</v>
      </c>
      <c r="FX44" s="237" t="e">
        <f t="shared" si="70"/>
        <v>#N/A</v>
      </c>
      <c r="FY44" s="237" t="e">
        <f t="shared" si="71"/>
        <v>#N/A</v>
      </c>
      <c r="FZ44" s="237" t="e">
        <f t="shared" si="72"/>
        <v>#N/A</v>
      </c>
      <c r="GA44" s="237" t="e">
        <f t="shared" si="73"/>
        <v>#N/A</v>
      </c>
      <c r="GB44" s="237" t="e">
        <f t="shared" si="74"/>
        <v>#N/A</v>
      </c>
      <c r="GC44" s="237" t="e">
        <f t="shared" si="75"/>
        <v>#N/A</v>
      </c>
      <c r="GD44" s="237" t="e">
        <f t="shared" si="76"/>
        <v>#N/A</v>
      </c>
      <c r="GE44" s="237" t="e">
        <f t="shared" si="77"/>
        <v>#N/A</v>
      </c>
      <c r="GF44" s="237" t="e">
        <f t="shared" si="78"/>
        <v>#N/A</v>
      </c>
      <c r="GG44" s="237" t="e">
        <f t="shared" si="79"/>
        <v>#N/A</v>
      </c>
      <c r="GH44" s="237" t="e">
        <f t="shared" si="80"/>
        <v>#N/A</v>
      </c>
      <c r="GI44" s="237" t="e">
        <f t="shared" si="81"/>
        <v>#N/A</v>
      </c>
      <c r="GJ44" s="237" t="e">
        <f t="shared" si="82"/>
        <v>#N/A</v>
      </c>
      <c r="GK44" s="237" t="e">
        <f t="shared" si="83"/>
        <v>#N/A</v>
      </c>
      <c r="GL44" s="237" t="e">
        <f t="shared" si="84"/>
        <v>#N/A</v>
      </c>
      <c r="GM44" s="237" t="e">
        <f t="shared" si="85"/>
        <v>#N/A</v>
      </c>
      <c r="GN44" s="237" t="e">
        <f t="shared" si="86"/>
        <v>#N/A</v>
      </c>
      <c r="GO44" s="237" t="e">
        <f t="shared" si="87"/>
        <v>#N/A</v>
      </c>
      <c r="GP44" s="237" t="e">
        <f t="shared" si="88"/>
        <v>#N/A</v>
      </c>
      <c r="GQ44" s="237" t="e">
        <f t="shared" si="89"/>
        <v>#N/A</v>
      </c>
      <c r="GR44" s="237" t="e">
        <f t="shared" si="90"/>
        <v>#N/A</v>
      </c>
      <c r="GS44" s="237" t="e">
        <f t="shared" si="91"/>
        <v>#N/A</v>
      </c>
      <c r="GT44" s="237" t="e">
        <f t="shared" si="92"/>
        <v>#N/A</v>
      </c>
      <c r="GU44" s="237" t="e">
        <f t="shared" si="93"/>
        <v>#N/A</v>
      </c>
      <c r="GV44" s="237" t="e">
        <f t="shared" si="94"/>
        <v>#N/A</v>
      </c>
      <c r="GW44" s="237" t="e">
        <f t="shared" si="95"/>
        <v>#N/A</v>
      </c>
      <c r="GX44" s="237" t="e">
        <f t="shared" si="96"/>
        <v>#N/A</v>
      </c>
      <c r="GY44" s="237" t="e">
        <f t="shared" si="97"/>
        <v>#N/A</v>
      </c>
      <c r="GZ44" s="237" t="e">
        <f t="shared" si="98"/>
        <v>#N/A</v>
      </c>
      <c r="HA44" s="237" t="e">
        <f t="shared" si="99"/>
        <v>#N/A</v>
      </c>
      <c r="HB44" s="237" t="e">
        <f t="shared" si="100"/>
        <v>#N/A</v>
      </c>
      <c r="HC44" s="237" t="e">
        <f t="shared" si="101"/>
        <v>#N/A</v>
      </c>
      <c r="HD44" s="237" t="e">
        <f t="shared" si="102"/>
        <v>#N/A</v>
      </c>
      <c r="HE44" s="237" t="e">
        <f t="shared" si="103"/>
        <v>#N/A</v>
      </c>
      <c r="HF44" s="237" t="e">
        <f t="shared" si="104"/>
        <v>#N/A</v>
      </c>
      <c r="HG44" s="237" t="e">
        <f t="shared" si="105"/>
        <v>#N/A</v>
      </c>
      <c r="HH44" s="237" t="e">
        <f t="shared" si="106"/>
        <v>#N/A</v>
      </c>
      <c r="HI44" s="237" t="e">
        <f t="shared" si="107"/>
        <v>#N/A</v>
      </c>
      <c r="HJ44" s="237" t="e">
        <f t="shared" si="108"/>
        <v>#N/A</v>
      </c>
      <c r="HK44" s="237" t="e">
        <f t="shared" si="109"/>
        <v>#N/A</v>
      </c>
      <c r="HL44" s="237" t="e">
        <f t="shared" si="110"/>
        <v>#N/A</v>
      </c>
      <c r="HM44" s="237" t="e">
        <f t="shared" si="111"/>
        <v>#N/A</v>
      </c>
      <c r="HN44" s="237" t="e">
        <f t="shared" si="112"/>
        <v>#N/A</v>
      </c>
      <c r="HO44" s="237" t="e">
        <f t="shared" si="113"/>
        <v>#N/A</v>
      </c>
      <c r="HP44" s="237" t="e">
        <f t="shared" si="114"/>
        <v>#N/A</v>
      </c>
      <c r="HQ44" s="237" t="e">
        <f t="shared" si="115"/>
        <v>#N/A</v>
      </c>
      <c r="HR44" s="237" t="e">
        <f t="shared" si="116"/>
        <v>#N/A</v>
      </c>
      <c r="HS44" s="237" t="e">
        <f t="shared" si="117"/>
        <v>#N/A</v>
      </c>
      <c r="HT44" s="237" t="e">
        <f t="shared" si="118"/>
        <v>#N/A</v>
      </c>
      <c r="HU44" s="237" t="e">
        <f t="shared" si="119"/>
        <v>#N/A</v>
      </c>
      <c r="HV44" s="237" t="e">
        <f t="shared" si="120"/>
        <v>#N/A</v>
      </c>
      <c r="HW44" s="237" t="e">
        <f t="shared" si="121"/>
        <v>#N/A</v>
      </c>
      <c r="HX44" s="237" t="e">
        <f t="shared" si="122"/>
        <v>#N/A</v>
      </c>
      <c r="HY44" s="237" t="e">
        <f t="shared" si="123"/>
        <v>#N/A</v>
      </c>
      <c r="HZ44" s="237" t="e">
        <f t="shared" si="124"/>
        <v>#N/A</v>
      </c>
      <c r="IA44" s="237" t="e">
        <f t="shared" si="125"/>
        <v>#N/A</v>
      </c>
      <c r="IB44" s="237" t="e">
        <f t="shared" si="126"/>
        <v>#N/A</v>
      </c>
    </row>
    <row r="45" spans="1:236" hidden="1" x14ac:dyDescent="0.25">
      <c r="A45" s="22">
        <v>42</v>
      </c>
      <c r="B45" s="117" t="str">
        <f t="shared" si="10"/>
        <v/>
      </c>
      <c r="C45" s="132"/>
      <c r="D45" s="117" t="str">
        <f t="shared" si="11"/>
        <v/>
      </c>
      <c r="E45" s="127"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9" t="str">
        <f t="shared" si="18"/>
        <v/>
      </c>
      <c r="Q45" s="119" t="str">
        <f t="shared" si="19"/>
        <v/>
      </c>
      <c r="R45" s="40" t="str">
        <f t="shared" si="20"/>
        <v/>
      </c>
      <c r="S45" s="132"/>
      <c r="T45" s="28" t="str">
        <f>IF(AND(B45&gt;0,C45&gt;0,D45&gt;0,M45&gt;0,N45&gt;0,S45&gt;0,NOT(K45="")),ABS(VLOOKUP($S$1,VLookups!$A$28:$B$29,2,FALSE)-_xlfn.BETA.DIST(S45,IF(G45="L",N45,M45),IF(G45="L",M45,N45),TRUE,B45,D45)),"")</f>
        <v/>
      </c>
      <c r="U45" s="129" t="str">
        <f>IF(OR($M45="",$N45=""),"",_xlfn.BETA.INV(ABS(VLOOKUP($S$1,VLookups!$A$28:$B$29,2,FALSE)-U$3),IF($G45="L",$N45,$M45),IF($G45="L",$M45,$N45),$B45,$D45))</f>
        <v/>
      </c>
      <c r="V45" s="130" t="str">
        <f>IF(OR($M45="",$N45=""),"",_xlfn.BETA.INV(ABS(VLOOKUP($S$1,VLookups!$A$28:$B$29,2,FALSE)-V$3),IF($G45="L",$N45,$M45),IF($G45="L",$M45,$N45),$B45,$D45))</f>
        <v/>
      </c>
      <c r="W45" s="129" t="str">
        <f>IF(OR($M45="",$N45=""),"",_xlfn.BETA.INV(ABS(VLOOKUP($S$1,VLookups!$A$28:$B$29,2,FALSE)-W$3),IF($G45="L",$N45,$M45),IF($G45="L",$M45,$N45),$B45,$D45))</f>
        <v/>
      </c>
      <c r="X45" s="130" t="str">
        <f>IF(OR($M45="",$N45=""),"",_xlfn.BETA.INV(ABS(VLOOKUP($S$1,VLookups!$A$28:$B$29,2,FALSE)-X$3),IF($G45="L",$N45,$M45),IF($G45="L",$M45,$N45),$B45,$D45))</f>
        <v/>
      </c>
      <c r="Y45" s="129" t="str">
        <f>IF(OR($M45="",$N45=""),"",_xlfn.BETA.INV(ABS(VLOOKUP($S$1,VLookups!$A$28:$B$29,2,FALSE)-Y$3),IF($G45="L",$N45,$M45),IF($G45="L",$M45,$N45),$B45,$D45))</f>
        <v/>
      </c>
      <c r="Z45" s="130" t="str">
        <f>IF(OR($M45="",$N45=""),"",_xlfn.BETA.INV(ABS(VLOOKUP($S$1,VLookups!$A$28:$B$29,2,FALSE)-Z$3),IF($G45="L",$N45,$M45),IF($G45="L",$M45,$N45),$B45,$D45))</f>
        <v/>
      </c>
      <c r="AA45" s="129" t="str">
        <f>IF(OR($M45="",$N45=""),"",_xlfn.BETA.INV(ABS(VLOOKUP($S$1,VLookups!$A$28:$B$29,2,FALSE)-AA$3),IF($G45="L",$N45,$M45),IF($G45="L",$M45,$N45),$B45,$D45))</f>
        <v/>
      </c>
      <c r="AB45" s="130" t="str">
        <f>IF(OR($M45="",$N45=""),"",_xlfn.BETA.INV(ABS(VLOOKUP($S$1,VLookups!$A$28:$B$29,2,FALSE)-AB$3),IF($G45="L",$N45,$M45),IF($G45="L",$M45,$N45),$B45,$D45))</f>
        <v/>
      </c>
      <c r="AC45" s="129" t="str">
        <f>IF(OR($M45="",$N45=""),"",_xlfn.BETA.INV(ABS(VLOOKUP($S$1,VLookups!$A$28:$B$29,2,FALSE)-AC$3),IF($G45="L",$N45,$M45),IF($G45="L",$M45,$N45),$B45,$D45))</f>
        <v/>
      </c>
      <c r="AD45" s="130" t="str">
        <f>IF(OR($M45="",$N45=""),"",_xlfn.BETA.INV(ABS(VLOOKUP($S$1,VLookups!$A$28:$B$29,2,FALSE)-AD$3),IF($G45="L",$N45,$M45),IF($G45="L",$M45,$N45),$B45,$D45))</f>
        <v/>
      </c>
      <c r="AE45" s="129" t="str">
        <f>IF(OR($M45="",$N45=""),"",_xlfn.BETA.INV(ABS(VLOOKUP($S$1,VLookups!$A$28:$B$29,2,FALSE)-AE$3),IF($G45="L",$N45,$M45),IF($G45="L",$M45,$N45),$B45,$D45))</f>
        <v/>
      </c>
      <c r="AF45" s="130" t="str">
        <f>IF(OR($M45="",$N45=""),"",_xlfn.BETA.INV(ABS(VLOOKUP($S$1,VLookups!$A$28:$B$29,2,FALSE)-AF$3),IF($G45="L",$N45,$M45),IF($G45="L",$M45,$N45),$B45,$D45))</f>
        <v/>
      </c>
      <c r="AG45" s="17"/>
      <c r="AH45" s="238" t="str">
        <f t="shared" si="21"/>
        <v/>
      </c>
      <c r="AI45" s="236" t="str">
        <f t="shared" si="22"/>
        <v/>
      </c>
      <c r="AJ45" s="199" t="str">
        <f t="shared" ref="AJ45:CU45" si="205">IF(ISNONTEXT($AH45),AI45+$AH45,"")</f>
        <v/>
      </c>
      <c r="AK45" s="199" t="str">
        <f t="shared" si="205"/>
        <v/>
      </c>
      <c r="AL45" s="199" t="str">
        <f t="shared" si="205"/>
        <v/>
      </c>
      <c r="AM45" s="199" t="str">
        <f t="shared" si="205"/>
        <v/>
      </c>
      <c r="AN45" s="199" t="str">
        <f t="shared" si="205"/>
        <v/>
      </c>
      <c r="AO45" s="199" t="str">
        <f t="shared" si="205"/>
        <v/>
      </c>
      <c r="AP45" s="199" t="str">
        <f t="shared" si="205"/>
        <v/>
      </c>
      <c r="AQ45" s="199" t="str">
        <f t="shared" si="205"/>
        <v/>
      </c>
      <c r="AR45" s="199" t="str">
        <f t="shared" si="205"/>
        <v/>
      </c>
      <c r="AS45" s="199" t="str">
        <f t="shared" si="205"/>
        <v/>
      </c>
      <c r="AT45" s="199" t="str">
        <f t="shared" si="205"/>
        <v/>
      </c>
      <c r="AU45" s="199" t="str">
        <f t="shared" si="205"/>
        <v/>
      </c>
      <c r="AV45" s="199" t="str">
        <f t="shared" si="205"/>
        <v/>
      </c>
      <c r="AW45" s="199" t="str">
        <f t="shared" si="205"/>
        <v/>
      </c>
      <c r="AX45" s="199" t="str">
        <f t="shared" si="205"/>
        <v/>
      </c>
      <c r="AY45" s="199" t="str">
        <f t="shared" si="205"/>
        <v/>
      </c>
      <c r="AZ45" s="199" t="str">
        <f t="shared" si="205"/>
        <v/>
      </c>
      <c r="BA45" s="199" t="str">
        <f t="shared" si="205"/>
        <v/>
      </c>
      <c r="BB45" s="199" t="str">
        <f t="shared" si="205"/>
        <v/>
      </c>
      <c r="BC45" s="199" t="str">
        <f t="shared" si="205"/>
        <v/>
      </c>
      <c r="BD45" s="199" t="str">
        <f t="shared" si="205"/>
        <v/>
      </c>
      <c r="BE45" s="199" t="str">
        <f t="shared" si="205"/>
        <v/>
      </c>
      <c r="BF45" s="199" t="str">
        <f t="shared" si="205"/>
        <v/>
      </c>
      <c r="BG45" s="199" t="str">
        <f t="shared" si="205"/>
        <v/>
      </c>
      <c r="BH45" s="199" t="str">
        <f t="shared" si="205"/>
        <v/>
      </c>
      <c r="BI45" s="199" t="str">
        <f t="shared" si="205"/>
        <v/>
      </c>
      <c r="BJ45" s="199" t="str">
        <f t="shared" si="205"/>
        <v/>
      </c>
      <c r="BK45" s="199" t="str">
        <f t="shared" si="205"/>
        <v/>
      </c>
      <c r="BL45" s="199" t="str">
        <f t="shared" si="205"/>
        <v/>
      </c>
      <c r="BM45" s="199" t="str">
        <f t="shared" si="205"/>
        <v/>
      </c>
      <c r="BN45" s="199" t="str">
        <f t="shared" si="205"/>
        <v/>
      </c>
      <c r="BO45" s="199" t="str">
        <f t="shared" si="205"/>
        <v/>
      </c>
      <c r="BP45" s="199" t="str">
        <f t="shared" si="205"/>
        <v/>
      </c>
      <c r="BQ45" s="199" t="str">
        <f t="shared" si="205"/>
        <v/>
      </c>
      <c r="BR45" s="199" t="str">
        <f t="shared" si="205"/>
        <v/>
      </c>
      <c r="BS45" s="199" t="str">
        <f t="shared" si="205"/>
        <v/>
      </c>
      <c r="BT45" s="199" t="str">
        <f t="shared" si="205"/>
        <v/>
      </c>
      <c r="BU45" s="199" t="str">
        <f t="shared" si="205"/>
        <v/>
      </c>
      <c r="BV45" s="199" t="str">
        <f t="shared" si="205"/>
        <v/>
      </c>
      <c r="BW45" s="199" t="str">
        <f t="shared" si="205"/>
        <v/>
      </c>
      <c r="BX45" s="199" t="str">
        <f t="shared" si="205"/>
        <v/>
      </c>
      <c r="BY45" s="199" t="str">
        <f t="shared" si="205"/>
        <v/>
      </c>
      <c r="BZ45" s="199" t="str">
        <f t="shared" si="205"/>
        <v/>
      </c>
      <c r="CA45" s="199" t="str">
        <f t="shared" si="205"/>
        <v/>
      </c>
      <c r="CB45" s="199" t="str">
        <f t="shared" si="205"/>
        <v/>
      </c>
      <c r="CC45" s="199" t="str">
        <f t="shared" si="205"/>
        <v/>
      </c>
      <c r="CD45" s="199" t="str">
        <f t="shared" si="205"/>
        <v/>
      </c>
      <c r="CE45" s="199" t="str">
        <f t="shared" si="205"/>
        <v/>
      </c>
      <c r="CF45" s="199" t="str">
        <f t="shared" si="205"/>
        <v/>
      </c>
      <c r="CG45" s="199" t="str">
        <f t="shared" si="205"/>
        <v/>
      </c>
      <c r="CH45" s="199" t="str">
        <f t="shared" si="205"/>
        <v/>
      </c>
      <c r="CI45" s="199" t="str">
        <f t="shared" si="205"/>
        <v/>
      </c>
      <c r="CJ45" s="199" t="str">
        <f t="shared" si="205"/>
        <v/>
      </c>
      <c r="CK45" s="199" t="str">
        <f t="shared" si="205"/>
        <v/>
      </c>
      <c r="CL45" s="199" t="str">
        <f t="shared" si="205"/>
        <v/>
      </c>
      <c r="CM45" s="199" t="str">
        <f t="shared" si="205"/>
        <v/>
      </c>
      <c r="CN45" s="199" t="str">
        <f t="shared" si="205"/>
        <v/>
      </c>
      <c r="CO45" s="199" t="str">
        <f t="shared" si="205"/>
        <v/>
      </c>
      <c r="CP45" s="199" t="str">
        <f t="shared" si="205"/>
        <v/>
      </c>
      <c r="CQ45" s="199" t="str">
        <f t="shared" si="205"/>
        <v/>
      </c>
      <c r="CR45" s="199" t="str">
        <f t="shared" si="205"/>
        <v/>
      </c>
      <c r="CS45" s="199" t="str">
        <f t="shared" si="205"/>
        <v/>
      </c>
      <c r="CT45" s="199" t="str">
        <f t="shared" si="205"/>
        <v/>
      </c>
      <c r="CU45" s="199" t="str">
        <f t="shared" si="205"/>
        <v/>
      </c>
      <c r="CV45" s="199" t="str">
        <f t="shared" ref="CV45:FG45" si="206">IF(ISNONTEXT($AH45),CU45+$AH45,"")</f>
        <v/>
      </c>
      <c r="CW45" s="199" t="str">
        <f t="shared" si="206"/>
        <v/>
      </c>
      <c r="CX45" s="199" t="str">
        <f t="shared" si="206"/>
        <v/>
      </c>
      <c r="CY45" s="199" t="str">
        <f t="shared" si="206"/>
        <v/>
      </c>
      <c r="CZ45" s="199" t="str">
        <f t="shared" si="206"/>
        <v/>
      </c>
      <c r="DA45" s="199" t="str">
        <f t="shared" si="206"/>
        <v/>
      </c>
      <c r="DB45" s="199" t="str">
        <f t="shared" si="206"/>
        <v/>
      </c>
      <c r="DC45" s="199" t="str">
        <f t="shared" si="206"/>
        <v/>
      </c>
      <c r="DD45" s="199" t="str">
        <f t="shared" si="206"/>
        <v/>
      </c>
      <c r="DE45" s="199" t="str">
        <f t="shared" si="206"/>
        <v/>
      </c>
      <c r="DF45" s="199" t="str">
        <f t="shared" si="206"/>
        <v/>
      </c>
      <c r="DG45" s="199" t="str">
        <f t="shared" si="206"/>
        <v/>
      </c>
      <c r="DH45" s="199" t="str">
        <f t="shared" si="206"/>
        <v/>
      </c>
      <c r="DI45" s="199" t="str">
        <f t="shared" si="206"/>
        <v/>
      </c>
      <c r="DJ45" s="199" t="str">
        <f t="shared" si="206"/>
        <v/>
      </c>
      <c r="DK45" s="199" t="str">
        <f t="shared" si="206"/>
        <v/>
      </c>
      <c r="DL45" s="199" t="str">
        <f t="shared" si="206"/>
        <v/>
      </c>
      <c r="DM45" s="199" t="str">
        <f t="shared" si="206"/>
        <v/>
      </c>
      <c r="DN45" s="199" t="str">
        <f t="shared" si="206"/>
        <v/>
      </c>
      <c r="DO45" s="199" t="str">
        <f t="shared" si="206"/>
        <v/>
      </c>
      <c r="DP45" s="199" t="str">
        <f t="shared" si="206"/>
        <v/>
      </c>
      <c r="DQ45" s="199" t="str">
        <f t="shared" si="206"/>
        <v/>
      </c>
      <c r="DR45" s="199" t="str">
        <f t="shared" si="206"/>
        <v/>
      </c>
      <c r="DS45" s="199" t="str">
        <f t="shared" si="206"/>
        <v/>
      </c>
      <c r="DT45" s="199" t="str">
        <f t="shared" si="206"/>
        <v/>
      </c>
      <c r="DU45" s="199" t="str">
        <f t="shared" si="206"/>
        <v/>
      </c>
      <c r="DV45" s="199" t="str">
        <f t="shared" si="206"/>
        <v/>
      </c>
      <c r="DW45" s="199" t="str">
        <f t="shared" si="206"/>
        <v/>
      </c>
      <c r="DX45" s="199" t="str">
        <f t="shared" si="206"/>
        <v/>
      </c>
      <c r="DY45" s="199" t="str">
        <f t="shared" si="206"/>
        <v/>
      </c>
      <c r="DZ45" s="199" t="str">
        <f t="shared" si="206"/>
        <v/>
      </c>
      <c r="EA45" s="199" t="str">
        <f t="shared" si="206"/>
        <v/>
      </c>
      <c r="EB45" s="199" t="str">
        <f t="shared" si="206"/>
        <v/>
      </c>
      <c r="EC45" s="199" t="str">
        <f t="shared" si="206"/>
        <v/>
      </c>
      <c r="ED45" s="199" t="str">
        <f t="shared" si="206"/>
        <v/>
      </c>
      <c r="EE45" s="236" t="str">
        <f t="shared" si="25"/>
        <v/>
      </c>
      <c r="EF45" s="237" t="e">
        <f t="shared" si="26"/>
        <v>#N/A</v>
      </c>
      <c r="EG45" s="237" t="e">
        <f t="shared" si="27"/>
        <v>#N/A</v>
      </c>
      <c r="EH45" s="237" t="e">
        <f t="shared" si="28"/>
        <v>#N/A</v>
      </c>
      <c r="EI45" s="237" t="e">
        <f t="shared" si="29"/>
        <v>#N/A</v>
      </c>
      <c r="EJ45" s="237" t="e">
        <f t="shared" si="30"/>
        <v>#N/A</v>
      </c>
      <c r="EK45" s="237" t="e">
        <f t="shared" si="31"/>
        <v>#N/A</v>
      </c>
      <c r="EL45" s="237" t="e">
        <f t="shared" si="32"/>
        <v>#N/A</v>
      </c>
      <c r="EM45" s="237" t="e">
        <f t="shared" si="33"/>
        <v>#N/A</v>
      </c>
      <c r="EN45" s="237" t="e">
        <f t="shared" si="34"/>
        <v>#N/A</v>
      </c>
      <c r="EO45" s="237" t="e">
        <f t="shared" si="35"/>
        <v>#N/A</v>
      </c>
      <c r="EP45" s="237" t="e">
        <f t="shared" si="36"/>
        <v>#N/A</v>
      </c>
      <c r="EQ45" s="237" t="e">
        <f t="shared" si="37"/>
        <v>#N/A</v>
      </c>
      <c r="ER45" s="237" t="e">
        <f t="shared" si="38"/>
        <v>#N/A</v>
      </c>
      <c r="ES45" s="237" t="e">
        <f t="shared" si="39"/>
        <v>#N/A</v>
      </c>
      <c r="ET45" s="237" t="e">
        <f t="shared" si="40"/>
        <v>#N/A</v>
      </c>
      <c r="EU45" s="237" t="e">
        <f t="shared" si="41"/>
        <v>#N/A</v>
      </c>
      <c r="EV45" s="237" t="e">
        <f t="shared" si="42"/>
        <v>#N/A</v>
      </c>
      <c r="EW45" s="237" t="e">
        <f t="shared" si="43"/>
        <v>#N/A</v>
      </c>
      <c r="EX45" s="237" t="e">
        <f t="shared" si="44"/>
        <v>#N/A</v>
      </c>
      <c r="EY45" s="237" t="e">
        <f t="shared" si="45"/>
        <v>#N/A</v>
      </c>
      <c r="EZ45" s="237" t="e">
        <f t="shared" si="46"/>
        <v>#N/A</v>
      </c>
      <c r="FA45" s="237" t="e">
        <f t="shared" si="47"/>
        <v>#N/A</v>
      </c>
      <c r="FB45" s="237" t="e">
        <f t="shared" si="48"/>
        <v>#N/A</v>
      </c>
      <c r="FC45" s="237" t="e">
        <f t="shared" si="49"/>
        <v>#N/A</v>
      </c>
      <c r="FD45" s="237" t="e">
        <f t="shared" si="50"/>
        <v>#N/A</v>
      </c>
      <c r="FE45" s="237" t="e">
        <f t="shared" si="51"/>
        <v>#N/A</v>
      </c>
      <c r="FF45" s="237" t="e">
        <f t="shared" si="52"/>
        <v>#N/A</v>
      </c>
      <c r="FG45" s="237" t="e">
        <f t="shared" si="53"/>
        <v>#N/A</v>
      </c>
      <c r="FH45" s="237" t="e">
        <f t="shared" si="54"/>
        <v>#N/A</v>
      </c>
      <c r="FI45" s="237" t="e">
        <f t="shared" si="55"/>
        <v>#N/A</v>
      </c>
      <c r="FJ45" s="237" t="e">
        <f t="shared" si="56"/>
        <v>#N/A</v>
      </c>
      <c r="FK45" s="237" t="e">
        <f t="shared" si="57"/>
        <v>#N/A</v>
      </c>
      <c r="FL45" s="237" t="e">
        <f t="shared" si="58"/>
        <v>#N/A</v>
      </c>
      <c r="FM45" s="237" t="e">
        <f t="shared" si="59"/>
        <v>#N/A</v>
      </c>
      <c r="FN45" s="237" t="e">
        <f t="shared" si="60"/>
        <v>#N/A</v>
      </c>
      <c r="FO45" s="237" t="e">
        <f t="shared" si="61"/>
        <v>#N/A</v>
      </c>
      <c r="FP45" s="237" t="e">
        <f t="shared" si="62"/>
        <v>#N/A</v>
      </c>
      <c r="FQ45" s="237" t="e">
        <f t="shared" si="63"/>
        <v>#N/A</v>
      </c>
      <c r="FR45" s="237" t="e">
        <f t="shared" si="64"/>
        <v>#N/A</v>
      </c>
      <c r="FS45" s="237" t="e">
        <f t="shared" si="65"/>
        <v>#N/A</v>
      </c>
      <c r="FT45" s="237" t="e">
        <f t="shared" si="66"/>
        <v>#N/A</v>
      </c>
      <c r="FU45" s="237" t="e">
        <f t="shared" si="67"/>
        <v>#N/A</v>
      </c>
      <c r="FV45" s="237" t="e">
        <f t="shared" si="68"/>
        <v>#N/A</v>
      </c>
      <c r="FW45" s="237" t="e">
        <f t="shared" si="69"/>
        <v>#N/A</v>
      </c>
      <c r="FX45" s="237" t="e">
        <f t="shared" si="70"/>
        <v>#N/A</v>
      </c>
      <c r="FY45" s="237" t="e">
        <f t="shared" si="71"/>
        <v>#N/A</v>
      </c>
      <c r="FZ45" s="237" t="e">
        <f t="shared" si="72"/>
        <v>#N/A</v>
      </c>
      <c r="GA45" s="237" t="e">
        <f t="shared" si="73"/>
        <v>#N/A</v>
      </c>
      <c r="GB45" s="237" t="e">
        <f t="shared" si="74"/>
        <v>#N/A</v>
      </c>
      <c r="GC45" s="237" t="e">
        <f t="shared" si="75"/>
        <v>#N/A</v>
      </c>
      <c r="GD45" s="237" t="e">
        <f t="shared" si="76"/>
        <v>#N/A</v>
      </c>
      <c r="GE45" s="237" t="e">
        <f t="shared" si="77"/>
        <v>#N/A</v>
      </c>
      <c r="GF45" s="237" t="e">
        <f t="shared" si="78"/>
        <v>#N/A</v>
      </c>
      <c r="GG45" s="237" t="e">
        <f t="shared" si="79"/>
        <v>#N/A</v>
      </c>
      <c r="GH45" s="237" t="e">
        <f t="shared" si="80"/>
        <v>#N/A</v>
      </c>
      <c r="GI45" s="237" t="e">
        <f t="shared" si="81"/>
        <v>#N/A</v>
      </c>
      <c r="GJ45" s="237" t="e">
        <f t="shared" si="82"/>
        <v>#N/A</v>
      </c>
      <c r="GK45" s="237" t="e">
        <f t="shared" si="83"/>
        <v>#N/A</v>
      </c>
      <c r="GL45" s="237" t="e">
        <f t="shared" si="84"/>
        <v>#N/A</v>
      </c>
      <c r="GM45" s="237" t="e">
        <f t="shared" si="85"/>
        <v>#N/A</v>
      </c>
      <c r="GN45" s="237" t="e">
        <f t="shared" si="86"/>
        <v>#N/A</v>
      </c>
      <c r="GO45" s="237" t="e">
        <f t="shared" si="87"/>
        <v>#N/A</v>
      </c>
      <c r="GP45" s="237" t="e">
        <f t="shared" si="88"/>
        <v>#N/A</v>
      </c>
      <c r="GQ45" s="237" t="e">
        <f t="shared" si="89"/>
        <v>#N/A</v>
      </c>
      <c r="GR45" s="237" t="e">
        <f t="shared" si="90"/>
        <v>#N/A</v>
      </c>
      <c r="GS45" s="237" t="e">
        <f t="shared" si="91"/>
        <v>#N/A</v>
      </c>
      <c r="GT45" s="237" t="e">
        <f t="shared" si="92"/>
        <v>#N/A</v>
      </c>
      <c r="GU45" s="237" t="e">
        <f t="shared" si="93"/>
        <v>#N/A</v>
      </c>
      <c r="GV45" s="237" t="e">
        <f t="shared" si="94"/>
        <v>#N/A</v>
      </c>
      <c r="GW45" s="237" t="e">
        <f t="shared" si="95"/>
        <v>#N/A</v>
      </c>
      <c r="GX45" s="237" t="e">
        <f t="shared" si="96"/>
        <v>#N/A</v>
      </c>
      <c r="GY45" s="237" t="e">
        <f t="shared" si="97"/>
        <v>#N/A</v>
      </c>
      <c r="GZ45" s="237" t="e">
        <f t="shared" si="98"/>
        <v>#N/A</v>
      </c>
      <c r="HA45" s="237" t="e">
        <f t="shared" si="99"/>
        <v>#N/A</v>
      </c>
      <c r="HB45" s="237" t="e">
        <f t="shared" si="100"/>
        <v>#N/A</v>
      </c>
      <c r="HC45" s="237" t="e">
        <f t="shared" si="101"/>
        <v>#N/A</v>
      </c>
      <c r="HD45" s="237" t="e">
        <f t="shared" si="102"/>
        <v>#N/A</v>
      </c>
      <c r="HE45" s="237" t="e">
        <f t="shared" si="103"/>
        <v>#N/A</v>
      </c>
      <c r="HF45" s="237" t="e">
        <f t="shared" si="104"/>
        <v>#N/A</v>
      </c>
      <c r="HG45" s="237" t="e">
        <f t="shared" si="105"/>
        <v>#N/A</v>
      </c>
      <c r="HH45" s="237" t="e">
        <f t="shared" si="106"/>
        <v>#N/A</v>
      </c>
      <c r="HI45" s="237" t="e">
        <f t="shared" si="107"/>
        <v>#N/A</v>
      </c>
      <c r="HJ45" s="237" t="e">
        <f t="shared" si="108"/>
        <v>#N/A</v>
      </c>
      <c r="HK45" s="237" t="e">
        <f t="shared" si="109"/>
        <v>#N/A</v>
      </c>
      <c r="HL45" s="237" t="e">
        <f t="shared" si="110"/>
        <v>#N/A</v>
      </c>
      <c r="HM45" s="237" t="e">
        <f t="shared" si="111"/>
        <v>#N/A</v>
      </c>
      <c r="HN45" s="237" t="e">
        <f t="shared" si="112"/>
        <v>#N/A</v>
      </c>
      <c r="HO45" s="237" t="e">
        <f t="shared" si="113"/>
        <v>#N/A</v>
      </c>
      <c r="HP45" s="237" t="e">
        <f t="shared" si="114"/>
        <v>#N/A</v>
      </c>
      <c r="HQ45" s="237" t="e">
        <f t="shared" si="115"/>
        <v>#N/A</v>
      </c>
      <c r="HR45" s="237" t="e">
        <f t="shared" si="116"/>
        <v>#N/A</v>
      </c>
      <c r="HS45" s="237" t="e">
        <f t="shared" si="117"/>
        <v>#N/A</v>
      </c>
      <c r="HT45" s="237" t="e">
        <f t="shared" si="118"/>
        <v>#N/A</v>
      </c>
      <c r="HU45" s="237" t="e">
        <f t="shared" si="119"/>
        <v>#N/A</v>
      </c>
      <c r="HV45" s="237" t="e">
        <f t="shared" si="120"/>
        <v>#N/A</v>
      </c>
      <c r="HW45" s="237" t="e">
        <f t="shared" si="121"/>
        <v>#N/A</v>
      </c>
      <c r="HX45" s="237" t="e">
        <f t="shared" si="122"/>
        <v>#N/A</v>
      </c>
      <c r="HY45" s="237" t="e">
        <f t="shared" si="123"/>
        <v>#N/A</v>
      </c>
      <c r="HZ45" s="237" t="e">
        <f t="shared" si="124"/>
        <v>#N/A</v>
      </c>
      <c r="IA45" s="237" t="e">
        <f t="shared" si="125"/>
        <v>#N/A</v>
      </c>
      <c r="IB45" s="237" t="e">
        <f t="shared" si="126"/>
        <v>#N/A</v>
      </c>
    </row>
    <row r="46" spans="1:236" hidden="1" x14ac:dyDescent="0.25">
      <c r="A46" s="22">
        <v>43</v>
      </c>
      <c r="B46" s="117" t="str">
        <f t="shared" si="10"/>
        <v/>
      </c>
      <c r="C46" s="132"/>
      <c r="D46" s="117" t="str">
        <f t="shared" si="11"/>
        <v/>
      </c>
      <c r="E46" s="127"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9" t="str">
        <f t="shared" si="18"/>
        <v/>
      </c>
      <c r="Q46" s="119" t="str">
        <f t="shared" si="19"/>
        <v/>
      </c>
      <c r="R46" s="40" t="str">
        <f t="shared" si="20"/>
        <v/>
      </c>
      <c r="S46" s="132"/>
      <c r="T46" s="28" t="str">
        <f>IF(AND(B46&gt;0,C46&gt;0,D46&gt;0,M46&gt;0,N46&gt;0,S46&gt;0,NOT(K46="")),ABS(VLOOKUP($S$1,VLookups!$A$28:$B$29,2,FALSE)-_xlfn.BETA.DIST(S46,IF(G46="L",N46,M46),IF(G46="L",M46,N46),TRUE,B46,D46)),"")</f>
        <v/>
      </c>
      <c r="U46" s="129" t="str">
        <f>IF(OR($M46="",$N46=""),"",_xlfn.BETA.INV(ABS(VLOOKUP($S$1,VLookups!$A$28:$B$29,2,FALSE)-U$3),IF($G46="L",$N46,$M46),IF($G46="L",$M46,$N46),$B46,$D46))</f>
        <v/>
      </c>
      <c r="V46" s="130" t="str">
        <f>IF(OR($M46="",$N46=""),"",_xlfn.BETA.INV(ABS(VLOOKUP($S$1,VLookups!$A$28:$B$29,2,FALSE)-V$3),IF($G46="L",$N46,$M46),IF($G46="L",$M46,$N46),$B46,$D46))</f>
        <v/>
      </c>
      <c r="W46" s="129" t="str">
        <f>IF(OR($M46="",$N46=""),"",_xlfn.BETA.INV(ABS(VLOOKUP($S$1,VLookups!$A$28:$B$29,2,FALSE)-W$3),IF($G46="L",$N46,$M46),IF($G46="L",$M46,$N46),$B46,$D46))</f>
        <v/>
      </c>
      <c r="X46" s="130" t="str">
        <f>IF(OR($M46="",$N46=""),"",_xlfn.BETA.INV(ABS(VLOOKUP($S$1,VLookups!$A$28:$B$29,2,FALSE)-X$3),IF($G46="L",$N46,$M46),IF($G46="L",$M46,$N46),$B46,$D46))</f>
        <v/>
      </c>
      <c r="Y46" s="129" t="str">
        <f>IF(OR($M46="",$N46=""),"",_xlfn.BETA.INV(ABS(VLOOKUP($S$1,VLookups!$A$28:$B$29,2,FALSE)-Y$3),IF($G46="L",$N46,$M46),IF($G46="L",$M46,$N46),$B46,$D46))</f>
        <v/>
      </c>
      <c r="Z46" s="130" t="str">
        <f>IF(OR($M46="",$N46=""),"",_xlfn.BETA.INV(ABS(VLOOKUP($S$1,VLookups!$A$28:$B$29,2,FALSE)-Z$3),IF($G46="L",$N46,$M46),IF($G46="L",$M46,$N46),$B46,$D46))</f>
        <v/>
      </c>
      <c r="AA46" s="129" t="str">
        <f>IF(OR($M46="",$N46=""),"",_xlfn.BETA.INV(ABS(VLOOKUP($S$1,VLookups!$A$28:$B$29,2,FALSE)-AA$3),IF($G46="L",$N46,$M46),IF($G46="L",$M46,$N46),$B46,$D46))</f>
        <v/>
      </c>
      <c r="AB46" s="130" t="str">
        <f>IF(OR($M46="",$N46=""),"",_xlfn.BETA.INV(ABS(VLOOKUP($S$1,VLookups!$A$28:$B$29,2,FALSE)-AB$3),IF($G46="L",$N46,$M46),IF($G46="L",$M46,$N46),$B46,$D46))</f>
        <v/>
      </c>
      <c r="AC46" s="129" t="str">
        <f>IF(OR($M46="",$N46=""),"",_xlfn.BETA.INV(ABS(VLOOKUP($S$1,VLookups!$A$28:$B$29,2,FALSE)-AC$3),IF($G46="L",$N46,$M46),IF($G46="L",$M46,$N46),$B46,$D46))</f>
        <v/>
      </c>
      <c r="AD46" s="130" t="str">
        <f>IF(OR($M46="",$N46=""),"",_xlfn.BETA.INV(ABS(VLOOKUP($S$1,VLookups!$A$28:$B$29,2,FALSE)-AD$3),IF($G46="L",$N46,$M46),IF($G46="L",$M46,$N46),$B46,$D46))</f>
        <v/>
      </c>
      <c r="AE46" s="129" t="str">
        <f>IF(OR($M46="",$N46=""),"",_xlfn.BETA.INV(ABS(VLOOKUP($S$1,VLookups!$A$28:$B$29,2,FALSE)-AE$3),IF($G46="L",$N46,$M46),IF($G46="L",$M46,$N46),$B46,$D46))</f>
        <v/>
      </c>
      <c r="AF46" s="130" t="str">
        <f>IF(OR($M46="",$N46=""),"",_xlfn.BETA.INV(ABS(VLOOKUP($S$1,VLookups!$A$28:$B$29,2,FALSE)-AF$3),IF($G46="L",$N46,$M46),IF($G46="L",$M46,$N46),$B46,$D46))</f>
        <v/>
      </c>
      <c r="AG46" s="17"/>
      <c r="AH46" s="238" t="str">
        <f t="shared" si="21"/>
        <v/>
      </c>
      <c r="AI46" s="236" t="str">
        <f t="shared" si="22"/>
        <v/>
      </c>
      <c r="AJ46" s="199" t="str">
        <f t="shared" ref="AJ46:CU46" si="207">IF(ISNONTEXT($AH46),AI46+$AH46,"")</f>
        <v/>
      </c>
      <c r="AK46" s="199" t="str">
        <f t="shared" si="207"/>
        <v/>
      </c>
      <c r="AL46" s="199" t="str">
        <f t="shared" si="207"/>
        <v/>
      </c>
      <c r="AM46" s="199" t="str">
        <f t="shared" si="207"/>
        <v/>
      </c>
      <c r="AN46" s="199" t="str">
        <f t="shared" si="207"/>
        <v/>
      </c>
      <c r="AO46" s="199" t="str">
        <f t="shared" si="207"/>
        <v/>
      </c>
      <c r="AP46" s="199" t="str">
        <f t="shared" si="207"/>
        <v/>
      </c>
      <c r="AQ46" s="199" t="str">
        <f t="shared" si="207"/>
        <v/>
      </c>
      <c r="AR46" s="199" t="str">
        <f t="shared" si="207"/>
        <v/>
      </c>
      <c r="AS46" s="199" t="str">
        <f t="shared" si="207"/>
        <v/>
      </c>
      <c r="AT46" s="199" t="str">
        <f t="shared" si="207"/>
        <v/>
      </c>
      <c r="AU46" s="199" t="str">
        <f t="shared" si="207"/>
        <v/>
      </c>
      <c r="AV46" s="199" t="str">
        <f t="shared" si="207"/>
        <v/>
      </c>
      <c r="AW46" s="199" t="str">
        <f t="shared" si="207"/>
        <v/>
      </c>
      <c r="AX46" s="199" t="str">
        <f t="shared" si="207"/>
        <v/>
      </c>
      <c r="AY46" s="199" t="str">
        <f t="shared" si="207"/>
        <v/>
      </c>
      <c r="AZ46" s="199" t="str">
        <f t="shared" si="207"/>
        <v/>
      </c>
      <c r="BA46" s="199" t="str">
        <f t="shared" si="207"/>
        <v/>
      </c>
      <c r="BB46" s="199" t="str">
        <f t="shared" si="207"/>
        <v/>
      </c>
      <c r="BC46" s="199" t="str">
        <f t="shared" si="207"/>
        <v/>
      </c>
      <c r="BD46" s="199" t="str">
        <f t="shared" si="207"/>
        <v/>
      </c>
      <c r="BE46" s="199" t="str">
        <f t="shared" si="207"/>
        <v/>
      </c>
      <c r="BF46" s="199" t="str">
        <f t="shared" si="207"/>
        <v/>
      </c>
      <c r="BG46" s="199" t="str">
        <f t="shared" si="207"/>
        <v/>
      </c>
      <c r="BH46" s="199" t="str">
        <f t="shared" si="207"/>
        <v/>
      </c>
      <c r="BI46" s="199" t="str">
        <f t="shared" si="207"/>
        <v/>
      </c>
      <c r="BJ46" s="199" t="str">
        <f t="shared" si="207"/>
        <v/>
      </c>
      <c r="BK46" s="199" t="str">
        <f t="shared" si="207"/>
        <v/>
      </c>
      <c r="BL46" s="199" t="str">
        <f t="shared" si="207"/>
        <v/>
      </c>
      <c r="BM46" s="199" t="str">
        <f t="shared" si="207"/>
        <v/>
      </c>
      <c r="BN46" s="199" t="str">
        <f t="shared" si="207"/>
        <v/>
      </c>
      <c r="BO46" s="199" t="str">
        <f t="shared" si="207"/>
        <v/>
      </c>
      <c r="BP46" s="199" t="str">
        <f t="shared" si="207"/>
        <v/>
      </c>
      <c r="BQ46" s="199" t="str">
        <f t="shared" si="207"/>
        <v/>
      </c>
      <c r="BR46" s="199" t="str">
        <f t="shared" si="207"/>
        <v/>
      </c>
      <c r="BS46" s="199" t="str">
        <f t="shared" si="207"/>
        <v/>
      </c>
      <c r="BT46" s="199" t="str">
        <f t="shared" si="207"/>
        <v/>
      </c>
      <c r="BU46" s="199" t="str">
        <f t="shared" si="207"/>
        <v/>
      </c>
      <c r="BV46" s="199" t="str">
        <f t="shared" si="207"/>
        <v/>
      </c>
      <c r="BW46" s="199" t="str">
        <f t="shared" si="207"/>
        <v/>
      </c>
      <c r="BX46" s="199" t="str">
        <f t="shared" si="207"/>
        <v/>
      </c>
      <c r="BY46" s="199" t="str">
        <f t="shared" si="207"/>
        <v/>
      </c>
      <c r="BZ46" s="199" t="str">
        <f t="shared" si="207"/>
        <v/>
      </c>
      <c r="CA46" s="199" t="str">
        <f t="shared" si="207"/>
        <v/>
      </c>
      <c r="CB46" s="199" t="str">
        <f t="shared" si="207"/>
        <v/>
      </c>
      <c r="CC46" s="199" t="str">
        <f t="shared" si="207"/>
        <v/>
      </c>
      <c r="CD46" s="199" t="str">
        <f t="shared" si="207"/>
        <v/>
      </c>
      <c r="CE46" s="199" t="str">
        <f t="shared" si="207"/>
        <v/>
      </c>
      <c r="CF46" s="199" t="str">
        <f t="shared" si="207"/>
        <v/>
      </c>
      <c r="CG46" s="199" t="str">
        <f t="shared" si="207"/>
        <v/>
      </c>
      <c r="CH46" s="199" t="str">
        <f t="shared" si="207"/>
        <v/>
      </c>
      <c r="CI46" s="199" t="str">
        <f t="shared" si="207"/>
        <v/>
      </c>
      <c r="CJ46" s="199" t="str">
        <f t="shared" si="207"/>
        <v/>
      </c>
      <c r="CK46" s="199" t="str">
        <f t="shared" si="207"/>
        <v/>
      </c>
      <c r="CL46" s="199" t="str">
        <f t="shared" si="207"/>
        <v/>
      </c>
      <c r="CM46" s="199" t="str">
        <f t="shared" si="207"/>
        <v/>
      </c>
      <c r="CN46" s="199" t="str">
        <f t="shared" si="207"/>
        <v/>
      </c>
      <c r="CO46" s="199" t="str">
        <f t="shared" si="207"/>
        <v/>
      </c>
      <c r="CP46" s="199" t="str">
        <f t="shared" si="207"/>
        <v/>
      </c>
      <c r="CQ46" s="199" t="str">
        <f t="shared" si="207"/>
        <v/>
      </c>
      <c r="CR46" s="199" t="str">
        <f t="shared" si="207"/>
        <v/>
      </c>
      <c r="CS46" s="199" t="str">
        <f t="shared" si="207"/>
        <v/>
      </c>
      <c r="CT46" s="199" t="str">
        <f t="shared" si="207"/>
        <v/>
      </c>
      <c r="CU46" s="199" t="str">
        <f t="shared" si="207"/>
        <v/>
      </c>
      <c r="CV46" s="199" t="str">
        <f t="shared" ref="CV46:FG46" si="208">IF(ISNONTEXT($AH46),CU46+$AH46,"")</f>
        <v/>
      </c>
      <c r="CW46" s="199" t="str">
        <f t="shared" si="208"/>
        <v/>
      </c>
      <c r="CX46" s="199" t="str">
        <f t="shared" si="208"/>
        <v/>
      </c>
      <c r="CY46" s="199" t="str">
        <f t="shared" si="208"/>
        <v/>
      </c>
      <c r="CZ46" s="199" t="str">
        <f t="shared" si="208"/>
        <v/>
      </c>
      <c r="DA46" s="199" t="str">
        <f t="shared" si="208"/>
        <v/>
      </c>
      <c r="DB46" s="199" t="str">
        <f t="shared" si="208"/>
        <v/>
      </c>
      <c r="DC46" s="199" t="str">
        <f t="shared" si="208"/>
        <v/>
      </c>
      <c r="DD46" s="199" t="str">
        <f t="shared" si="208"/>
        <v/>
      </c>
      <c r="DE46" s="199" t="str">
        <f t="shared" si="208"/>
        <v/>
      </c>
      <c r="DF46" s="199" t="str">
        <f t="shared" si="208"/>
        <v/>
      </c>
      <c r="DG46" s="199" t="str">
        <f t="shared" si="208"/>
        <v/>
      </c>
      <c r="DH46" s="199" t="str">
        <f t="shared" si="208"/>
        <v/>
      </c>
      <c r="DI46" s="199" t="str">
        <f t="shared" si="208"/>
        <v/>
      </c>
      <c r="DJ46" s="199" t="str">
        <f t="shared" si="208"/>
        <v/>
      </c>
      <c r="DK46" s="199" t="str">
        <f t="shared" si="208"/>
        <v/>
      </c>
      <c r="DL46" s="199" t="str">
        <f t="shared" si="208"/>
        <v/>
      </c>
      <c r="DM46" s="199" t="str">
        <f t="shared" si="208"/>
        <v/>
      </c>
      <c r="DN46" s="199" t="str">
        <f t="shared" si="208"/>
        <v/>
      </c>
      <c r="DO46" s="199" t="str">
        <f t="shared" si="208"/>
        <v/>
      </c>
      <c r="DP46" s="199" t="str">
        <f t="shared" si="208"/>
        <v/>
      </c>
      <c r="DQ46" s="199" t="str">
        <f t="shared" si="208"/>
        <v/>
      </c>
      <c r="DR46" s="199" t="str">
        <f t="shared" si="208"/>
        <v/>
      </c>
      <c r="DS46" s="199" t="str">
        <f t="shared" si="208"/>
        <v/>
      </c>
      <c r="DT46" s="199" t="str">
        <f t="shared" si="208"/>
        <v/>
      </c>
      <c r="DU46" s="199" t="str">
        <f t="shared" si="208"/>
        <v/>
      </c>
      <c r="DV46" s="199" t="str">
        <f t="shared" si="208"/>
        <v/>
      </c>
      <c r="DW46" s="199" t="str">
        <f t="shared" si="208"/>
        <v/>
      </c>
      <c r="DX46" s="199" t="str">
        <f t="shared" si="208"/>
        <v/>
      </c>
      <c r="DY46" s="199" t="str">
        <f t="shared" si="208"/>
        <v/>
      </c>
      <c r="DZ46" s="199" t="str">
        <f t="shared" si="208"/>
        <v/>
      </c>
      <c r="EA46" s="199" t="str">
        <f t="shared" si="208"/>
        <v/>
      </c>
      <c r="EB46" s="199" t="str">
        <f t="shared" si="208"/>
        <v/>
      </c>
      <c r="EC46" s="199" t="str">
        <f t="shared" si="208"/>
        <v/>
      </c>
      <c r="ED46" s="199" t="str">
        <f t="shared" si="208"/>
        <v/>
      </c>
      <c r="EE46" s="236" t="str">
        <f t="shared" si="25"/>
        <v/>
      </c>
      <c r="EF46" s="237" t="e">
        <f t="shared" si="26"/>
        <v>#N/A</v>
      </c>
      <c r="EG46" s="237" t="e">
        <f t="shared" si="27"/>
        <v>#N/A</v>
      </c>
      <c r="EH46" s="237" t="e">
        <f t="shared" si="28"/>
        <v>#N/A</v>
      </c>
      <c r="EI46" s="237" t="e">
        <f t="shared" si="29"/>
        <v>#N/A</v>
      </c>
      <c r="EJ46" s="237" t="e">
        <f t="shared" si="30"/>
        <v>#N/A</v>
      </c>
      <c r="EK46" s="237" t="e">
        <f t="shared" si="31"/>
        <v>#N/A</v>
      </c>
      <c r="EL46" s="237" t="e">
        <f t="shared" si="32"/>
        <v>#N/A</v>
      </c>
      <c r="EM46" s="237" t="e">
        <f t="shared" si="33"/>
        <v>#N/A</v>
      </c>
      <c r="EN46" s="237" t="e">
        <f t="shared" si="34"/>
        <v>#N/A</v>
      </c>
      <c r="EO46" s="237" t="e">
        <f t="shared" si="35"/>
        <v>#N/A</v>
      </c>
      <c r="EP46" s="237" t="e">
        <f t="shared" si="36"/>
        <v>#N/A</v>
      </c>
      <c r="EQ46" s="237" t="e">
        <f t="shared" si="37"/>
        <v>#N/A</v>
      </c>
      <c r="ER46" s="237" t="e">
        <f t="shared" si="38"/>
        <v>#N/A</v>
      </c>
      <c r="ES46" s="237" t="e">
        <f t="shared" si="39"/>
        <v>#N/A</v>
      </c>
      <c r="ET46" s="237" t="e">
        <f t="shared" si="40"/>
        <v>#N/A</v>
      </c>
      <c r="EU46" s="237" t="e">
        <f t="shared" si="41"/>
        <v>#N/A</v>
      </c>
      <c r="EV46" s="237" t="e">
        <f t="shared" si="42"/>
        <v>#N/A</v>
      </c>
      <c r="EW46" s="237" t="e">
        <f t="shared" si="43"/>
        <v>#N/A</v>
      </c>
      <c r="EX46" s="237" t="e">
        <f t="shared" si="44"/>
        <v>#N/A</v>
      </c>
      <c r="EY46" s="237" t="e">
        <f t="shared" si="45"/>
        <v>#N/A</v>
      </c>
      <c r="EZ46" s="237" t="e">
        <f t="shared" si="46"/>
        <v>#N/A</v>
      </c>
      <c r="FA46" s="237" t="e">
        <f t="shared" si="47"/>
        <v>#N/A</v>
      </c>
      <c r="FB46" s="237" t="e">
        <f t="shared" si="48"/>
        <v>#N/A</v>
      </c>
      <c r="FC46" s="237" t="e">
        <f t="shared" si="49"/>
        <v>#N/A</v>
      </c>
      <c r="FD46" s="237" t="e">
        <f t="shared" si="50"/>
        <v>#N/A</v>
      </c>
      <c r="FE46" s="237" t="e">
        <f t="shared" si="51"/>
        <v>#N/A</v>
      </c>
      <c r="FF46" s="237" t="e">
        <f t="shared" si="52"/>
        <v>#N/A</v>
      </c>
      <c r="FG46" s="237" t="e">
        <f t="shared" si="53"/>
        <v>#N/A</v>
      </c>
      <c r="FH46" s="237" t="e">
        <f t="shared" si="54"/>
        <v>#N/A</v>
      </c>
      <c r="FI46" s="237" t="e">
        <f t="shared" si="55"/>
        <v>#N/A</v>
      </c>
      <c r="FJ46" s="237" t="e">
        <f t="shared" si="56"/>
        <v>#N/A</v>
      </c>
      <c r="FK46" s="237" t="e">
        <f t="shared" si="57"/>
        <v>#N/A</v>
      </c>
      <c r="FL46" s="237" t="e">
        <f t="shared" si="58"/>
        <v>#N/A</v>
      </c>
      <c r="FM46" s="237" t="e">
        <f t="shared" si="59"/>
        <v>#N/A</v>
      </c>
      <c r="FN46" s="237" t="e">
        <f t="shared" si="60"/>
        <v>#N/A</v>
      </c>
      <c r="FO46" s="237" t="e">
        <f t="shared" si="61"/>
        <v>#N/A</v>
      </c>
      <c r="FP46" s="237" t="e">
        <f t="shared" si="62"/>
        <v>#N/A</v>
      </c>
      <c r="FQ46" s="237" t="e">
        <f t="shared" si="63"/>
        <v>#N/A</v>
      </c>
      <c r="FR46" s="237" t="e">
        <f t="shared" si="64"/>
        <v>#N/A</v>
      </c>
      <c r="FS46" s="237" t="e">
        <f t="shared" si="65"/>
        <v>#N/A</v>
      </c>
      <c r="FT46" s="237" t="e">
        <f t="shared" si="66"/>
        <v>#N/A</v>
      </c>
      <c r="FU46" s="237" t="e">
        <f t="shared" si="67"/>
        <v>#N/A</v>
      </c>
      <c r="FV46" s="237" t="e">
        <f t="shared" si="68"/>
        <v>#N/A</v>
      </c>
      <c r="FW46" s="237" t="e">
        <f t="shared" si="69"/>
        <v>#N/A</v>
      </c>
      <c r="FX46" s="237" t="e">
        <f t="shared" si="70"/>
        <v>#N/A</v>
      </c>
      <c r="FY46" s="237" t="e">
        <f t="shared" si="71"/>
        <v>#N/A</v>
      </c>
      <c r="FZ46" s="237" t="e">
        <f t="shared" si="72"/>
        <v>#N/A</v>
      </c>
      <c r="GA46" s="237" t="e">
        <f t="shared" si="73"/>
        <v>#N/A</v>
      </c>
      <c r="GB46" s="237" t="e">
        <f t="shared" si="74"/>
        <v>#N/A</v>
      </c>
      <c r="GC46" s="237" t="e">
        <f t="shared" si="75"/>
        <v>#N/A</v>
      </c>
      <c r="GD46" s="237" t="e">
        <f t="shared" si="76"/>
        <v>#N/A</v>
      </c>
      <c r="GE46" s="237" t="e">
        <f t="shared" si="77"/>
        <v>#N/A</v>
      </c>
      <c r="GF46" s="237" t="e">
        <f t="shared" si="78"/>
        <v>#N/A</v>
      </c>
      <c r="GG46" s="237" t="e">
        <f t="shared" si="79"/>
        <v>#N/A</v>
      </c>
      <c r="GH46" s="237" t="e">
        <f t="shared" si="80"/>
        <v>#N/A</v>
      </c>
      <c r="GI46" s="237" t="e">
        <f t="shared" si="81"/>
        <v>#N/A</v>
      </c>
      <c r="GJ46" s="237" t="e">
        <f t="shared" si="82"/>
        <v>#N/A</v>
      </c>
      <c r="GK46" s="237" t="e">
        <f t="shared" si="83"/>
        <v>#N/A</v>
      </c>
      <c r="GL46" s="237" t="e">
        <f t="shared" si="84"/>
        <v>#N/A</v>
      </c>
      <c r="GM46" s="237" t="e">
        <f t="shared" si="85"/>
        <v>#N/A</v>
      </c>
      <c r="GN46" s="237" t="e">
        <f t="shared" si="86"/>
        <v>#N/A</v>
      </c>
      <c r="GO46" s="237" t="e">
        <f t="shared" si="87"/>
        <v>#N/A</v>
      </c>
      <c r="GP46" s="237" t="e">
        <f t="shared" si="88"/>
        <v>#N/A</v>
      </c>
      <c r="GQ46" s="237" t="e">
        <f t="shared" si="89"/>
        <v>#N/A</v>
      </c>
      <c r="GR46" s="237" t="e">
        <f t="shared" si="90"/>
        <v>#N/A</v>
      </c>
      <c r="GS46" s="237" t="e">
        <f t="shared" si="91"/>
        <v>#N/A</v>
      </c>
      <c r="GT46" s="237" t="e">
        <f t="shared" si="92"/>
        <v>#N/A</v>
      </c>
      <c r="GU46" s="237" t="e">
        <f t="shared" si="93"/>
        <v>#N/A</v>
      </c>
      <c r="GV46" s="237" t="e">
        <f t="shared" si="94"/>
        <v>#N/A</v>
      </c>
      <c r="GW46" s="237" t="e">
        <f t="shared" si="95"/>
        <v>#N/A</v>
      </c>
      <c r="GX46" s="237" t="e">
        <f t="shared" si="96"/>
        <v>#N/A</v>
      </c>
      <c r="GY46" s="237" t="e">
        <f t="shared" si="97"/>
        <v>#N/A</v>
      </c>
      <c r="GZ46" s="237" t="e">
        <f t="shared" si="98"/>
        <v>#N/A</v>
      </c>
      <c r="HA46" s="237" t="e">
        <f t="shared" si="99"/>
        <v>#N/A</v>
      </c>
      <c r="HB46" s="237" t="e">
        <f t="shared" si="100"/>
        <v>#N/A</v>
      </c>
      <c r="HC46" s="237" t="e">
        <f t="shared" si="101"/>
        <v>#N/A</v>
      </c>
      <c r="HD46" s="237" t="e">
        <f t="shared" si="102"/>
        <v>#N/A</v>
      </c>
      <c r="HE46" s="237" t="e">
        <f t="shared" si="103"/>
        <v>#N/A</v>
      </c>
      <c r="HF46" s="237" t="e">
        <f t="shared" si="104"/>
        <v>#N/A</v>
      </c>
      <c r="HG46" s="237" t="e">
        <f t="shared" si="105"/>
        <v>#N/A</v>
      </c>
      <c r="HH46" s="237" t="e">
        <f t="shared" si="106"/>
        <v>#N/A</v>
      </c>
      <c r="HI46" s="237" t="e">
        <f t="shared" si="107"/>
        <v>#N/A</v>
      </c>
      <c r="HJ46" s="237" t="e">
        <f t="shared" si="108"/>
        <v>#N/A</v>
      </c>
      <c r="HK46" s="237" t="e">
        <f t="shared" si="109"/>
        <v>#N/A</v>
      </c>
      <c r="HL46" s="237" t="e">
        <f t="shared" si="110"/>
        <v>#N/A</v>
      </c>
      <c r="HM46" s="237" t="e">
        <f t="shared" si="111"/>
        <v>#N/A</v>
      </c>
      <c r="HN46" s="237" t="e">
        <f t="shared" si="112"/>
        <v>#N/A</v>
      </c>
      <c r="HO46" s="237" t="e">
        <f t="shared" si="113"/>
        <v>#N/A</v>
      </c>
      <c r="HP46" s="237" t="e">
        <f t="shared" si="114"/>
        <v>#N/A</v>
      </c>
      <c r="HQ46" s="237" t="e">
        <f t="shared" si="115"/>
        <v>#N/A</v>
      </c>
      <c r="HR46" s="237" t="e">
        <f t="shared" si="116"/>
        <v>#N/A</v>
      </c>
      <c r="HS46" s="237" t="e">
        <f t="shared" si="117"/>
        <v>#N/A</v>
      </c>
      <c r="HT46" s="237" t="e">
        <f t="shared" si="118"/>
        <v>#N/A</v>
      </c>
      <c r="HU46" s="237" t="e">
        <f t="shared" si="119"/>
        <v>#N/A</v>
      </c>
      <c r="HV46" s="237" t="e">
        <f t="shared" si="120"/>
        <v>#N/A</v>
      </c>
      <c r="HW46" s="237" t="e">
        <f t="shared" si="121"/>
        <v>#N/A</v>
      </c>
      <c r="HX46" s="237" t="e">
        <f t="shared" si="122"/>
        <v>#N/A</v>
      </c>
      <c r="HY46" s="237" t="e">
        <f t="shared" si="123"/>
        <v>#N/A</v>
      </c>
      <c r="HZ46" s="237" t="e">
        <f t="shared" si="124"/>
        <v>#N/A</v>
      </c>
      <c r="IA46" s="237" t="e">
        <f t="shared" si="125"/>
        <v>#N/A</v>
      </c>
      <c r="IB46" s="237" t="e">
        <f t="shared" si="126"/>
        <v>#N/A</v>
      </c>
    </row>
    <row r="47" spans="1:236" hidden="1" x14ac:dyDescent="0.25">
      <c r="A47" s="22">
        <v>44</v>
      </c>
      <c r="B47" s="117" t="str">
        <f t="shared" si="10"/>
        <v/>
      </c>
      <c r="C47" s="132"/>
      <c r="D47" s="117" t="str">
        <f t="shared" si="11"/>
        <v/>
      </c>
      <c r="E47" s="127"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9" t="str">
        <f t="shared" si="18"/>
        <v/>
      </c>
      <c r="Q47" s="119" t="str">
        <f t="shared" si="19"/>
        <v/>
      </c>
      <c r="R47" s="40" t="str">
        <f t="shared" si="20"/>
        <v/>
      </c>
      <c r="S47" s="132"/>
      <c r="T47" s="28" t="str">
        <f>IF(AND(B47&gt;0,C47&gt;0,D47&gt;0,M47&gt;0,N47&gt;0,S47&gt;0,NOT(K47="")),ABS(VLOOKUP($S$1,VLookups!$A$28:$B$29,2,FALSE)-_xlfn.BETA.DIST(S47,IF(G47="L",N47,M47),IF(G47="L",M47,N47),TRUE,B47,D47)),"")</f>
        <v/>
      </c>
      <c r="U47" s="129" t="str">
        <f>IF(OR($M47="",$N47=""),"",_xlfn.BETA.INV(ABS(VLOOKUP($S$1,VLookups!$A$28:$B$29,2,FALSE)-U$3),IF($G47="L",$N47,$M47),IF($G47="L",$M47,$N47),$B47,$D47))</f>
        <v/>
      </c>
      <c r="V47" s="130" t="str">
        <f>IF(OR($M47="",$N47=""),"",_xlfn.BETA.INV(ABS(VLOOKUP($S$1,VLookups!$A$28:$B$29,2,FALSE)-V$3),IF($G47="L",$N47,$M47),IF($G47="L",$M47,$N47),$B47,$D47))</f>
        <v/>
      </c>
      <c r="W47" s="129" t="str">
        <f>IF(OR($M47="",$N47=""),"",_xlfn.BETA.INV(ABS(VLOOKUP($S$1,VLookups!$A$28:$B$29,2,FALSE)-W$3),IF($G47="L",$N47,$M47),IF($G47="L",$M47,$N47),$B47,$D47))</f>
        <v/>
      </c>
      <c r="X47" s="130" t="str">
        <f>IF(OR($M47="",$N47=""),"",_xlfn.BETA.INV(ABS(VLOOKUP($S$1,VLookups!$A$28:$B$29,2,FALSE)-X$3),IF($G47="L",$N47,$M47),IF($G47="L",$M47,$N47),$B47,$D47))</f>
        <v/>
      </c>
      <c r="Y47" s="129" t="str">
        <f>IF(OR($M47="",$N47=""),"",_xlfn.BETA.INV(ABS(VLOOKUP($S$1,VLookups!$A$28:$B$29,2,FALSE)-Y$3),IF($G47="L",$N47,$M47),IF($G47="L",$M47,$N47),$B47,$D47))</f>
        <v/>
      </c>
      <c r="Z47" s="130" t="str">
        <f>IF(OR($M47="",$N47=""),"",_xlfn.BETA.INV(ABS(VLOOKUP($S$1,VLookups!$A$28:$B$29,2,FALSE)-Z$3),IF($G47="L",$N47,$M47),IF($G47="L",$M47,$N47),$B47,$D47))</f>
        <v/>
      </c>
      <c r="AA47" s="129" t="str">
        <f>IF(OR($M47="",$N47=""),"",_xlfn.BETA.INV(ABS(VLOOKUP($S$1,VLookups!$A$28:$B$29,2,FALSE)-AA$3),IF($G47="L",$N47,$M47),IF($G47="L",$M47,$N47),$B47,$D47))</f>
        <v/>
      </c>
      <c r="AB47" s="130" t="str">
        <f>IF(OR($M47="",$N47=""),"",_xlfn.BETA.INV(ABS(VLOOKUP($S$1,VLookups!$A$28:$B$29,2,FALSE)-AB$3),IF($G47="L",$N47,$M47),IF($G47="L",$M47,$N47),$B47,$D47))</f>
        <v/>
      </c>
      <c r="AC47" s="129" t="str">
        <f>IF(OR($M47="",$N47=""),"",_xlfn.BETA.INV(ABS(VLOOKUP($S$1,VLookups!$A$28:$B$29,2,FALSE)-AC$3),IF($G47="L",$N47,$M47),IF($G47="L",$M47,$N47),$B47,$D47))</f>
        <v/>
      </c>
      <c r="AD47" s="130" t="str">
        <f>IF(OR($M47="",$N47=""),"",_xlfn.BETA.INV(ABS(VLOOKUP($S$1,VLookups!$A$28:$B$29,2,FALSE)-AD$3),IF($G47="L",$N47,$M47),IF($G47="L",$M47,$N47),$B47,$D47))</f>
        <v/>
      </c>
      <c r="AE47" s="129" t="str">
        <f>IF(OR($M47="",$N47=""),"",_xlfn.BETA.INV(ABS(VLOOKUP($S$1,VLookups!$A$28:$B$29,2,FALSE)-AE$3),IF($G47="L",$N47,$M47),IF($G47="L",$M47,$N47),$B47,$D47))</f>
        <v/>
      </c>
      <c r="AF47" s="130" t="str">
        <f>IF(OR($M47="",$N47=""),"",_xlfn.BETA.INV(ABS(VLOOKUP($S$1,VLookups!$A$28:$B$29,2,FALSE)-AF$3),IF($G47="L",$N47,$M47),IF($G47="L",$M47,$N47),$B47,$D47))</f>
        <v/>
      </c>
      <c r="AG47" s="17"/>
      <c r="AH47" s="238" t="str">
        <f t="shared" si="21"/>
        <v/>
      </c>
      <c r="AI47" s="236" t="str">
        <f t="shared" si="22"/>
        <v/>
      </c>
      <c r="AJ47" s="199" t="str">
        <f t="shared" ref="AJ47:CU47" si="209">IF(ISNONTEXT($AH47),AI47+$AH47,"")</f>
        <v/>
      </c>
      <c r="AK47" s="199" t="str">
        <f t="shared" si="209"/>
        <v/>
      </c>
      <c r="AL47" s="199" t="str">
        <f t="shared" si="209"/>
        <v/>
      </c>
      <c r="AM47" s="199" t="str">
        <f t="shared" si="209"/>
        <v/>
      </c>
      <c r="AN47" s="199" t="str">
        <f t="shared" si="209"/>
        <v/>
      </c>
      <c r="AO47" s="199" t="str">
        <f t="shared" si="209"/>
        <v/>
      </c>
      <c r="AP47" s="199" t="str">
        <f t="shared" si="209"/>
        <v/>
      </c>
      <c r="AQ47" s="199" t="str">
        <f t="shared" si="209"/>
        <v/>
      </c>
      <c r="AR47" s="199" t="str">
        <f t="shared" si="209"/>
        <v/>
      </c>
      <c r="AS47" s="199" t="str">
        <f t="shared" si="209"/>
        <v/>
      </c>
      <c r="AT47" s="199" t="str">
        <f t="shared" si="209"/>
        <v/>
      </c>
      <c r="AU47" s="199" t="str">
        <f t="shared" si="209"/>
        <v/>
      </c>
      <c r="AV47" s="199" t="str">
        <f t="shared" si="209"/>
        <v/>
      </c>
      <c r="AW47" s="199" t="str">
        <f t="shared" si="209"/>
        <v/>
      </c>
      <c r="AX47" s="199" t="str">
        <f t="shared" si="209"/>
        <v/>
      </c>
      <c r="AY47" s="199" t="str">
        <f t="shared" si="209"/>
        <v/>
      </c>
      <c r="AZ47" s="199" t="str">
        <f t="shared" si="209"/>
        <v/>
      </c>
      <c r="BA47" s="199" t="str">
        <f t="shared" si="209"/>
        <v/>
      </c>
      <c r="BB47" s="199" t="str">
        <f t="shared" si="209"/>
        <v/>
      </c>
      <c r="BC47" s="199" t="str">
        <f t="shared" si="209"/>
        <v/>
      </c>
      <c r="BD47" s="199" t="str">
        <f t="shared" si="209"/>
        <v/>
      </c>
      <c r="BE47" s="199" t="str">
        <f t="shared" si="209"/>
        <v/>
      </c>
      <c r="BF47" s="199" t="str">
        <f t="shared" si="209"/>
        <v/>
      </c>
      <c r="BG47" s="199" t="str">
        <f t="shared" si="209"/>
        <v/>
      </c>
      <c r="BH47" s="199" t="str">
        <f t="shared" si="209"/>
        <v/>
      </c>
      <c r="BI47" s="199" t="str">
        <f t="shared" si="209"/>
        <v/>
      </c>
      <c r="BJ47" s="199" t="str">
        <f t="shared" si="209"/>
        <v/>
      </c>
      <c r="BK47" s="199" t="str">
        <f t="shared" si="209"/>
        <v/>
      </c>
      <c r="BL47" s="199" t="str">
        <f t="shared" si="209"/>
        <v/>
      </c>
      <c r="BM47" s="199" t="str">
        <f t="shared" si="209"/>
        <v/>
      </c>
      <c r="BN47" s="199" t="str">
        <f t="shared" si="209"/>
        <v/>
      </c>
      <c r="BO47" s="199" t="str">
        <f t="shared" si="209"/>
        <v/>
      </c>
      <c r="BP47" s="199" t="str">
        <f t="shared" si="209"/>
        <v/>
      </c>
      <c r="BQ47" s="199" t="str">
        <f t="shared" si="209"/>
        <v/>
      </c>
      <c r="BR47" s="199" t="str">
        <f t="shared" si="209"/>
        <v/>
      </c>
      <c r="BS47" s="199" t="str">
        <f t="shared" si="209"/>
        <v/>
      </c>
      <c r="BT47" s="199" t="str">
        <f t="shared" si="209"/>
        <v/>
      </c>
      <c r="BU47" s="199" t="str">
        <f t="shared" si="209"/>
        <v/>
      </c>
      <c r="BV47" s="199" t="str">
        <f t="shared" si="209"/>
        <v/>
      </c>
      <c r="BW47" s="199" t="str">
        <f t="shared" si="209"/>
        <v/>
      </c>
      <c r="BX47" s="199" t="str">
        <f t="shared" si="209"/>
        <v/>
      </c>
      <c r="BY47" s="199" t="str">
        <f t="shared" si="209"/>
        <v/>
      </c>
      <c r="BZ47" s="199" t="str">
        <f t="shared" si="209"/>
        <v/>
      </c>
      <c r="CA47" s="199" t="str">
        <f t="shared" si="209"/>
        <v/>
      </c>
      <c r="CB47" s="199" t="str">
        <f t="shared" si="209"/>
        <v/>
      </c>
      <c r="CC47" s="199" t="str">
        <f t="shared" si="209"/>
        <v/>
      </c>
      <c r="CD47" s="199" t="str">
        <f t="shared" si="209"/>
        <v/>
      </c>
      <c r="CE47" s="199" t="str">
        <f t="shared" si="209"/>
        <v/>
      </c>
      <c r="CF47" s="199" t="str">
        <f t="shared" si="209"/>
        <v/>
      </c>
      <c r="CG47" s="199" t="str">
        <f t="shared" si="209"/>
        <v/>
      </c>
      <c r="CH47" s="199" t="str">
        <f t="shared" si="209"/>
        <v/>
      </c>
      <c r="CI47" s="199" t="str">
        <f t="shared" si="209"/>
        <v/>
      </c>
      <c r="CJ47" s="199" t="str">
        <f t="shared" si="209"/>
        <v/>
      </c>
      <c r="CK47" s="199" t="str">
        <f t="shared" si="209"/>
        <v/>
      </c>
      <c r="CL47" s="199" t="str">
        <f t="shared" si="209"/>
        <v/>
      </c>
      <c r="CM47" s="199" t="str">
        <f t="shared" si="209"/>
        <v/>
      </c>
      <c r="CN47" s="199" t="str">
        <f t="shared" si="209"/>
        <v/>
      </c>
      <c r="CO47" s="199" t="str">
        <f t="shared" si="209"/>
        <v/>
      </c>
      <c r="CP47" s="199" t="str">
        <f t="shared" si="209"/>
        <v/>
      </c>
      <c r="CQ47" s="199" t="str">
        <f t="shared" si="209"/>
        <v/>
      </c>
      <c r="CR47" s="199" t="str">
        <f t="shared" si="209"/>
        <v/>
      </c>
      <c r="CS47" s="199" t="str">
        <f t="shared" si="209"/>
        <v/>
      </c>
      <c r="CT47" s="199" t="str">
        <f t="shared" si="209"/>
        <v/>
      </c>
      <c r="CU47" s="199" t="str">
        <f t="shared" si="209"/>
        <v/>
      </c>
      <c r="CV47" s="199" t="str">
        <f t="shared" ref="CV47:FG47" si="210">IF(ISNONTEXT($AH47),CU47+$AH47,"")</f>
        <v/>
      </c>
      <c r="CW47" s="199" t="str">
        <f t="shared" si="210"/>
        <v/>
      </c>
      <c r="CX47" s="199" t="str">
        <f t="shared" si="210"/>
        <v/>
      </c>
      <c r="CY47" s="199" t="str">
        <f t="shared" si="210"/>
        <v/>
      </c>
      <c r="CZ47" s="199" t="str">
        <f t="shared" si="210"/>
        <v/>
      </c>
      <c r="DA47" s="199" t="str">
        <f t="shared" si="210"/>
        <v/>
      </c>
      <c r="DB47" s="199" t="str">
        <f t="shared" si="210"/>
        <v/>
      </c>
      <c r="DC47" s="199" t="str">
        <f t="shared" si="210"/>
        <v/>
      </c>
      <c r="DD47" s="199" t="str">
        <f t="shared" si="210"/>
        <v/>
      </c>
      <c r="DE47" s="199" t="str">
        <f t="shared" si="210"/>
        <v/>
      </c>
      <c r="DF47" s="199" t="str">
        <f t="shared" si="210"/>
        <v/>
      </c>
      <c r="DG47" s="199" t="str">
        <f t="shared" si="210"/>
        <v/>
      </c>
      <c r="DH47" s="199" t="str">
        <f t="shared" si="210"/>
        <v/>
      </c>
      <c r="DI47" s="199" t="str">
        <f t="shared" si="210"/>
        <v/>
      </c>
      <c r="DJ47" s="199" t="str">
        <f t="shared" si="210"/>
        <v/>
      </c>
      <c r="DK47" s="199" t="str">
        <f t="shared" si="210"/>
        <v/>
      </c>
      <c r="DL47" s="199" t="str">
        <f t="shared" si="210"/>
        <v/>
      </c>
      <c r="DM47" s="199" t="str">
        <f t="shared" si="210"/>
        <v/>
      </c>
      <c r="DN47" s="199" t="str">
        <f t="shared" si="210"/>
        <v/>
      </c>
      <c r="DO47" s="199" t="str">
        <f t="shared" si="210"/>
        <v/>
      </c>
      <c r="DP47" s="199" t="str">
        <f t="shared" si="210"/>
        <v/>
      </c>
      <c r="DQ47" s="199" t="str">
        <f t="shared" si="210"/>
        <v/>
      </c>
      <c r="DR47" s="199" t="str">
        <f t="shared" si="210"/>
        <v/>
      </c>
      <c r="DS47" s="199" t="str">
        <f t="shared" si="210"/>
        <v/>
      </c>
      <c r="DT47" s="199" t="str">
        <f t="shared" si="210"/>
        <v/>
      </c>
      <c r="DU47" s="199" t="str">
        <f t="shared" si="210"/>
        <v/>
      </c>
      <c r="DV47" s="199" t="str">
        <f t="shared" si="210"/>
        <v/>
      </c>
      <c r="DW47" s="199" t="str">
        <f t="shared" si="210"/>
        <v/>
      </c>
      <c r="DX47" s="199" t="str">
        <f t="shared" si="210"/>
        <v/>
      </c>
      <c r="DY47" s="199" t="str">
        <f t="shared" si="210"/>
        <v/>
      </c>
      <c r="DZ47" s="199" t="str">
        <f t="shared" si="210"/>
        <v/>
      </c>
      <c r="EA47" s="199" t="str">
        <f t="shared" si="210"/>
        <v/>
      </c>
      <c r="EB47" s="199" t="str">
        <f t="shared" si="210"/>
        <v/>
      </c>
      <c r="EC47" s="199" t="str">
        <f t="shared" si="210"/>
        <v/>
      </c>
      <c r="ED47" s="199" t="str">
        <f t="shared" si="210"/>
        <v/>
      </c>
      <c r="EE47" s="236" t="str">
        <f t="shared" si="25"/>
        <v/>
      </c>
      <c r="EF47" s="237" t="e">
        <f t="shared" si="26"/>
        <v>#N/A</v>
      </c>
      <c r="EG47" s="237" t="e">
        <f t="shared" si="27"/>
        <v>#N/A</v>
      </c>
      <c r="EH47" s="237" t="e">
        <f t="shared" si="28"/>
        <v>#N/A</v>
      </c>
      <c r="EI47" s="237" t="e">
        <f t="shared" si="29"/>
        <v>#N/A</v>
      </c>
      <c r="EJ47" s="237" t="e">
        <f t="shared" si="30"/>
        <v>#N/A</v>
      </c>
      <c r="EK47" s="237" t="e">
        <f t="shared" si="31"/>
        <v>#N/A</v>
      </c>
      <c r="EL47" s="237" t="e">
        <f t="shared" si="32"/>
        <v>#N/A</v>
      </c>
      <c r="EM47" s="237" t="e">
        <f t="shared" si="33"/>
        <v>#N/A</v>
      </c>
      <c r="EN47" s="237" t="e">
        <f t="shared" si="34"/>
        <v>#N/A</v>
      </c>
      <c r="EO47" s="237" t="e">
        <f t="shared" si="35"/>
        <v>#N/A</v>
      </c>
      <c r="EP47" s="237" t="e">
        <f t="shared" si="36"/>
        <v>#N/A</v>
      </c>
      <c r="EQ47" s="237" t="e">
        <f t="shared" si="37"/>
        <v>#N/A</v>
      </c>
      <c r="ER47" s="237" t="e">
        <f t="shared" si="38"/>
        <v>#N/A</v>
      </c>
      <c r="ES47" s="237" t="e">
        <f t="shared" si="39"/>
        <v>#N/A</v>
      </c>
      <c r="ET47" s="237" t="e">
        <f t="shared" si="40"/>
        <v>#N/A</v>
      </c>
      <c r="EU47" s="237" t="e">
        <f t="shared" si="41"/>
        <v>#N/A</v>
      </c>
      <c r="EV47" s="237" t="e">
        <f t="shared" si="42"/>
        <v>#N/A</v>
      </c>
      <c r="EW47" s="237" t="e">
        <f t="shared" si="43"/>
        <v>#N/A</v>
      </c>
      <c r="EX47" s="237" t="e">
        <f t="shared" si="44"/>
        <v>#N/A</v>
      </c>
      <c r="EY47" s="237" t="e">
        <f t="shared" si="45"/>
        <v>#N/A</v>
      </c>
      <c r="EZ47" s="237" t="e">
        <f t="shared" si="46"/>
        <v>#N/A</v>
      </c>
      <c r="FA47" s="237" t="e">
        <f t="shared" si="47"/>
        <v>#N/A</v>
      </c>
      <c r="FB47" s="237" t="e">
        <f t="shared" si="48"/>
        <v>#N/A</v>
      </c>
      <c r="FC47" s="237" t="e">
        <f t="shared" si="49"/>
        <v>#N/A</v>
      </c>
      <c r="FD47" s="237" t="e">
        <f t="shared" si="50"/>
        <v>#N/A</v>
      </c>
      <c r="FE47" s="237" t="e">
        <f t="shared" si="51"/>
        <v>#N/A</v>
      </c>
      <c r="FF47" s="237" t="e">
        <f t="shared" si="52"/>
        <v>#N/A</v>
      </c>
      <c r="FG47" s="237" t="e">
        <f t="shared" si="53"/>
        <v>#N/A</v>
      </c>
      <c r="FH47" s="237" t="e">
        <f t="shared" si="54"/>
        <v>#N/A</v>
      </c>
      <c r="FI47" s="237" t="e">
        <f t="shared" si="55"/>
        <v>#N/A</v>
      </c>
      <c r="FJ47" s="237" t="e">
        <f t="shared" si="56"/>
        <v>#N/A</v>
      </c>
      <c r="FK47" s="237" t="e">
        <f t="shared" si="57"/>
        <v>#N/A</v>
      </c>
      <c r="FL47" s="237" t="e">
        <f t="shared" si="58"/>
        <v>#N/A</v>
      </c>
      <c r="FM47" s="237" t="e">
        <f t="shared" si="59"/>
        <v>#N/A</v>
      </c>
      <c r="FN47" s="237" t="e">
        <f t="shared" si="60"/>
        <v>#N/A</v>
      </c>
      <c r="FO47" s="237" t="e">
        <f t="shared" si="61"/>
        <v>#N/A</v>
      </c>
      <c r="FP47" s="237" t="e">
        <f t="shared" si="62"/>
        <v>#N/A</v>
      </c>
      <c r="FQ47" s="237" t="e">
        <f t="shared" si="63"/>
        <v>#N/A</v>
      </c>
      <c r="FR47" s="237" t="e">
        <f t="shared" si="64"/>
        <v>#N/A</v>
      </c>
      <c r="FS47" s="237" t="e">
        <f t="shared" si="65"/>
        <v>#N/A</v>
      </c>
      <c r="FT47" s="237" t="e">
        <f t="shared" si="66"/>
        <v>#N/A</v>
      </c>
      <c r="FU47" s="237" t="e">
        <f t="shared" si="67"/>
        <v>#N/A</v>
      </c>
      <c r="FV47" s="237" t="e">
        <f t="shared" si="68"/>
        <v>#N/A</v>
      </c>
      <c r="FW47" s="237" t="e">
        <f t="shared" si="69"/>
        <v>#N/A</v>
      </c>
      <c r="FX47" s="237" t="e">
        <f t="shared" si="70"/>
        <v>#N/A</v>
      </c>
      <c r="FY47" s="237" t="e">
        <f t="shared" si="71"/>
        <v>#N/A</v>
      </c>
      <c r="FZ47" s="237" t="e">
        <f t="shared" si="72"/>
        <v>#N/A</v>
      </c>
      <c r="GA47" s="237" t="e">
        <f t="shared" si="73"/>
        <v>#N/A</v>
      </c>
      <c r="GB47" s="237" t="e">
        <f t="shared" si="74"/>
        <v>#N/A</v>
      </c>
      <c r="GC47" s="237" t="e">
        <f t="shared" si="75"/>
        <v>#N/A</v>
      </c>
      <c r="GD47" s="237" t="e">
        <f t="shared" si="76"/>
        <v>#N/A</v>
      </c>
      <c r="GE47" s="237" t="e">
        <f t="shared" si="77"/>
        <v>#N/A</v>
      </c>
      <c r="GF47" s="237" t="e">
        <f t="shared" si="78"/>
        <v>#N/A</v>
      </c>
      <c r="GG47" s="237" t="e">
        <f t="shared" si="79"/>
        <v>#N/A</v>
      </c>
      <c r="GH47" s="237" t="e">
        <f t="shared" si="80"/>
        <v>#N/A</v>
      </c>
      <c r="GI47" s="237" t="e">
        <f t="shared" si="81"/>
        <v>#N/A</v>
      </c>
      <c r="GJ47" s="237" t="e">
        <f t="shared" si="82"/>
        <v>#N/A</v>
      </c>
      <c r="GK47" s="237" t="e">
        <f t="shared" si="83"/>
        <v>#N/A</v>
      </c>
      <c r="GL47" s="237" t="e">
        <f t="shared" si="84"/>
        <v>#N/A</v>
      </c>
      <c r="GM47" s="237" t="e">
        <f t="shared" si="85"/>
        <v>#N/A</v>
      </c>
      <c r="GN47" s="237" t="e">
        <f t="shared" si="86"/>
        <v>#N/A</v>
      </c>
      <c r="GO47" s="237" t="e">
        <f t="shared" si="87"/>
        <v>#N/A</v>
      </c>
      <c r="GP47" s="237" t="e">
        <f t="shared" si="88"/>
        <v>#N/A</v>
      </c>
      <c r="GQ47" s="237" t="e">
        <f t="shared" si="89"/>
        <v>#N/A</v>
      </c>
      <c r="GR47" s="237" t="e">
        <f t="shared" si="90"/>
        <v>#N/A</v>
      </c>
      <c r="GS47" s="237" t="e">
        <f t="shared" si="91"/>
        <v>#N/A</v>
      </c>
      <c r="GT47" s="237" t="e">
        <f t="shared" si="92"/>
        <v>#N/A</v>
      </c>
      <c r="GU47" s="237" t="e">
        <f t="shared" si="93"/>
        <v>#N/A</v>
      </c>
      <c r="GV47" s="237" t="e">
        <f t="shared" si="94"/>
        <v>#N/A</v>
      </c>
      <c r="GW47" s="237" t="e">
        <f t="shared" si="95"/>
        <v>#N/A</v>
      </c>
      <c r="GX47" s="237" t="e">
        <f t="shared" si="96"/>
        <v>#N/A</v>
      </c>
      <c r="GY47" s="237" t="e">
        <f t="shared" si="97"/>
        <v>#N/A</v>
      </c>
      <c r="GZ47" s="237" t="e">
        <f t="shared" si="98"/>
        <v>#N/A</v>
      </c>
      <c r="HA47" s="237" t="e">
        <f t="shared" si="99"/>
        <v>#N/A</v>
      </c>
      <c r="HB47" s="237" t="e">
        <f t="shared" si="100"/>
        <v>#N/A</v>
      </c>
      <c r="HC47" s="237" t="e">
        <f t="shared" si="101"/>
        <v>#N/A</v>
      </c>
      <c r="HD47" s="237" t="e">
        <f t="shared" si="102"/>
        <v>#N/A</v>
      </c>
      <c r="HE47" s="237" t="e">
        <f t="shared" si="103"/>
        <v>#N/A</v>
      </c>
      <c r="HF47" s="237" t="e">
        <f t="shared" si="104"/>
        <v>#N/A</v>
      </c>
      <c r="HG47" s="237" t="e">
        <f t="shared" si="105"/>
        <v>#N/A</v>
      </c>
      <c r="HH47" s="237" t="e">
        <f t="shared" si="106"/>
        <v>#N/A</v>
      </c>
      <c r="HI47" s="237" t="e">
        <f t="shared" si="107"/>
        <v>#N/A</v>
      </c>
      <c r="HJ47" s="237" t="e">
        <f t="shared" si="108"/>
        <v>#N/A</v>
      </c>
      <c r="HK47" s="237" t="e">
        <f t="shared" si="109"/>
        <v>#N/A</v>
      </c>
      <c r="HL47" s="237" t="e">
        <f t="shared" si="110"/>
        <v>#N/A</v>
      </c>
      <c r="HM47" s="237" t="e">
        <f t="shared" si="111"/>
        <v>#N/A</v>
      </c>
      <c r="HN47" s="237" t="e">
        <f t="shared" si="112"/>
        <v>#N/A</v>
      </c>
      <c r="HO47" s="237" t="e">
        <f t="shared" si="113"/>
        <v>#N/A</v>
      </c>
      <c r="HP47" s="237" t="e">
        <f t="shared" si="114"/>
        <v>#N/A</v>
      </c>
      <c r="HQ47" s="237" t="e">
        <f t="shared" si="115"/>
        <v>#N/A</v>
      </c>
      <c r="HR47" s="237" t="e">
        <f t="shared" si="116"/>
        <v>#N/A</v>
      </c>
      <c r="HS47" s="237" t="e">
        <f t="shared" si="117"/>
        <v>#N/A</v>
      </c>
      <c r="HT47" s="237" t="e">
        <f t="shared" si="118"/>
        <v>#N/A</v>
      </c>
      <c r="HU47" s="237" t="e">
        <f t="shared" si="119"/>
        <v>#N/A</v>
      </c>
      <c r="HV47" s="237" t="e">
        <f t="shared" si="120"/>
        <v>#N/A</v>
      </c>
      <c r="HW47" s="237" t="e">
        <f t="shared" si="121"/>
        <v>#N/A</v>
      </c>
      <c r="HX47" s="237" t="e">
        <f t="shared" si="122"/>
        <v>#N/A</v>
      </c>
      <c r="HY47" s="237" t="e">
        <f t="shared" si="123"/>
        <v>#N/A</v>
      </c>
      <c r="HZ47" s="237" t="e">
        <f t="shared" si="124"/>
        <v>#N/A</v>
      </c>
      <c r="IA47" s="237" t="e">
        <f t="shared" si="125"/>
        <v>#N/A</v>
      </c>
      <c r="IB47" s="237" t="e">
        <f t="shared" si="126"/>
        <v>#N/A</v>
      </c>
    </row>
    <row r="48" spans="1:236" hidden="1" x14ac:dyDescent="0.25">
      <c r="A48" s="22">
        <v>45</v>
      </c>
      <c r="B48" s="117" t="str">
        <f t="shared" si="10"/>
        <v/>
      </c>
      <c r="C48" s="132"/>
      <c r="D48" s="117" t="str">
        <f t="shared" si="11"/>
        <v/>
      </c>
      <c r="E48" s="127"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9" t="str">
        <f t="shared" si="18"/>
        <v/>
      </c>
      <c r="Q48" s="119" t="str">
        <f t="shared" si="19"/>
        <v/>
      </c>
      <c r="R48" s="40" t="str">
        <f t="shared" si="20"/>
        <v/>
      </c>
      <c r="S48" s="132"/>
      <c r="T48" s="28" t="str">
        <f>IF(AND(B48&gt;0,C48&gt;0,D48&gt;0,M48&gt;0,N48&gt;0,S48&gt;0,NOT(K48="")),ABS(VLOOKUP($S$1,VLookups!$A$28:$B$29,2,FALSE)-_xlfn.BETA.DIST(S48,IF(G48="L",N48,M48),IF(G48="L",M48,N48),TRUE,B48,D48)),"")</f>
        <v/>
      </c>
      <c r="U48" s="129" t="str">
        <f>IF(OR($M48="",$N48=""),"",_xlfn.BETA.INV(ABS(VLOOKUP($S$1,VLookups!$A$28:$B$29,2,FALSE)-U$3),IF($G48="L",$N48,$M48),IF($G48="L",$M48,$N48),$B48,$D48))</f>
        <v/>
      </c>
      <c r="V48" s="130" t="str">
        <f>IF(OR($M48="",$N48=""),"",_xlfn.BETA.INV(ABS(VLOOKUP($S$1,VLookups!$A$28:$B$29,2,FALSE)-V$3),IF($G48="L",$N48,$M48),IF($G48="L",$M48,$N48),$B48,$D48))</f>
        <v/>
      </c>
      <c r="W48" s="129" t="str">
        <f>IF(OR($M48="",$N48=""),"",_xlfn.BETA.INV(ABS(VLOOKUP($S$1,VLookups!$A$28:$B$29,2,FALSE)-W$3),IF($G48="L",$N48,$M48),IF($G48="L",$M48,$N48),$B48,$D48))</f>
        <v/>
      </c>
      <c r="X48" s="130" t="str">
        <f>IF(OR($M48="",$N48=""),"",_xlfn.BETA.INV(ABS(VLOOKUP($S$1,VLookups!$A$28:$B$29,2,FALSE)-X$3),IF($G48="L",$N48,$M48),IF($G48="L",$M48,$N48),$B48,$D48))</f>
        <v/>
      </c>
      <c r="Y48" s="129" t="str">
        <f>IF(OR($M48="",$N48=""),"",_xlfn.BETA.INV(ABS(VLOOKUP($S$1,VLookups!$A$28:$B$29,2,FALSE)-Y$3),IF($G48="L",$N48,$M48),IF($G48="L",$M48,$N48),$B48,$D48))</f>
        <v/>
      </c>
      <c r="Z48" s="130" t="str">
        <f>IF(OR($M48="",$N48=""),"",_xlfn.BETA.INV(ABS(VLOOKUP($S$1,VLookups!$A$28:$B$29,2,FALSE)-Z$3),IF($G48="L",$N48,$M48),IF($G48="L",$M48,$N48),$B48,$D48))</f>
        <v/>
      </c>
      <c r="AA48" s="129" t="str">
        <f>IF(OR($M48="",$N48=""),"",_xlfn.BETA.INV(ABS(VLOOKUP($S$1,VLookups!$A$28:$B$29,2,FALSE)-AA$3),IF($G48="L",$N48,$M48),IF($G48="L",$M48,$N48),$B48,$D48))</f>
        <v/>
      </c>
      <c r="AB48" s="130" t="str">
        <f>IF(OR($M48="",$N48=""),"",_xlfn.BETA.INV(ABS(VLOOKUP($S$1,VLookups!$A$28:$B$29,2,FALSE)-AB$3),IF($G48="L",$N48,$M48),IF($G48="L",$M48,$N48),$B48,$D48))</f>
        <v/>
      </c>
      <c r="AC48" s="129" t="str">
        <f>IF(OR($M48="",$N48=""),"",_xlfn.BETA.INV(ABS(VLOOKUP($S$1,VLookups!$A$28:$B$29,2,FALSE)-AC$3),IF($G48="L",$N48,$M48),IF($G48="L",$M48,$N48),$B48,$D48))</f>
        <v/>
      </c>
      <c r="AD48" s="130" t="str">
        <f>IF(OR($M48="",$N48=""),"",_xlfn.BETA.INV(ABS(VLOOKUP($S$1,VLookups!$A$28:$B$29,2,FALSE)-AD$3),IF($G48="L",$N48,$M48),IF($G48="L",$M48,$N48),$B48,$D48))</f>
        <v/>
      </c>
      <c r="AE48" s="129" t="str">
        <f>IF(OR($M48="",$N48=""),"",_xlfn.BETA.INV(ABS(VLOOKUP($S$1,VLookups!$A$28:$B$29,2,FALSE)-AE$3),IF($G48="L",$N48,$M48),IF($G48="L",$M48,$N48),$B48,$D48))</f>
        <v/>
      </c>
      <c r="AF48" s="130" t="str">
        <f>IF(OR($M48="",$N48=""),"",_xlfn.BETA.INV(ABS(VLOOKUP($S$1,VLookups!$A$28:$B$29,2,FALSE)-AF$3),IF($G48="L",$N48,$M48),IF($G48="L",$M48,$N48),$B48,$D48))</f>
        <v/>
      </c>
      <c r="AG48" s="17"/>
      <c r="AH48" s="238" t="str">
        <f t="shared" si="21"/>
        <v/>
      </c>
      <c r="AI48" s="236" t="str">
        <f t="shared" si="22"/>
        <v/>
      </c>
      <c r="AJ48" s="199" t="str">
        <f t="shared" ref="AJ48:CU48" si="211">IF(ISNONTEXT($AH48),AI48+$AH48,"")</f>
        <v/>
      </c>
      <c r="AK48" s="199" t="str">
        <f t="shared" si="211"/>
        <v/>
      </c>
      <c r="AL48" s="199" t="str">
        <f t="shared" si="211"/>
        <v/>
      </c>
      <c r="AM48" s="199" t="str">
        <f t="shared" si="211"/>
        <v/>
      </c>
      <c r="AN48" s="199" t="str">
        <f t="shared" si="211"/>
        <v/>
      </c>
      <c r="AO48" s="199" t="str">
        <f t="shared" si="211"/>
        <v/>
      </c>
      <c r="AP48" s="199" t="str">
        <f t="shared" si="211"/>
        <v/>
      </c>
      <c r="AQ48" s="199" t="str">
        <f t="shared" si="211"/>
        <v/>
      </c>
      <c r="AR48" s="199" t="str">
        <f t="shared" si="211"/>
        <v/>
      </c>
      <c r="AS48" s="199" t="str">
        <f t="shared" si="211"/>
        <v/>
      </c>
      <c r="AT48" s="199" t="str">
        <f t="shared" si="211"/>
        <v/>
      </c>
      <c r="AU48" s="199" t="str">
        <f t="shared" si="211"/>
        <v/>
      </c>
      <c r="AV48" s="199" t="str">
        <f t="shared" si="211"/>
        <v/>
      </c>
      <c r="AW48" s="199" t="str">
        <f t="shared" si="211"/>
        <v/>
      </c>
      <c r="AX48" s="199" t="str">
        <f t="shared" si="211"/>
        <v/>
      </c>
      <c r="AY48" s="199" t="str">
        <f t="shared" si="211"/>
        <v/>
      </c>
      <c r="AZ48" s="199" t="str">
        <f t="shared" si="211"/>
        <v/>
      </c>
      <c r="BA48" s="199" t="str">
        <f t="shared" si="211"/>
        <v/>
      </c>
      <c r="BB48" s="199" t="str">
        <f t="shared" si="211"/>
        <v/>
      </c>
      <c r="BC48" s="199" t="str">
        <f t="shared" si="211"/>
        <v/>
      </c>
      <c r="BD48" s="199" t="str">
        <f t="shared" si="211"/>
        <v/>
      </c>
      <c r="BE48" s="199" t="str">
        <f t="shared" si="211"/>
        <v/>
      </c>
      <c r="BF48" s="199" t="str">
        <f t="shared" si="211"/>
        <v/>
      </c>
      <c r="BG48" s="199" t="str">
        <f t="shared" si="211"/>
        <v/>
      </c>
      <c r="BH48" s="199" t="str">
        <f t="shared" si="211"/>
        <v/>
      </c>
      <c r="BI48" s="199" t="str">
        <f t="shared" si="211"/>
        <v/>
      </c>
      <c r="BJ48" s="199" t="str">
        <f t="shared" si="211"/>
        <v/>
      </c>
      <c r="BK48" s="199" t="str">
        <f t="shared" si="211"/>
        <v/>
      </c>
      <c r="BL48" s="199" t="str">
        <f t="shared" si="211"/>
        <v/>
      </c>
      <c r="BM48" s="199" t="str">
        <f t="shared" si="211"/>
        <v/>
      </c>
      <c r="BN48" s="199" t="str">
        <f t="shared" si="211"/>
        <v/>
      </c>
      <c r="BO48" s="199" t="str">
        <f t="shared" si="211"/>
        <v/>
      </c>
      <c r="BP48" s="199" t="str">
        <f t="shared" si="211"/>
        <v/>
      </c>
      <c r="BQ48" s="199" t="str">
        <f t="shared" si="211"/>
        <v/>
      </c>
      <c r="BR48" s="199" t="str">
        <f t="shared" si="211"/>
        <v/>
      </c>
      <c r="BS48" s="199" t="str">
        <f t="shared" si="211"/>
        <v/>
      </c>
      <c r="BT48" s="199" t="str">
        <f t="shared" si="211"/>
        <v/>
      </c>
      <c r="BU48" s="199" t="str">
        <f t="shared" si="211"/>
        <v/>
      </c>
      <c r="BV48" s="199" t="str">
        <f t="shared" si="211"/>
        <v/>
      </c>
      <c r="BW48" s="199" t="str">
        <f t="shared" si="211"/>
        <v/>
      </c>
      <c r="BX48" s="199" t="str">
        <f t="shared" si="211"/>
        <v/>
      </c>
      <c r="BY48" s="199" t="str">
        <f t="shared" si="211"/>
        <v/>
      </c>
      <c r="BZ48" s="199" t="str">
        <f t="shared" si="211"/>
        <v/>
      </c>
      <c r="CA48" s="199" t="str">
        <f t="shared" si="211"/>
        <v/>
      </c>
      <c r="CB48" s="199" t="str">
        <f t="shared" si="211"/>
        <v/>
      </c>
      <c r="CC48" s="199" t="str">
        <f t="shared" si="211"/>
        <v/>
      </c>
      <c r="CD48" s="199" t="str">
        <f t="shared" si="211"/>
        <v/>
      </c>
      <c r="CE48" s="199" t="str">
        <f t="shared" si="211"/>
        <v/>
      </c>
      <c r="CF48" s="199" t="str">
        <f t="shared" si="211"/>
        <v/>
      </c>
      <c r="CG48" s="199" t="str">
        <f t="shared" si="211"/>
        <v/>
      </c>
      <c r="CH48" s="199" t="str">
        <f t="shared" si="211"/>
        <v/>
      </c>
      <c r="CI48" s="199" t="str">
        <f t="shared" si="211"/>
        <v/>
      </c>
      <c r="CJ48" s="199" t="str">
        <f t="shared" si="211"/>
        <v/>
      </c>
      <c r="CK48" s="199" t="str">
        <f t="shared" si="211"/>
        <v/>
      </c>
      <c r="CL48" s="199" t="str">
        <f t="shared" si="211"/>
        <v/>
      </c>
      <c r="CM48" s="199" t="str">
        <f t="shared" si="211"/>
        <v/>
      </c>
      <c r="CN48" s="199" t="str">
        <f t="shared" si="211"/>
        <v/>
      </c>
      <c r="CO48" s="199" t="str">
        <f t="shared" si="211"/>
        <v/>
      </c>
      <c r="CP48" s="199" t="str">
        <f t="shared" si="211"/>
        <v/>
      </c>
      <c r="CQ48" s="199" t="str">
        <f t="shared" si="211"/>
        <v/>
      </c>
      <c r="CR48" s="199" t="str">
        <f t="shared" si="211"/>
        <v/>
      </c>
      <c r="CS48" s="199" t="str">
        <f t="shared" si="211"/>
        <v/>
      </c>
      <c r="CT48" s="199" t="str">
        <f t="shared" si="211"/>
        <v/>
      </c>
      <c r="CU48" s="199" t="str">
        <f t="shared" si="211"/>
        <v/>
      </c>
      <c r="CV48" s="199" t="str">
        <f t="shared" ref="CV48:FG48" si="212">IF(ISNONTEXT($AH48),CU48+$AH48,"")</f>
        <v/>
      </c>
      <c r="CW48" s="199" t="str">
        <f t="shared" si="212"/>
        <v/>
      </c>
      <c r="CX48" s="199" t="str">
        <f t="shared" si="212"/>
        <v/>
      </c>
      <c r="CY48" s="199" t="str">
        <f t="shared" si="212"/>
        <v/>
      </c>
      <c r="CZ48" s="199" t="str">
        <f t="shared" si="212"/>
        <v/>
      </c>
      <c r="DA48" s="199" t="str">
        <f t="shared" si="212"/>
        <v/>
      </c>
      <c r="DB48" s="199" t="str">
        <f t="shared" si="212"/>
        <v/>
      </c>
      <c r="DC48" s="199" t="str">
        <f t="shared" si="212"/>
        <v/>
      </c>
      <c r="DD48" s="199" t="str">
        <f t="shared" si="212"/>
        <v/>
      </c>
      <c r="DE48" s="199" t="str">
        <f t="shared" si="212"/>
        <v/>
      </c>
      <c r="DF48" s="199" t="str">
        <f t="shared" si="212"/>
        <v/>
      </c>
      <c r="DG48" s="199" t="str">
        <f t="shared" si="212"/>
        <v/>
      </c>
      <c r="DH48" s="199" t="str">
        <f t="shared" si="212"/>
        <v/>
      </c>
      <c r="DI48" s="199" t="str">
        <f t="shared" si="212"/>
        <v/>
      </c>
      <c r="DJ48" s="199" t="str">
        <f t="shared" si="212"/>
        <v/>
      </c>
      <c r="DK48" s="199" t="str">
        <f t="shared" si="212"/>
        <v/>
      </c>
      <c r="DL48" s="199" t="str">
        <f t="shared" si="212"/>
        <v/>
      </c>
      <c r="DM48" s="199" t="str">
        <f t="shared" si="212"/>
        <v/>
      </c>
      <c r="DN48" s="199" t="str">
        <f t="shared" si="212"/>
        <v/>
      </c>
      <c r="DO48" s="199" t="str">
        <f t="shared" si="212"/>
        <v/>
      </c>
      <c r="DP48" s="199" t="str">
        <f t="shared" si="212"/>
        <v/>
      </c>
      <c r="DQ48" s="199" t="str">
        <f t="shared" si="212"/>
        <v/>
      </c>
      <c r="DR48" s="199" t="str">
        <f t="shared" si="212"/>
        <v/>
      </c>
      <c r="DS48" s="199" t="str">
        <f t="shared" si="212"/>
        <v/>
      </c>
      <c r="DT48" s="199" t="str">
        <f t="shared" si="212"/>
        <v/>
      </c>
      <c r="DU48" s="199" t="str">
        <f t="shared" si="212"/>
        <v/>
      </c>
      <c r="DV48" s="199" t="str">
        <f t="shared" si="212"/>
        <v/>
      </c>
      <c r="DW48" s="199" t="str">
        <f t="shared" si="212"/>
        <v/>
      </c>
      <c r="DX48" s="199" t="str">
        <f t="shared" si="212"/>
        <v/>
      </c>
      <c r="DY48" s="199" t="str">
        <f t="shared" si="212"/>
        <v/>
      </c>
      <c r="DZ48" s="199" t="str">
        <f t="shared" si="212"/>
        <v/>
      </c>
      <c r="EA48" s="199" t="str">
        <f t="shared" si="212"/>
        <v/>
      </c>
      <c r="EB48" s="199" t="str">
        <f t="shared" si="212"/>
        <v/>
      </c>
      <c r="EC48" s="199" t="str">
        <f t="shared" si="212"/>
        <v/>
      </c>
      <c r="ED48" s="199" t="str">
        <f t="shared" si="212"/>
        <v/>
      </c>
      <c r="EE48" s="236" t="str">
        <f t="shared" si="25"/>
        <v/>
      </c>
      <c r="EF48" s="237" t="e">
        <f t="shared" si="26"/>
        <v>#N/A</v>
      </c>
      <c r="EG48" s="237" t="e">
        <f t="shared" si="27"/>
        <v>#N/A</v>
      </c>
      <c r="EH48" s="237" t="e">
        <f t="shared" si="28"/>
        <v>#N/A</v>
      </c>
      <c r="EI48" s="237" t="e">
        <f t="shared" si="29"/>
        <v>#N/A</v>
      </c>
      <c r="EJ48" s="237" t="e">
        <f t="shared" si="30"/>
        <v>#N/A</v>
      </c>
      <c r="EK48" s="237" t="e">
        <f t="shared" si="31"/>
        <v>#N/A</v>
      </c>
      <c r="EL48" s="237" t="e">
        <f t="shared" si="32"/>
        <v>#N/A</v>
      </c>
      <c r="EM48" s="237" t="e">
        <f t="shared" si="33"/>
        <v>#N/A</v>
      </c>
      <c r="EN48" s="237" t="e">
        <f t="shared" si="34"/>
        <v>#N/A</v>
      </c>
      <c r="EO48" s="237" t="e">
        <f t="shared" si="35"/>
        <v>#N/A</v>
      </c>
      <c r="EP48" s="237" t="e">
        <f t="shared" si="36"/>
        <v>#N/A</v>
      </c>
      <c r="EQ48" s="237" t="e">
        <f t="shared" si="37"/>
        <v>#N/A</v>
      </c>
      <c r="ER48" s="237" t="e">
        <f t="shared" si="38"/>
        <v>#N/A</v>
      </c>
      <c r="ES48" s="237" t="e">
        <f t="shared" si="39"/>
        <v>#N/A</v>
      </c>
      <c r="ET48" s="237" t="e">
        <f t="shared" si="40"/>
        <v>#N/A</v>
      </c>
      <c r="EU48" s="237" t="e">
        <f t="shared" si="41"/>
        <v>#N/A</v>
      </c>
      <c r="EV48" s="237" t="e">
        <f t="shared" si="42"/>
        <v>#N/A</v>
      </c>
      <c r="EW48" s="237" t="e">
        <f t="shared" si="43"/>
        <v>#N/A</v>
      </c>
      <c r="EX48" s="237" t="e">
        <f t="shared" si="44"/>
        <v>#N/A</v>
      </c>
      <c r="EY48" s="237" t="e">
        <f t="shared" si="45"/>
        <v>#N/A</v>
      </c>
      <c r="EZ48" s="237" t="e">
        <f t="shared" si="46"/>
        <v>#N/A</v>
      </c>
      <c r="FA48" s="237" t="e">
        <f t="shared" si="47"/>
        <v>#N/A</v>
      </c>
      <c r="FB48" s="237" t="e">
        <f t="shared" si="48"/>
        <v>#N/A</v>
      </c>
      <c r="FC48" s="237" t="e">
        <f t="shared" si="49"/>
        <v>#N/A</v>
      </c>
      <c r="FD48" s="237" t="e">
        <f t="shared" si="50"/>
        <v>#N/A</v>
      </c>
      <c r="FE48" s="237" t="e">
        <f t="shared" si="51"/>
        <v>#N/A</v>
      </c>
      <c r="FF48" s="237" t="e">
        <f t="shared" si="52"/>
        <v>#N/A</v>
      </c>
      <c r="FG48" s="237" t="e">
        <f t="shared" si="53"/>
        <v>#N/A</v>
      </c>
      <c r="FH48" s="237" t="e">
        <f t="shared" si="54"/>
        <v>#N/A</v>
      </c>
      <c r="FI48" s="237" t="e">
        <f t="shared" si="55"/>
        <v>#N/A</v>
      </c>
      <c r="FJ48" s="237" t="e">
        <f t="shared" si="56"/>
        <v>#N/A</v>
      </c>
      <c r="FK48" s="237" t="e">
        <f t="shared" si="57"/>
        <v>#N/A</v>
      </c>
      <c r="FL48" s="237" t="e">
        <f t="shared" si="58"/>
        <v>#N/A</v>
      </c>
      <c r="FM48" s="237" t="e">
        <f t="shared" si="59"/>
        <v>#N/A</v>
      </c>
      <c r="FN48" s="237" t="e">
        <f t="shared" si="60"/>
        <v>#N/A</v>
      </c>
      <c r="FO48" s="237" t="e">
        <f t="shared" si="61"/>
        <v>#N/A</v>
      </c>
      <c r="FP48" s="237" t="e">
        <f t="shared" si="62"/>
        <v>#N/A</v>
      </c>
      <c r="FQ48" s="237" t="e">
        <f t="shared" si="63"/>
        <v>#N/A</v>
      </c>
      <c r="FR48" s="237" t="e">
        <f t="shared" si="64"/>
        <v>#N/A</v>
      </c>
      <c r="FS48" s="237" t="e">
        <f t="shared" si="65"/>
        <v>#N/A</v>
      </c>
      <c r="FT48" s="237" t="e">
        <f t="shared" si="66"/>
        <v>#N/A</v>
      </c>
      <c r="FU48" s="237" t="e">
        <f t="shared" si="67"/>
        <v>#N/A</v>
      </c>
      <c r="FV48" s="237" t="e">
        <f t="shared" si="68"/>
        <v>#N/A</v>
      </c>
      <c r="FW48" s="237" t="e">
        <f t="shared" si="69"/>
        <v>#N/A</v>
      </c>
      <c r="FX48" s="237" t="e">
        <f t="shared" si="70"/>
        <v>#N/A</v>
      </c>
      <c r="FY48" s="237" t="e">
        <f t="shared" si="71"/>
        <v>#N/A</v>
      </c>
      <c r="FZ48" s="237" t="e">
        <f t="shared" si="72"/>
        <v>#N/A</v>
      </c>
      <c r="GA48" s="237" t="e">
        <f t="shared" si="73"/>
        <v>#N/A</v>
      </c>
      <c r="GB48" s="237" t="e">
        <f t="shared" si="74"/>
        <v>#N/A</v>
      </c>
      <c r="GC48" s="237" t="e">
        <f t="shared" si="75"/>
        <v>#N/A</v>
      </c>
      <c r="GD48" s="237" t="e">
        <f t="shared" si="76"/>
        <v>#N/A</v>
      </c>
      <c r="GE48" s="237" t="e">
        <f t="shared" si="77"/>
        <v>#N/A</v>
      </c>
      <c r="GF48" s="237" t="e">
        <f t="shared" si="78"/>
        <v>#N/A</v>
      </c>
      <c r="GG48" s="237" t="e">
        <f t="shared" si="79"/>
        <v>#N/A</v>
      </c>
      <c r="GH48" s="237" t="e">
        <f t="shared" si="80"/>
        <v>#N/A</v>
      </c>
      <c r="GI48" s="237" t="e">
        <f t="shared" si="81"/>
        <v>#N/A</v>
      </c>
      <c r="GJ48" s="237" t="e">
        <f t="shared" si="82"/>
        <v>#N/A</v>
      </c>
      <c r="GK48" s="237" t="e">
        <f t="shared" si="83"/>
        <v>#N/A</v>
      </c>
      <c r="GL48" s="237" t="e">
        <f t="shared" si="84"/>
        <v>#N/A</v>
      </c>
      <c r="GM48" s="237" t="e">
        <f t="shared" si="85"/>
        <v>#N/A</v>
      </c>
      <c r="GN48" s="237" t="e">
        <f t="shared" si="86"/>
        <v>#N/A</v>
      </c>
      <c r="GO48" s="237" t="e">
        <f t="shared" si="87"/>
        <v>#N/A</v>
      </c>
      <c r="GP48" s="237" t="e">
        <f t="shared" si="88"/>
        <v>#N/A</v>
      </c>
      <c r="GQ48" s="237" t="e">
        <f t="shared" si="89"/>
        <v>#N/A</v>
      </c>
      <c r="GR48" s="237" t="e">
        <f t="shared" si="90"/>
        <v>#N/A</v>
      </c>
      <c r="GS48" s="237" t="e">
        <f t="shared" si="91"/>
        <v>#N/A</v>
      </c>
      <c r="GT48" s="237" t="e">
        <f t="shared" si="92"/>
        <v>#N/A</v>
      </c>
      <c r="GU48" s="237" t="e">
        <f t="shared" si="93"/>
        <v>#N/A</v>
      </c>
      <c r="GV48" s="237" t="e">
        <f t="shared" si="94"/>
        <v>#N/A</v>
      </c>
      <c r="GW48" s="237" t="e">
        <f t="shared" si="95"/>
        <v>#N/A</v>
      </c>
      <c r="GX48" s="237" t="e">
        <f t="shared" si="96"/>
        <v>#N/A</v>
      </c>
      <c r="GY48" s="237" t="e">
        <f t="shared" si="97"/>
        <v>#N/A</v>
      </c>
      <c r="GZ48" s="237" t="e">
        <f t="shared" si="98"/>
        <v>#N/A</v>
      </c>
      <c r="HA48" s="237" t="e">
        <f t="shared" si="99"/>
        <v>#N/A</v>
      </c>
      <c r="HB48" s="237" t="e">
        <f t="shared" si="100"/>
        <v>#N/A</v>
      </c>
      <c r="HC48" s="237" t="e">
        <f t="shared" si="101"/>
        <v>#N/A</v>
      </c>
      <c r="HD48" s="237" t="e">
        <f t="shared" si="102"/>
        <v>#N/A</v>
      </c>
      <c r="HE48" s="237" t="e">
        <f t="shared" si="103"/>
        <v>#N/A</v>
      </c>
      <c r="HF48" s="237" t="e">
        <f t="shared" si="104"/>
        <v>#N/A</v>
      </c>
      <c r="HG48" s="237" t="e">
        <f t="shared" si="105"/>
        <v>#N/A</v>
      </c>
      <c r="HH48" s="237" t="e">
        <f t="shared" si="106"/>
        <v>#N/A</v>
      </c>
      <c r="HI48" s="237" t="e">
        <f t="shared" si="107"/>
        <v>#N/A</v>
      </c>
      <c r="HJ48" s="237" t="e">
        <f t="shared" si="108"/>
        <v>#N/A</v>
      </c>
      <c r="HK48" s="237" t="e">
        <f t="shared" si="109"/>
        <v>#N/A</v>
      </c>
      <c r="HL48" s="237" t="e">
        <f t="shared" si="110"/>
        <v>#N/A</v>
      </c>
      <c r="HM48" s="237" t="e">
        <f t="shared" si="111"/>
        <v>#N/A</v>
      </c>
      <c r="HN48" s="237" t="e">
        <f t="shared" si="112"/>
        <v>#N/A</v>
      </c>
      <c r="HO48" s="237" t="e">
        <f t="shared" si="113"/>
        <v>#N/A</v>
      </c>
      <c r="HP48" s="237" t="e">
        <f t="shared" si="114"/>
        <v>#N/A</v>
      </c>
      <c r="HQ48" s="237" t="e">
        <f t="shared" si="115"/>
        <v>#N/A</v>
      </c>
      <c r="HR48" s="237" t="e">
        <f t="shared" si="116"/>
        <v>#N/A</v>
      </c>
      <c r="HS48" s="237" t="e">
        <f t="shared" si="117"/>
        <v>#N/A</v>
      </c>
      <c r="HT48" s="237" t="e">
        <f t="shared" si="118"/>
        <v>#N/A</v>
      </c>
      <c r="HU48" s="237" t="e">
        <f t="shared" si="119"/>
        <v>#N/A</v>
      </c>
      <c r="HV48" s="237" t="e">
        <f t="shared" si="120"/>
        <v>#N/A</v>
      </c>
      <c r="HW48" s="237" t="e">
        <f t="shared" si="121"/>
        <v>#N/A</v>
      </c>
      <c r="HX48" s="237" t="e">
        <f t="shared" si="122"/>
        <v>#N/A</v>
      </c>
      <c r="HY48" s="237" t="e">
        <f t="shared" si="123"/>
        <v>#N/A</v>
      </c>
      <c r="HZ48" s="237" t="e">
        <f t="shared" si="124"/>
        <v>#N/A</v>
      </c>
      <c r="IA48" s="237" t="e">
        <f t="shared" si="125"/>
        <v>#N/A</v>
      </c>
      <c r="IB48" s="237" t="e">
        <f t="shared" si="126"/>
        <v>#N/A</v>
      </c>
    </row>
    <row r="49" spans="1:236" hidden="1" x14ac:dyDescent="0.25">
      <c r="A49" s="22">
        <v>46</v>
      </c>
      <c r="B49" s="117" t="str">
        <f t="shared" si="10"/>
        <v/>
      </c>
      <c r="C49" s="132"/>
      <c r="D49" s="117" t="str">
        <f t="shared" si="11"/>
        <v/>
      </c>
      <c r="E49" s="127"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9" t="str">
        <f t="shared" si="18"/>
        <v/>
      </c>
      <c r="Q49" s="119" t="str">
        <f t="shared" si="19"/>
        <v/>
      </c>
      <c r="R49" s="40" t="str">
        <f t="shared" si="20"/>
        <v/>
      </c>
      <c r="S49" s="132"/>
      <c r="T49" s="28" t="str">
        <f>IF(AND(B49&gt;0,C49&gt;0,D49&gt;0,M49&gt;0,N49&gt;0,S49&gt;0,NOT(K49="")),ABS(VLOOKUP($S$1,VLookups!$A$28:$B$29,2,FALSE)-_xlfn.BETA.DIST(S49,IF(G49="L",N49,M49),IF(G49="L",M49,N49),TRUE,B49,D49)),"")</f>
        <v/>
      </c>
      <c r="U49" s="129" t="str">
        <f>IF(OR($M49="",$N49=""),"",_xlfn.BETA.INV(ABS(VLOOKUP($S$1,VLookups!$A$28:$B$29,2,FALSE)-U$3),IF($G49="L",$N49,$M49),IF($G49="L",$M49,$N49),$B49,$D49))</f>
        <v/>
      </c>
      <c r="V49" s="130" t="str">
        <f>IF(OR($M49="",$N49=""),"",_xlfn.BETA.INV(ABS(VLOOKUP($S$1,VLookups!$A$28:$B$29,2,FALSE)-V$3),IF($G49="L",$N49,$M49),IF($G49="L",$M49,$N49),$B49,$D49))</f>
        <v/>
      </c>
      <c r="W49" s="129" t="str">
        <f>IF(OR($M49="",$N49=""),"",_xlfn.BETA.INV(ABS(VLOOKUP($S$1,VLookups!$A$28:$B$29,2,FALSE)-W$3),IF($G49="L",$N49,$M49),IF($G49="L",$M49,$N49),$B49,$D49))</f>
        <v/>
      </c>
      <c r="X49" s="130" t="str">
        <f>IF(OR($M49="",$N49=""),"",_xlfn.BETA.INV(ABS(VLOOKUP($S$1,VLookups!$A$28:$B$29,2,FALSE)-X$3),IF($G49="L",$N49,$M49),IF($G49="L",$M49,$N49),$B49,$D49))</f>
        <v/>
      </c>
      <c r="Y49" s="129" t="str">
        <f>IF(OR($M49="",$N49=""),"",_xlfn.BETA.INV(ABS(VLOOKUP($S$1,VLookups!$A$28:$B$29,2,FALSE)-Y$3),IF($G49="L",$N49,$M49),IF($G49="L",$M49,$N49),$B49,$D49))</f>
        <v/>
      </c>
      <c r="Z49" s="130" t="str">
        <f>IF(OR($M49="",$N49=""),"",_xlfn.BETA.INV(ABS(VLOOKUP($S$1,VLookups!$A$28:$B$29,2,FALSE)-Z$3),IF($G49="L",$N49,$M49),IF($G49="L",$M49,$N49),$B49,$D49))</f>
        <v/>
      </c>
      <c r="AA49" s="129" t="str">
        <f>IF(OR($M49="",$N49=""),"",_xlfn.BETA.INV(ABS(VLOOKUP($S$1,VLookups!$A$28:$B$29,2,FALSE)-AA$3),IF($G49="L",$N49,$M49),IF($G49="L",$M49,$N49),$B49,$D49))</f>
        <v/>
      </c>
      <c r="AB49" s="130" t="str">
        <f>IF(OR($M49="",$N49=""),"",_xlfn.BETA.INV(ABS(VLOOKUP($S$1,VLookups!$A$28:$B$29,2,FALSE)-AB$3),IF($G49="L",$N49,$M49),IF($G49="L",$M49,$N49),$B49,$D49))</f>
        <v/>
      </c>
      <c r="AC49" s="129" t="str">
        <f>IF(OR($M49="",$N49=""),"",_xlfn.BETA.INV(ABS(VLOOKUP($S$1,VLookups!$A$28:$B$29,2,FALSE)-AC$3),IF($G49="L",$N49,$M49),IF($G49="L",$M49,$N49),$B49,$D49))</f>
        <v/>
      </c>
      <c r="AD49" s="130" t="str">
        <f>IF(OR($M49="",$N49=""),"",_xlfn.BETA.INV(ABS(VLOOKUP($S$1,VLookups!$A$28:$B$29,2,FALSE)-AD$3),IF($G49="L",$N49,$M49),IF($G49="L",$M49,$N49),$B49,$D49))</f>
        <v/>
      </c>
      <c r="AE49" s="129" t="str">
        <f>IF(OR($M49="",$N49=""),"",_xlfn.BETA.INV(ABS(VLOOKUP($S$1,VLookups!$A$28:$B$29,2,FALSE)-AE$3),IF($G49="L",$N49,$M49),IF($G49="L",$M49,$N49),$B49,$D49))</f>
        <v/>
      </c>
      <c r="AF49" s="130" t="str">
        <f>IF(OR($M49="",$N49=""),"",_xlfn.BETA.INV(ABS(VLOOKUP($S$1,VLookups!$A$28:$B$29,2,FALSE)-AF$3),IF($G49="L",$N49,$M49),IF($G49="L",$M49,$N49),$B49,$D49))</f>
        <v/>
      </c>
      <c r="AG49" s="17"/>
      <c r="AH49" s="238" t="str">
        <f t="shared" si="21"/>
        <v/>
      </c>
      <c r="AI49" s="236" t="str">
        <f t="shared" si="22"/>
        <v/>
      </c>
      <c r="AJ49" s="199" t="str">
        <f t="shared" ref="AJ49:CU49" si="213">IF(ISNONTEXT($AH49),AI49+$AH49,"")</f>
        <v/>
      </c>
      <c r="AK49" s="199" t="str">
        <f t="shared" si="213"/>
        <v/>
      </c>
      <c r="AL49" s="199" t="str">
        <f t="shared" si="213"/>
        <v/>
      </c>
      <c r="AM49" s="199" t="str">
        <f t="shared" si="213"/>
        <v/>
      </c>
      <c r="AN49" s="199" t="str">
        <f t="shared" si="213"/>
        <v/>
      </c>
      <c r="AO49" s="199" t="str">
        <f t="shared" si="213"/>
        <v/>
      </c>
      <c r="AP49" s="199" t="str">
        <f t="shared" si="213"/>
        <v/>
      </c>
      <c r="AQ49" s="199" t="str">
        <f t="shared" si="213"/>
        <v/>
      </c>
      <c r="AR49" s="199" t="str">
        <f t="shared" si="213"/>
        <v/>
      </c>
      <c r="AS49" s="199" t="str">
        <f t="shared" si="213"/>
        <v/>
      </c>
      <c r="AT49" s="199" t="str">
        <f t="shared" si="213"/>
        <v/>
      </c>
      <c r="AU49" s="199" t="str">
        <f t="shared" si="213"/>
        <v/>
      </c>
      <c r="AV49" s="199" t="str">
        <f t="shared" si="213"/>
        <v/>
      </c>
      <c r="AW49" s="199" t="str">
        <f t="shared" si="213"/>
        <v/>
      </c>
      <c r="AX49" s="199" t="str">
        <f t="shared" si="213"/>
        <v/>
      </c>
      <c r="AY49" s="199" t="str">
        <f t="shared" si="213"/>
        <v/>
      </c>
      <c r="AZ49" s="199" t="str">
        <f t="shared" si="213"/>
        <v/>
      </c>
      <c r="BA49" s="199" t="str">
        <f t="shared" si="213"/>
        <v/>
      </c>
      <c r="BB49" s="199" t="str">
        <f t="shared" si="213"/>
        <v/>
      </c>
      <c r="BC49" s="199" t="str">
        <f t="shared" si="213"/>
        <v/>
      </c>
      <c r="BD49" s="199" t="str">
        <f t="shared" si="213"/>
        <v/>
      </c>
      <c r="BE49" s="199" t="str">
        <f t="shared" si="213"/>
        <v/>
      </c>
      <c r="BF49" s="199" t="str">
        <f t="shared" si="213"/>
        <v/>
      </c>
      <c r="BG49" s="199" t="str">
        <f t="shared" si="213"/>
        <v/>
      </c>
      <c r="BH49" s="199" t="str">
        <f t="shared" si="213"/>
        <v/>
      </c>
      <c r="BI49" s="199" t="str">
        <f t="shared" si="213"/>
        <v/>
      </c>
      <c r="BJ49" s="199" t="str">
        <f t="shared" si="213"/>
        <v/>
      </c>
      <c r="BK49" s="199" t="str">
        <f t="shared" si="213"/>
        <v/>
      </c>
      <c r="BL49" s="199" t="str">
        <f t="shared" si="213"/>
        <v/>
      </c>
      <c r="BM49" s="199" t="str">
        <f t="shared" si="213"/>
        <v/>
      </c>
      <c r="BN49" s="199" t="str">
        <f t="shared" si="213"/>
        <v/>
      </c>
      <c r="BO49" s="199" t="str">
        <f t="shared" si="213"/>
        <v/>
      </c>
      <c r="BP49" s="199" t="str">
        <f t="shared" si="213"/>
        <v/>
      </c>
      <c r="BQ49" s="199" t="str">
        <f t="shared" si="213"/>
        <v/>
      </c>
      <c r="BR49" s="199" t="str">
        <f t="shared" si="213"/>
        <v/>
      </c>
      <c r="BS49" s="199" t="str">
        <f t="shared" si="213"/>
        <v/>
      </c>
      <c r="BT49" s="199" t="str">
        <f t="shared" si="213"/>
        <v/>
      </c>
      <c r="BU49" s="199" t="str">
        <f t="shared" si="213"/>
        <v/>
      </c>
      <c r="BV49" s="199" t="str">
        <f t="shared" si="213"/>
        <v/>
      </c>
      <c r="BW49" s="199" t="str">
        <f t="shared" si="213"/>
        <v/>
      </c>
      <c r="BX49" s="199" t="str">
        <f t="shared" si="213"/>
        <v/>
      </c>
      <c r="BY49" s="199" t="str">
        <f t="shared" si="213"/>
        <v/>
      </c>
      <c r="BZ49" s="199" t="str">
        <f t="shared" si="213"/>
        <v/>
      </c>
      <c r="CA49" s="199" t="str">
        <f t="shared" si="213"/>
        <v/>
      </c>
      <c r="CB49" s="199" t="str">
        <f t="shared" si="213"/>
        <v/>
      </c>
      <c r="CC49" s="199" t="str">
        <f t="shared" si="213"/>
        <v/>
      </c>
      <c r="CD49" s="199" t="str">
        <f t="shared" si="213"/>
        <v/>
      </c>
      <c r="CE49" s="199" t="str">
        <f t="shared" si="213"/>
        <v/>
      </c>
      <c r="CF49" s="199" t="str">
        <f t="shared" si="213"/>
        <v/>
      </c>
      <c r="CG49" s="199" t="str">
        <f t="shared" si="213"/>
        <v/>
      </c>
      <c r="CH49" s="199" t="str">
        <f t="shared" si="213"/>
        <v/>
      </c>
      <c r="CI49" s="199" t="str">
        <f t="shared" si="213"/>
        <v/>
      </c>
      <c r="CJ49" s="199" t="str">
        <f t="shared" si="213"/>
        <v/>
      </c>
      <c r="CK49" s="199" t="str">
        <f t="shared" si="213"/>
        <v/>
      </c>
      <c r="CL49" s="199" t="str">
        <f t="shared" si="213"/>
        <v/>
      </c>
      <c r="CM49" s="199" t="str">
        <f t="shared" si="213"/>
        <v/>
      </c>
      <c r="CN49" s="199" t="str">
        <f t="shared" si="213"/>
        <v/>
      </c>
      <c r="CO49" s="199" t="str">
        <f t="shared" si="213"/>
        <v/>
      </c>
      <c r="CP49" s="199" t="str">
        <f t="shared" si="213"/>
        <v/>
      </c>
      <c r="CQ49" s="199" t="str">
        <f t="shared" si="213"/>
        <v/>
      </c>
      <c r="CR49" s="199" t="str">
        <f t="shared" si="213"/>
        <v/>
      </c>
      <c r="CS49" s="199" t="str">
        <f t="shared" si="213"/>
        <v/>
      </c>
      <c r="CT49" s="199" t="str">
        <f t="shared" si="213"/>
        <v/>
      </c>
      <c r="CU49" s="199" t="str">
        <f t="shared" si="213"/>
        <v/>
      </c>
      <c r="CV49" s="199" t="str">
        <f t="shared" ref="CV49:FG49" si="214">IF(ISNONTEXT($AH49),CU49+$AH49,"")</f>
        <v/>
      </c>
      <c r="CW49" s="199" t="str">
        <f t="shared" si="214"/>
        <v/>
      </c>
      <c r="CX49" s="199" t="str">
        <f t="shared" si="214"/>
        <v/>
      </c>
      <c r="CY49" s="199" t="str">
        <f t="shared" si="214"/>
        <v/>
      </c>
      <c r="CZ49" s="199" t="str">
        <f t="shared" si="214"/>
        <v/>
      </c>
      <c r="DA49" s="199" t="str">
        <f t="shared" si="214"/>
        <v/>
      </c>
      <c r="DB49" s="199" t="str">
        <f t="shared" si="214"/>
        <v/>
      </c>
      <c r="DC49" s="199" t="str">
        <f t="shared" si="214"/>
        <v/>
      </c>
      <c r="DD49" s="199" t="str">
        <f t="shared" si="214"/>
        <v/>
      </c>
      <c r="DE49" s="199" t="str">
        <f t="shared" si="214"/>
        <v/>
      </c>
      <c r="DF49" s="199" t="str">
        <f t="shared" si="214"/>
        <v/>
      </c>
      <c r="DG49" s="199" t="str">
        <f t="shared" si="214"/>
        <v/>
      </c>
      <c r="DH49" s="199" t="str">
        <f t="shared" si="214"/>
        <v/>
      </c>
      <c r="DI49" s="199" t="str">
        <f t="shared" si="214"/>
        <v/>
      </c>
      <c r="DJ49" s="199" t="str">
        <f t="shared" si="214"/>
        <v/>
      </c>
      <c r="DK49" s="199" t="str">
        <f t="shared" si="214"/>
        <v/>
      </c>
      <c r="DL49" s="199" t="str">
        <f t="shared" si="214"/>
        <v/>
      </c>
      <c r="DM49" s="199" t="str">
        <f t="shared" si="214"/>
        <v/>
      </c>
      <c r="DN49" s="199" t="str">
        <f t="shared" si="214"/>
        <v/>
      </c>
      <c r="DO49" s="199" t="str">
        <f t="shared" si="214"/>
        <v/>
      </c>
      <c r="DP49" s="199" t="str">
        <f t="shared" si="214"/>
        <v/>
      </c>
      <c r="DQ49" s="199" t="str">
        <f t="shared" si="214"/>
        <v/>
      </c>
      <c r="DR49" s="199" t="str">
        <f t="shared" si="214"/>
        <v/>
      </c>
      <c r="DS49" s="199" t="str">
        <f t="shared" si="214"/>
        <v/>
      </c>
      <c r="DT49" s="199" t="str">
        <f t="shared" si="214"/>
        <v/>
      </c>
      <c r="DU49" s="199" t="str">
        <f t="shared" si="214"/>
        <v/>
      </c>
      <c r="DV49" s="199" t="str">
        <f t="shared" si="214"/>
        <v/>
      </c>
      <c r="DW49" s="199" t="str">
        <f t="shared" si="214"/>
        <v/>
      </c>
      <c r="DX49" s="199" t="str">
        <f t="shared" si="214"/>
        <v/>
      </c>
      <c r="DY49" s="199" t="str">
        <f t="shared" si="214"/>
        <v/>
      </c>
      <c r="DZ49" s="199" t="str">
        <f t="shared" si="214"/>
        <v/>
      </c>
      <c r="EA49" s="199" t="str">
        <f t="shared" si="214"/>
        <v/>
      </c>
      <c r="EB49" s="199" t="str">
        <f t="shared" si="214"/>
        <v/>
      </c>
      <c r="EC49" s="199" t="str">
        <f t="shared" si="214"/>
        <v/>
      </c>
      <c r="ED49" s="199" t="str">
        <f t="shared" si="214"/>
        <v/>
      </c>
      <c r="EE49" s="236" t="str">
        <f t="shared" si="25"/>
        <v/>
      </c>
      <c r="EF49" s="237" t="e">
        <f t="shared" si="26"/>
        <v>#N/A</v>
      </c>
      <c r="EG49" s="237" t="e">
        <f t="shared" si="27"/>
        <v>#N/A</v>
      </c>
      <c r="EH49" s="237" t="e">
        <f t="shared" si="28"/>
        <v>#N/A</v>
      </c>
      <c r="EI49" s="237" t="e">
        <f t="shared" si="29"/>
        <v>#N/A</v>
      </c>
      <c r="EJ49" s="237" t="e">
        <f t="shared" si="30"/>
        <v>#N/A</v>
      </c>
      <c r="EK49" s="237" t="e">
        <f t="shared" si="31"/>
        <v>#N/A</v>
      </c>
      <c r="EL49" s="237" t="e">
        <f t="shared" si="32"/>
        <v>#N/A</v>
      </c>
      <c r="EM49" s="237" t="e">
        <f t="shared" si="33"/>
        <v>#N/A</v>
      </c>
      <c r="EN49" s="237" t="e">
        <f t="shared" si="34"/>
        <v>#N/A</v>
      </c>
      <c r="EO49" s="237" t="e">
        <f t="shared" si="35"/>
        <v>#N/A</v>
      </c>
      <c r="EP49" s="237" t="e">
        <f t="shared" si="36"/>
        <v>#N/A</v>
      </c>
      <c r="EQ49" s="237" t="e">
        <f t="shared" si="37"/>
        <v>#N/A</v>
      </c>
      <c r="ER49" s="237" t="e">
        <f t="shared" si="38"/>
        <v>#N/A</v>
      </c>
      <c r="ES49" s="237" t="e">
        <f t="shared" si="39"/>
        <v>#N/A</v>
      </c>
      <c r="ET49" s="237" t="e">
        <f t="shared" si="40"/>
        <v>#N/A</v>
      </c>
      <c r="EU49" s="237" t="e">
        <f t="shared" si="41"/>
        <v>#N/A</v>
      </c>
      <c r="EV49" s="237" t="e">
        <f t="shared" si="42"/>
        <v>#N/A</v>
      </c>
      <c r="EW49" s="237" t="e">
        <f t="shared" si="43"/>
        <v>#N/A</v>
      </c>
      <c r="EX49" s="237" t="e">
        <f t="shared" si="44"/>
        <v>#N/A</v>
      </c>
      <c r="EY49" s="237" t="e">
        <f t="shared" si="45"/>
        <v>#N/A</v>
      </c>
      <c r="EZ49" s="237" t="e">
        <f t="shared" si="46"/>
        <v>#N/A</v>
      </c>
      <c r="FA49" s="237" t="e">
        <f t="shared" si="47"/>
        <v>#N/A</v>
      </c>
      <c r="FB49" s="237" t="e">
        <f t="shared" si="48"/>
        <v>#N/A</v>
      </c>
      <c r="FC49" s="237" t="e">
        <f t="shared" si="49"/>
        <v>#N/A</v>
      </c>
      <c r="FD49" s="237" t="e">
        <f t="shared" si="50"/>
        <v>#N/A</v>
      </c>
      <c r="FE49" s="237" t="e">
        <f t="shared" si="51"/>
        <v>#N/A</v>
      </c>
      <c r="FF49" s="237" t="e">
        <f t="shared" si="52"/>
        <v>#N/A</v>
      </c>
      <c r="FG49" s="237" t="e">
        <f t="shared" si="53"/>
        <v>#N/A</v>
      </c>
      <c r="FH49" s="237" t="e">
        <f t="shared" si="54"/>
        <v>#N/A</v>
      </c>
      <c r="FI49" s="237" t="e">
        <f t="shared" si="55"/>
        <v>#N/A</v>
      </c>
      <c r="FJ49" s="237" t="e">
        <f t="shared" si="56"/>
        <v>#N/A</v>
      </c>
      <c r="FK49" s="237" t="e">
        <f t="shared" si="57"/>
        <v>#N/A</v>
      </c>
      <c r="FL49" s="237" t="e">
        <f t="shared" si="58"/>
        <v>#N/A</v>
      </c>
      <c r="FM49" s="237" t="e">
        <f t="shared" si="59"/>
        <v>#N/A</v>
      </c>
      <c r="FN49" s="237" t="e">
        <f t="shared" si="60"/>
        <v>#N/A</v>
      </c>
      <c r="FO49" s="237" t="e">
        <f t="shared" si="61"/>
        <v>#N/A</v>
      </c>
      <c r="FP49" s="237" t="e">
        <f t="shared" si="62"/>
        <v>#N/A</v>
      </c>
      <c r="FQ49" s="237" t="e">
        <f t="shared" si="63"/>
        <v>#N/A</v>
      </c>
      <c r="FR49" s="237" t="e">
        <f t="shared" si="64"/>
        <v>#N/A</v>
      </c>
      <c r="FS49" s="237" t="e">
        <f t="shared" si="65"/>
        <v>#N/A</v>
      </c>
      <c r="FT49" s="237" t="e">
        <f t="shared" si="66"/>
        <v>#N/A</v>
      </c>
      <c r="FU49" s="237" t="e">
        <f t="shared" si="67"/>
        <v>#N/A</v>
      </c>
      <c r="FV49" s="237" t="e">
        <f t="shared" si="68"/>
        <v>#N/A</v>
      </c>
      <c r="FW49" s="237" t="e">
        <f t="shared" si="69"/>
        <v>#N/A</v>
      </c>
      <c r="FX49" s="237" t="e">
        <f t="shared" si="70"/>
        <v>#N/A</v>
      </c>
      <c r="FY49" s="237" t="e">
        <f t="shared" si="71"/>
        <v>#N/A</v>
      </c>
      <c r="FZ49" s="237" t="e">
        <f t="shared" si="72"/>
        <v>#N/A</v>
      </c>
      <c r="GA49" s="237" t="e">
        <f t="shared" si="73"/>
        <v>#N/A</v>
      </c>
      <c r="GB49" s="237" t="e">
        <f t="shared" si="74"/>
        <v>#N/A</v>
      </c>
      <c r="GC49" s="237" t="e">
        <f t="shared" si="75"/>
        <v>#N/A</v>
      </c>
      <c r="GD49" s="237" t="e">
        <f t="shared" si="76"/>
        <v>#N/A</v>
      </c>
      <c r="GE49" s="237" t="e">
        <f t="shared" si="77"/>
        <v>#N/A</v>
      </c>
      <c r="GF49" s="237" t="e">
        <f t="shared" si="78"/>
        <v>#N/A</v>
      </c>
      <c r="GG49" s="237" t="e">
        <f t="shared" si="79"/>
        <v>#N/A</v>
      </c>
      <c r="GH49" s="237" t="e">
        <f t="shared" si="80"/>
        <v>#N/A</v>
      </c>
      <c r="GI49" s="237" t="e">
        <f t="shared" si="81"/>
        <v>#N/A</v>
      </c>
      <c r="GJ49" s="237" t="e">
        <f t="shared" si="82"/>
        <v>#N/A</v>
      </c>
      <c r="GK49" s="237" t="e">
        <f t="shared" si="83"/>
        <v>#N/A</v>
      </c>
      <c r="GL49" s="237" t="e">
        <f t="shared" si="84"/>
        <v>#N/A</v>
      </c>
      <c r="GM49" s="237" t="e">
        <f t="shared" si="85"/>
        <v>#N/A</v>
      </c>
      <c r="GN49" s="237" t="e">
        <f t="shared" si="86"/>
        <v>#N/A</v>
      </c>
      <c r="GO49" s="237" t="e">
        <f t="shared" si="87"/>
        <v>#N/A</v>
      </c>
      <c r="GP49" s="237" t="e">
        <f t="shared" si="88"/>
        <v>#N/A</v>
      </c>
      <c r="GQ49" s="237" t="e">
        <f t="shared" si="89"/>
        <v>#N/A</v>
      </c>
      <c r="GR49" s="237" t="e">
        <f t="shared" si="90"/>
        <v>#N/A</v>
      </c>
      <c r="GS49" s="237" t="e">
        <f t="shared" si="91"/>
        <v>#N/A</v>
      </c>
      <c r="GT49" s="237" t="e">
        <f t="shared" si="92"/>
        <v>#N/A</v>
      </c>
      <c r="GU49" s="237" t="e">
        <f t="shared" si="93"/>
        <v>#N/A</v>
      </c>
      <c r="GV49" s="237" t="e">
        <f t="shared" si="94"/>
        <v>#N/A</v>
      </c>
      <c r="GW49" s="237" t="e">
        <f t="shared" si="95"/>
        <v>#N/A</v>
      </c>
      <c r="GX49" s="237" t="e">
        <f t="shared" si="96"/>
        <v>#N/A</v>
      </c>
      <c r="GY49" s="237" t="e">
        <f t="shared" si="97"/>
        <v>#N/A</v>
      </c>
      <c r="GZ49" s="237" t="e">
        <f t="shared" si="98"/>
        <v>#N/A</v>
      </c>
      <c r="HA49" s="237" t="e">
        <f t="shared" si="99"/>
        <v>#N/A</v>
      </c>
      <c r="HB49" s="237" t="e">
        <f t="shared" si="100"/>
        <v>#N/A</v>
      </c>
      <c r="HC49" s="237" t="e">
        <f t="shared" si="101"/>
        <v>#N/A</v>
      </c>
      <c r="HD49" s="237" t="e">
        <f t="shared" si="102"/>
        <v>#N/A</v>
      </c>
      <c r="HE49" s="237" t="e">
        <f t="shared" si="103"/>
        <v>#N/A</v>
      </c>
      <c r="HF49" s="237" t="e">
        <f t="shared" si="104"/>
        <v>#N/A</v>
      </c>
      <c r="HG49" s="237" t="e">
        <f t="shared" si="105"/>
        <v>#N/A</v>
      </c>
      <c r="HH49" s="237" t="e">
        <f t="shared" si="106"/>
        <v>#N/A</v>
      </c>
      <c r="HI49" s="237" t="e">
        <f t="shared" si="107"/>
        <v>#N/A</v>
      </c>
      <c r="HJ49" s="237" t="e">
        <f t="shared" si="108"/>
        <v>#N/A</v>
      </c>
      <c r="HK49" s="237" t="e">
        <f t="shared" si="109"/>
        <v>#N/A</v>
      </c>
      <c r="HL49" s="237" t="e">
        <f t="shared" si="110"/>
        <v>#N/A</v>
      </c>
      <c r="HM49" s="237" t="e">
        <f t="shared" si="111"/>
        <v>#N/A</v>
      </c>
      <c r="HN49" s="237" t="e">
        <f t="shared" si="112"/>
        <v>#N/A</v>
      </c>
      <c r="HO49" s="237" t="e">
        <f t="shared" si="113"/>
        <v>#N/A</v>
      </c>
      <c r="HP49" s="237" t="e">
        <f t="shared" si="114"/>
        <v>#N/A</v>
      </c>
      <c r="HQ49" s="237" t="e">
        <f t="shared" si="115"/>
        <v>#N/A</v>
      </c>
      <c r="HR49" s="237" t="e">
        <f t="shared" si="116"/>
        <v>#N/A</v>
      </c>
      <c r="HS49" s="237" t="e">
        <f t="shared" si="117"/>
        <v>#N/A</v>
      </c>
      <c r="HT49" s="237" t="e">
        <f t="shared" si="118"/>
        <v>#N/A</v>
      </c>
      <c r="HU49" s="237" t="e">
        <f t="shared" si="119"/>
        <v>#N/A</v>
      </c>
      <c r="HV49" s="237" t="e">
        <f t="shared" si="120"/>
        <v>#N/A</v>
      </c>
      <c r="HW49" s="237" t="e">
        <f t="shared" si="121"/>
        <v>#N/A</v>
      </c>
      <c r="HX49" s="237" t="e">
        <f t="shared" si="122"/>
        <v>#N/A</v>
      </c>
      <c r="HY49" s="237" t="e">
        <f t="shared" si="123"/>
        <v>#N/A</v>
      </c>
      <c r="HZ49" s="237" t="e">
        <f t="shared" si="124"/>
        <v>#N/A</v>
      </c>
      <c r="IA49" s="237" t="e">
        <f t="shared" si="125"/>
        <v>#N/A</v>
      </c>
      <c r="IB49" s="237" t="e">
        <f t="shared" si="126"/>
        <v>#N/A</v>
      </c>
    </row>
    <row r="50" spans="1:236" hidden="1" x14ac:dyDescent="0.25">
      <c r="A50" s="22">
        <v>47</v>
      </c>
      <c r="B50" s="117" t="str">
        <f t="shared" si="10"/>
        <v/>
      </c>
      <c r="C50" s="132"/>
      <c r="D50" s="117" t="str">
        <f t="shared" si="11"/>
        <v/>
      </c>
      <c r="E50" s="127"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9" t="str">
        <f t="shared" si="18"/>
        <v/>
      </c>
      <c r="Q50" s="119" t="str">
        <f t="shared" si="19"/>
        <v/>
      </c>
      <c r="R50" s="40" t="str">
        <f t="shared" si="20"/>
        <v/>
      </c>
      <c r="S50" s="132"/>
      <c r="T50" s="28" t="str">
        <f>IF(AND(B50&gt;0,C50&gt;0,D50&gt;0,M50&gt;0,N50&gt;0,S50&gt;0,NOT(K50="")),ABS(VLOOKUP($S$1,VLookups!$A$28:$B$29,2,FALSE)-_xlfn.BETA.DIST(S50,IF(G50="L",N50,M50),IF(G50="L",M50,N50),TRUE,B50,D50)),"")</f>
        <v/>
      </c>
      <c r="U50" s="129" t="str">
        <f>IF(OR($M50="",$N50=""),"",_xlfn.BETA.INV(ABS(VLOOKUP($S$1,VLookups!$A$28:$B$29,2,FALSE)-U$3),IF($G50="L",$N50,$M50),IF($G50="L",$M50,$N50),$B50,$D50))</f>
        <v/>
      </c>
      <c r="V50" s="130" t="str">
        <f>IF(OR($M50="",$N50=""),"",_xlfn.BETA.INV(ABS(VLOOKUP($S$1,VLookups!$A$28:$B$29,2,FALSE)-V$3),IF($G50="L",$N50,$M50),IF($G50="L",$M50,$N50),$B50,$D50))</f>
        <v/>
      </c>
      <c r="W50" s="129" t="str">
        <f>IF(OR($M50="",$N50=""),"",_xlfn.BETA.INV(ABS(VLOOKUP($S$1,VLookups!$A$28:$B$29,2,FALSE)-W$3),IF($G50="L",$N50,$M50),IF($G50="L",$M50,$N50),$B50,$D50))</f>
        <v/>
      </c>
      <c r="X50" s="130" t="str">
        <f>IF(OR($M50="",$N50=""),"",_xlfn.BETA.INV(ABS(VLOOKUP($S$1,VLookups!$A$28:$B$29,2,FALSE)-X$3),IF($G50="L",$N50,$M50),IF($G50="L",$M50,$N50),$B50,$D50))</f>
        <v/>
      </c>
      <c r="Y50" s="129" t="str">
        <f>IF(OR($M50="",$N50=""),"",_xlfn.BETA.INV(ABS(VLOOKUP($S$1,VLookups!$A$28:$B$29,2,FALSE)-Y$3),IF($G50="L",$N50,$M50),IF($G50="L",$M50,$N50),$B50,$D50))</f>
        <v/>
      </c>
      <c r="Z50" s="130" t="str">
        <f>IF(OR($M50="",$N50=""),"",_xlfn.BETA.INV(ABS(VLOOKUP($S$1,VLookups!$A$28:$B$29,2,FALSE)-Z$3),IF($G50="L",$N50,$M50),IF($G50="L",$M50,$N50),$B50,$D50))</f>
        <v/>
      </c>
      <c r="AA50" s="129" t="str">
        <f>IF(OR($M50="",$N50=""),"",_xlfn.BETA.INV(ABS(VLOOKUP($S$1,VLookups!$A$28:$B$29,2,FALSE)-AA$3),IF($G50="L",$N50,$M50),IF($G50="L",$M50,$N50),$B50,$D50))</f>
        <v/>
      </c>
      <c r="AB50" s="130" t="str">
        <f>IF(OR($M50="",$N50=""),"",_xlfn.BETA.INV(ABS(VLOOKUP($S$1,VLookups!$A$28:$B$29,2,FALSE)-AB$3),IF($G50="L",$N50,$M50),IF($G50="L",$M50,$N50),$B50,$D50))</f>
        <v/>
      </c>
      <c r="AC50" s="129" t="str">
        <f>IF(OR($M50="",$N50=""),"",_xlfn.BETA.INV(ABS(VLOOKUP($S$1,VLookups!$A$28:$B$29,2,FALSE)-AC$3),IF($G50="L",$N50,$M50),IF($G50="L",$M50,$N50),$B50,$D50))</f>
        <v/>
      </c>
      <c r="AD50" s="130" t="str">
        <f>IF(OR($M50="",$N50=""),"",_xlfn.BETA.INV(ABS(VLOOKUP($S$1,VLookups!$A$28:$B$29,2,FALSE)-AD$3),IF($G50="L",$N50,$M50),IF($G50="L",$M50,$N50),$B50,$D50))</f>
        <v/>
      </c>
      <c r="AE50" s="129" t="str">
        <f>IF(OR($M50="",$N50=""),"",_xlfn.BETA.INV(ABS(VLOOKUP($S$1,VLookups!$A$28:$B$29,2,FALSE)-AE$3),IF($G50="L",$N50,$M50),IF($G50="L",$M50,$N50),$B50,$D50))</f>
        <v/>
      </c>
      <c r="AF50" s="130" t="str">
        <f>IF(OR($M50="",$N50=""),"",_xlfn.BETA.INV(ABS(VLOOKUP($S$1,VLookups!$A$28:$B$29,2,FALSE)-AF$3),IF($G50="L",$N50,$M50),IF($G50="L",$M50,$N50),$B50,$D50))</f>
        <v/>
      </c>
      <c r="AG50" s="17"/>
      <c r="AH50" s="238" t="str">
        <f t="shared" si="21"/>
        <v/>
      </c>
      <c r="AI50" s="236" t="str">
        <f t="shared" si="22"/>
        <v/>
      </c>
      <c r="AJ50" s="199" t="str">
        <f t="shared" ref="AJ50:CU50" si="215">IF(ISNONTEXT($AH50),AI50+$AH50,"")</f>
        <v/>
      </c>
      <c r="AK50" s="199" t="str">
        <f t="shared" si="215"/>
        <v/>
      </c>
      <c r="AL50" s="199" t="str">
        <f t="shared" si="215"/>
        <v/>
      </c>
      <c r="AM50" s="199" t="str">
        <f t="shared" si="215"/>
        <v/>
      </c>
      <c r="AN50" s="199" t="str">
        <f t="shared" si="215"/>
        <v/>
      </c>
      <c r="AO50" s="199" t="str">
        <f t="shared" si="215"/>
        <v/>
      </c>
      <c r="AP50" s="199" t="str">
        <f t="shared" si="215"/>
        <v/>
      </c>
      <c r="AQ50" s="199" t="str">
        <f t="shared" si="215"/>
        <v/>
      </c>
      <c r="AR50" s="199" t="str">
        <f t="shared" si="215"/>
        <v/>
      </c>
      <c r="AS50" s="199" t="str">
        <f t="shared" si="215"/>
        <v/>
      </c>
      <c r="AT50" s="199" t="str">
        <f t="shared" si="215"/>
        <v/>
      </c>
      <c r="AU50" s="199" t="str">
        <f t="shared" si="215"/>
        <v/>
      </c>
      <c r="AV50" s="199" t="str">
        <f t="shared" si="215"/>
        <v/>
      </c>
      <c r="AW50" s="199" t="str">
        <f t="shared" si="215"/>
        <v/>
      </c>
      <c r="AX50" s="199" t="str">
        <f t="shared" si="215"/>
        <v/>
      </c>
      <c r="AY50" s="199" t="str">
        <f t="shared" si="215"/>
        <v/>
      </c>
      <c r="AZ50" s="199" t="str">
        <f t="shared" si="215"/>
        <v/>
      </c>
      <c r="BA50" s="199" t="str">
        <f t="shared" si="215"/>
        <v/>
      </c>
      <c r="BB50" s="199" t="str">
        <f t="shared" si="215"/>
        <v/>
      </c>
      <c r="BC50" s="199" t="str">
        <f t="shared" si="215"/>
        <v/>
      </c>
      <c r="BD50" s="199" t="str">
        <f t="shared" si="215"/>
        <v/>
      </c>
      <c r="BE50" s="199" t="str">
        <f t="shared" si="215"/>
        <v/>
      </c>
      <c r="BF50" s="199" t="str">
        <f t="shared" si="215"/>
        <v/>
      </c>
      <c r="BG50" s="199" t="str">
        <f t="shared" si="215"/>
        <v/>
      </c>
      <c r="BH50" s="199" t="str">
        <f t="shared" si="215"/>
        <v/>
      </c>
      <c r="BI50" s="199" t="str">
        <f t="shared" si="215"/>
        <v/>
      </c>
      <c r="BJ50" s="199" t="str">
        <f t="shared" si="215"/>
        <v/>
      </c>
      <c r="BK50" s="199" t="str">
        <f t="shared" si="215"/>
        <v/>
      </c>
      <c r="BL50" s="199" t="str">
        <f t="shared" si="215"/>
        <v/>
      </c>
      <c r="BM50" s="199" t="str">
        <f t="shared" si="215"/>
        <v/>
      </c>
      <c r="BN50" s="199" t="str">
        <f t="shared" si="215"/>
        <v/>
      </c>
      <c r="BO50" s="199" t="str">
        <f t="shared" si="215"/>
        <v/>
      </c>
      <c r="BP50" s="199" t="str">
        <f t="shared" si="215"/>
        <v/>
      </c>
      <c r="BQ50" s="199" t="str">
        <f t="shared" si="215"/>
        <v/>
      </c>
      <c r="BR50" s="199" t="str">
        <f t="shared" si="215"/>
        <v/>
      </c>
      <c r="BS50" s="199" t="str">
        <f t="shared" si="215"/>
        <v/>
      </c>
      <c r="BT50" s="199" t="str">
        <f t="shared" si="215"/>
        <v/>
      </c>
      <c r="BU50" s="199" t="str">
        <f t="shared" si="215"/>
        <v/>
      </c>
      <c r="BV50" s="199" t="str">
        <f t="shared" si="215"/>
        <v/>
      </c>
      <c r="BW50" s="199" t="str">
        <f t="shared" si="215"/>
        <v/>
      </c>
      <c r="BX50" s="199" t="str">
        <f t="shared" si="215"/>
        <v/>
      </c>
      <c r="BY50" s="199" t="str">
        <f t="shared" si="215"/>
        <v/>
      </c>
      <c r="BZ50" s="199" t="str">
        <f t="shared" si="215"/>
        <v/>
      </c>
      <c r="CA50" s="199" t="str">
        <f t="shared" si="215"/>
        <v/>
      </c>
      <c r="CB50" s="199" t="str">
        <f t="shared" si="215"/>
        <v/>
      </c>
      <c r="CC50" s="199" t="str">
        <f t="shared" si="215"/>
        <v/>
      </c>
      <c r="CD50" s="199" t="str">
        <f t="shared" si="215"/>
        <v/>
      </c>
      <c r="CE50" s="199" t="str">
        <f t="shared" si="215"/>
        <v/>
      </c>
      <c r="CF50" s="199" t="str">
        <f t="shared" si="215"/>
        <v/>
      </c>
      <c r="CG50" s="199" t="str">
        <f t="shared" si="215"/>
        <v/>
      </c>
      <c r="CH50" s="199" t="str">
        <f t="shared" si="215"/>
        <v/>
      </c>
      <c r="CI50" s="199" t="str">
        <f t="shared" si="215"/>
        <v/>
      </c>
      <c r="CJ50" s="199" t="str">
        <f t="shared" si="215"/>
        <v/>
      </c>
      <c r="CK50" s="199" t="str">
        <f t="shared" si="215"/>
        <v/>
      </c>
      <c r="CL50" s="199" t="str">
        <f t="shared" si="215"/>
        <v/>
      </c>
      <c r="CM50" s="199" t="str">
        <f t="shared" si="215"/>
        <v/>
      </c>
      <c r="CN50" s="199" t="str">
        <f t="shared" si="215"/>
        <v/>
      </c>
      <c r="CO50" s="199" t="str">
        <f t="shared" si="215"/>
        <v/>
      </c>
      <c r="CP50" s="199" t="str">
        <f t="shared" si="215"/>
        <v/>
      </c>
      <c r="CQ50" s="199" t="str">
        <f t="shared" si="215"/>
        <v/>
      </c>
      <c r="CR50" s="199" t="str">
        <f t="shared" si="215"/>
        <v/>
      </c>
      <c r="CS50" s="199" t="str">
        <f t="shared" si="215"/>
        <v/>
      </c>
      <c r="CT50" s="199" t="str">
        <f t="shared" si="215"/>
        <v/>
      </c>
      <c r="CU50" s="199" t="str">
        <f t="shared" si="215"/>
        <v/>
      </c>
      <c r="CV50" s="199" t="str">
        <f t="shared" ref="CV50:FG50" si="216">IF(ISNONTEXT($AH50),CU50+$AH50,"")</f>
        <v/>
      </c>
      <c r="CW50" s="199" t="str">
        <f t="shared" si="216"/>
        <v/>
      </c>
      <c r="CX50" s="199" t="str">
        <f t="shared" si="216"/>
        <v/>
      </c>
      <c r="CY50" s="199" t="str">
        <f t="shared" si="216"/>
        <v/>
      </c>
      <c r="CZ50" s="199" t="str">
        <f t="shared" si="216"/>
        <v/>
      </c>
      <c r="DA50" s="199" t="str">
        <f t="shared" si="216"/>
        <v/>
      </c>
      <c r="DB50" s="199" t="str">
        <f t="shared" si="216"/>
        <v/>
      </c>
      <c r="DC50" s="199" t="str">
        <f t="shared" si="216"/>
        <v/>
      </c>
      <c r="DD50" s="199" t="str">
        <f t="shared" si="216"/>
        <v/>
      </c>
      <c r="DE50" s="199" t="str">
        <f t="shared" si="216"/>
        <v/>
      </c>
      <c r="DF50" s="199" t="str">
        <f t="shared" si="216"/>
        <v/>
      </c>
      <c r="DG50" s="199" t="str">
        <f t="shared" si="216"/>
        <v/>
      </c>
      <c r="DH50" s="199" t="str">
        <f t="shared" si="216"/>
        <v/>
      </c>
      <c r="DI50" s="199" t="str">
        <f t="shared" si="216"/>
        <v/>
      </c>
      <c r="DJ50" s="199" t="str">
        <f t="shared" si="216"/>
        <v/>
      </c>
      <c r="DK50" s="199" t="str">
        <f t="shared" si="216"/>
        <v/>
      </c>
      <c r="DL50" s="199" t="str">
        <f t="shared" si="216"/>
        <v/>
      </c>
      <c r="DM50" s="199" t="str">
        <f t="shared" si="216"/>
        <v/>
      </c>
      <c r="DN50" s="199" t="str">
        <f t="shared" si="216"/>
        <v/>
      </c>
      <c r="DO50" s="199" t="str">
        <f t="shared" si="216"/>
        <v/>
      </c>
      <c r="DP50" s="199" t="str">
        <f t="shared" si="216"/>
        <v/>
      </c>
      <c r="DQ50" s="199" t="str">
        <f t="shared" si="216"/>
        <v/>
      </c>
      <c r="DR50" s="199" t="str">
        <f t="shared" si="216"/>
        <v/>
      </c>
      <c r="DS50" s="199" t="str">
        <f t="shared" si="216"/>
        <v/>
      </c>
      <c r="DT50" s="199" t="str">
        <f t="shared" si="216"/>
        <v/>
      </c>
      <c r="DU50" s="199" t="str">
        <f t="shared" si="216"/>
        <v/>
      </c>
      <c r="DV50" s="199" t="str">
        <f t="shared" si="216"/>
        <v/>
      </c>
      <c r="DW50" s="199" t="str">
        <f t="shared" si="216"/>
        <v/>
      </c>
      <c r="DX50" s="199" t="str">
        <f t="shared" si="216"/>
        <v/>
      </c>
      <c r="DY50" s="199" t="str">
        <f t="shared" si="216"/>
        <v/>
      </c>
      <c r="DZ50" s="199" t="str">
        <f t="shared" si="216"/>
        <v/>
      </c>
      <c r="EA50" s="199" t="str">
        <f t="shared" si="216"/>
        <v/>
      </c>
      <c r="EB50" s="199" t="str">
        <f t="shared" si="216"/>
        <v/>
      </c>
      <c r="EC50" s="199" t="str">
        <f t="shared" si="216"/>
        <v/>
      </c>
      <c r="ED50" s="199" t="str">
        <f t="shared" si="216"/>
        <v/>
      </c>
      <c r="EE50" s="236" t="str">
        <f t="shared" si="25"/>
        <v/>
      </c>
      <c r="EF50" s="237" t="e">
        <f t="shared" si="26"/>
        <v>#N/A</v>
      </c>
      <c r="EG50" s="237" t="e">
        <f t="shared" si="27"/>
        <v>#N/A</v>
      </c>
      <c r="EH50" s="237" t="e">
        <f t="shared" si="28"/>
        <v>#N/A</v>
      </c>
      <c r="EI50" s="237" t="e">
        <f t="shared" si="29"/>
        <v>#N/A</v>
      </c>
      <c r="EJ50" s="237" t="e">
        <f t="shared" si="30"/>
        <v>#N/A</v>
      </c>
      <c r="EK50" s="237" t="e">
        <f t="shared" si="31"/>
        <v>#N/A</v>
      </c>
      <c r="EL50" s="237" t="e">
        <f t="shared" si="32"/>
        <v>#N/A</v>
      </c>
      <c r="EM50" s="237" t="e">
        <f t="shared" si="33"/>
        <v>#N/A</v>
      </c>
      <c r="EN50" s="237" t="e">
        <f t="shared" si="34"/>
        <v>#N/A</v>
      </c>
      <c r="EO50" s="237" t="e">
        <f t="shared" si="35"/>
        <v>#N/A</v>
      </c>
      <c r="EP50" s="237" t="e">
        <f t="shared" si="36"/>
        <v>#N/A</v>
      </c>
      <c r="EQ50" s="237" t="e">
        <f t="shared" si="37"/>
        <v>#N/A</v>
      </c>
      <c r="ER50" s="237" t="e">
        <f t="shared" si="38"/>
        <v>#N/A</v>
      </c>
      <c r="ES50" s="237" t="e">
        <f t="shared" si="39"/>
        <v>#N/A</v>
      </c>
      <c r="ET50" s="237" t="e">
        <f t="shared" si="40"/>
        <v>#N/A</v>
      </c>
      <c r="EU50" s="237" t="e">
        <f t="shared" si="41"/>
        <v>#N/A</v>
      </c>
      <c r="EV50" s="237" t="e">
        <f t="shared" si="42"/>
        <v>#N/A</v>
      </c>
      <c r="EW50" s="237" t="e">
        <f t="shared" si="43"/>
        <v>#N/A</v>
      </c>
      <c r="EX50" s="237" t="e">
        <f t="shared" si="44"/>
        <v>#N/A</v>
      </c>
      <c r="EY50" s="237" t="e">
        <f t="shared" si="45"/>
        <v>#N/A</v>
      </c>
      <c r="EZ50" s="237" t="e">
        <f t="shared" si="46"/>
        <v>#N/A</v>
      </c>
      <c r="FA50" s="237" t="e">
        <f t="shared" si="47"/>
        <v>#N/A</v>
      </c>
      <c r="FB50" s="237" t="e">
        <f t="shared" si="48"/>
        <v>#N/A</v>
      </c>
      <c r="FC50" s="237" t="e">
        <f t="shared" si="49"/>
        <v>#N/A</v>
      </c>
      <c r="FD50" s="237" t="e">
        <f t="shared" si="50"/>
        <v>#N/A</v>
      </c>
      <c r="FE50" s="237" t="e">
        <f t="shared" si="51"/>
        <v>#N/A</v>
      </c>
      <c r="FF50" s="237" t="e">
        <f t="shared" si="52"/>
        <v>#N/A</v>
      </c>
      <c r="FG50" s="237" t="e">
        <f t="shared" si="53"/>
        <v>#N/A</v>
      </c>
      <c r="FH50" s="237" t="e">
        <f t="shared" si="54"/>
        <v>#N/A</v>
      </c>
      <c r="FI50" s="237" t="e">
        <f t="shared" si="55"/>
        <v>#N/A</v>
      </c>
      <c r="FJ50" s="237" t="e">
        <f t="shared" si="56"/>
        <v>#N/A</v>
      </c>
      <c r="FK50" s="237" t="e">
        <f t="shared" si="57"/>
        <v>#N/A</v>
      </c>
      <c r="FL50" s="237" t="e">
        <f t="shared" si="58"/>
        <v>#N/A</v>
      </c>
      <c r="FM50" s="237" t="e">
        <f t="shared" si="59"/>
        <v>#N/A</v>
      </c>
      <c r="FN50" s="237" t="e">
        <f t="shared" si="60"/>
        <v>#N/A</v>
      </c>
      <c r="FO50" s="237" t="e">
        <f t="shared" si="61"/>
        <v>#N/A</v>
      </c>
      <c r="FP50" s="237" t="e">
        <f t="shared" si="62"/>
        <v>#N/A</v>
      </c>
      <c r="FQ50" s="237" t="e">
        <f t="shared" si="63"/>
        <v>#N/A</v>
      </c>
      <c r="FR50" s="237" t="e">
        <f t="shared" si="64"/>
        <v>#N/A</v>
      </c>
      <c r="FS50" s="237" t="e">
        <f t="shared" si="65"/>
        <v>#N/A</v>
      </c>
      <c r="FT50" s="237" t="e">
        <f t="shared" si="66"/>
        <v>#N/A</v>
      </c>
      <c r="FU50" s="237" t="e">
        <f t="shared" si="67"/>
        <v>#N/A</v>
      </c>
      <c r="FV50" s="237" t="e">
        <f t="shared" si="68"/>
        <v>#N/A</v>
      </c>
      <c r="FW50" s="237" t="e">
        <f t="shared" si="69"/>
        <v>#N/A</v>
      </c>
      <c r="FX50" s="237" t="e">
        <f t="shared" si="70"/>
        <v>#N/A</v>
      </c>
      <c r="FY50" s="237" t="e">
        <f t="shared" si="71"/>
        <v>#N/A</v>
      </c>
      <c r="FZ50" s="237" t="e">
        <f t="shared" si="72"/>
        <v>#N/A</v>
      </c>
      <c r="GA50" s="237" t="e">
        <f t="shared" si="73"/>
        <v>#N/A</v>
      </c>
      <c r="GB50" s="237" t="e">
        <f t="shared" si="74"/>
        <v>#N/A</v>
      </c>
      <c r="GC50" s="237" t="e">
        <f t="shared" si="75"/>
        <v>#N/A</v>
      </c>
      <c r="GD50" s="237" t="e">
        <f t="shared" si="76"/>
        <v>#N/A</v>
      </c>
      <c r="GE50" s="237" t="e">
        <f t="shared" si="77"/>
        <v>#N/A</v>
      </c>
      <c r="GF50" s="237" t="e">
        <f t="shared" si="78"/>
        <v>#N/A</v>
      </c>
      <c r="GG50" s="237" t="e">
        <f t="shared" si="79"/>
        <v>#N/A</v>
      </c>
      <c r="GH50" s="237" t="e">
        <f t="shared" si="80"/>
        <v>#N/A</v>
      </c>
      <c r="GI50" s="237" t="e">
        <f t="shared" si="81"/>
        <v>#N/A</v>
      </c>
      <c r="GJ50" s="237" t="e">
        <f t="shared" si="82"/>
        <v>#N/A</v>
      </c>
      <c r="GK50" s="237" t="e">
        <f t="shared" si="83"/>
        <v>#N/A</v>
      </c>
      <c r="GL50" s="237" t="e">
        <f t="shared" si="84"/>
        <v>#N/A</v>
      </c>
      <c r="GM50" s="237" t="e">
        <f t="shared" si="85"/>
        <v>#N/A</v>
      </c>
      <c r="GN50" s="237" t="e">
        <f t="shared" si="86"/>
        <v>#N/A</v>
      </c>
      <c r="GO50" s="237" t="e">
        <f t="shared" si="87"/>
        <v>#N/A</v>
      </c>
      <c r="GP50" s="237" t="e">
        <f t="shared" si="88"/>
        <v>#N/A</v>
      </c>
      <c r="GQ50" s="237" t="e">
        <f t="shared" si="89"/>
        <v>#N/A</v>
      </c>
      <c r="GR50" s="237" t="e">
        <f t="shared" si="90"/>
        <v>#N/A</v>
      </c>
      <c r="GS50" s="237" t="e">
        <f t="shared" si="91"/>
        <v>#N/A</v>
      </c>
      <c r="GT50" s="237" t="e">
        <f t="shared" si="92"/>
        <v>#N/A</v>
      </c>
      <c r="GU50" s="237" t="e">
        <f t="shared" si="93"/>
        <v>#N/A</v>
      </c>
      <c r="GV50" s="237" t="e">
        <f t="shared" si="94"/>
        <v>#N/A</v>
      </c>
      <c r="GW50" s="237" t="e">
        <f t="shared" si="95"/>
        <v>#N/A</v>
      </c>
      <c r="GX50" s="237" t="e">
        <f t="shared" si="96"/>
        <v>#N/A</v>
      </c>
      <c r="GY50" s="237" t="e">
        <f t="shared" si="97"/>
        <v>#N/A</v>
      </c>
      <c r="GZ50" s="237" t="e">
        <f t="shared" si="98"/>
        <v>#N/A</v>
      </c>
      <c r="HA50" s="237" t="e">
        <f t="shared" si="99"/>
        <v>#N/A</v>
      </c>
      <c r="HB50" s="237" t="e">
        <f t="shared" si="100"/>
        <v>#N/A</v>
      </c>
      <c r="HC50" s="237" t="e">
        <f t="shared" si="101"/>
        <v>#N/A</v>
      </c>
      <c r="HD50" s="237" t="e">
        <f t="shared" si="102"/>
        <v>#N/A</v>
      </c>
      <c r="HE50" s="237" t="e">
        <f t="shared" si="103"/>
        <v>#N/A</v>
      </c>
      <c r="HF50" s="237" t="e">
        <f t="shared" si="104"/>
        <v>#N/A</v>
      </c>
      <c r="HG50" s="237" t="e">
        <f t="shared" si="105"/>
        <v>#N/A</v>
      </c>
      <c r="HH50" s="237" t="e">
        <f t="shared" si="106"/>
        <v>#N/A</v>
      </c>
      <c r="HI50" s="237" t="e">
        <f t="shared" si="107"/>
        <v>#N/A</v>
      </c>
      <c r="HJ50" s="237" t="e">
        <f t="shared" si="108"/>
        <v>#N/A</v>
      </c>
      <c r="HK50" s="237" t="e">
        <f t="shared" si="109"/>
        <v>#N/A</v>
      </c>
      <c r="HL50" s="237" t="e">
        <f t="shared" si="110"/>
        <v>#N/A</v>
      </c>
      <c r="HM50" s="237" t="e">
        <f t="shared" si="111"/>
        <v>#N/A</v>
      </c>
      <c r="HN50" s="237" t="e">
        <f t="shared" si="112"/>
        <v>#N/A</v>
      </c>
      <c r="HO50" s="237" t="e">
        <f t="shared" si="113"/>
        <v>#N/A</v>
      </c>
      <c r="HP50" s="237" t="e">
        <f t="shared" si="114"/>
        <v>#N/A</v>
      </c>
      <c r="HQ50" s="237" t="e">
        <f t="shared" si="115"/>
        <v>#N/A</v>
      </c>
      <c r="HR50" s="237" t="e">
        <f t="shared" si="116"/>
        <v>#N/A</v>
      </c>
      <c r="HS50" s="237" t="e">
        <f t="shared" si="117"/>
        <v>#N/A</v>
      </c>
      <c r="HT50" s="237" t="e">
        <f t="shared" si="118"/>
        <v>#N/A</v>
      </c>
      <c r="HU50" s="237" t="e">
        <f t="shared" si="119"/>
        <v>#N/A</v>
      </c>
      <c r="HV50" s="237" t="e">
        <f t="shared" si="120"/>
        <v>#N/A</v>
      </c>
      <c r="HW50" s="237" t="e">
        <f t="shared" si="121"/>
        <v>#N/A</v>
      </c>
      <c r="HX50" s="237" t="e">
        <f t="shared" si="122"/>
        <v>#N/A</v>
      </c>
      <c r="HY50" s="237" t="e">
        <f t="shared" si="123"/>
        <v>#N/A</v>
      </c>
      <c r="HZ50" s="237" t="e">
        <f t="shared" si="124"/>
        <v>#N/A</v>
      </c>
      <c r="IA50" s="237" t="e">
        <f t="shared" si="125"/>
        <v>#N/A</v>
      </c>
      <c r="IB50" s="237" t="e">
        <f t="shared" si="126"/>
        <v>#N/A</v>
      </c>
    </row>
    <row r="51" spans="1:236" hidden="1" x14ac:dyDescent="0.25">
      <c r="A51" s="22">
        <v>48</v>
      </c>
      <c r="B51" s="117" t="str">
        <f t="shared" si="10"/>
        <v/>
      </c>
      <c r="C51" s="132"/>
      <c r="D51" s="117" t="str">
        <f t="shared" si="11"/>
        <v/>
      </c>
      <c r="E51" s="127"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9" t="str">
        <f t="shared" si="18"/>
        <v/>
      </c>
      <c r="Q51" s="119" t="str">
        <f t="shared" si="19"/>
        <v/>
      </c>
      <c r="R51" s="40" t="str">
        <f t="shared" si="20"/>
        <v/>
      </c>
      <c r="S51" s="132"/>
      <c r="T51" s="28" t="str">
        <f>IF(AND(B51&gt;0,C51&gt;0,D51&gt;0,M51&gt;0,N51&gt;0,S51&gt;0,NOT(K51="")),ABS(VLOOKUP($S$1,VLookups!$A$28:$B$29,2,FALSE)-_xlfn.BETA.DIST(S51,IF(G51="L",N51,M51),IF(G51="L",M51,N51),TRUE,B51,D51)),"")</f>
        <v/>
      </c>
      <c r="U51" s="129" t="str">
        <f>IF(OR($M51="",$N51=""),"",_xlfn.BETA.INV(ABS(VLOOKUP($S$1,VLookups!$A$28:$B$29,2,FALSE)-U$3),IF($G51="L",$N51,$M51),IF($G51="L",$M51,$N51),$B51,$D51))</f>
        <v/>
      </c>
      <c r="V51" s="130" t="str">
        <f>IF(OR($M51="",$N51=""),"",_xlfn.BETA.INV(ABS(VLOOKUP($S$1,VLookups!$A$28:$B$29,2,FALSE)-V$3),IF($G51="L",$N51,$M51),IF($G51="L",$M51,$N51),$B51,$D51))</f>
        <v/>
      </c>
      <c r="W51" s="129" t="str">
        <f>IF(OR($M51="",$N51=""),"",_xlfn.BETA.INV(ABS(VLOOKUP($S$1,VLookups!$A$28:$B$29,2,FALSE)-W$3),IF($G51="L",$N51,$M51),IF($G51="L",$M51,$N51),$B51,$D51))</f>
        <v/>
      </c>
      <c r="X51" s="130" t="str">
        <f>IF(OR($M51="",$N51=""),"",_xlfn.BETA.INV(ABS(VLOOKUP($S$1,VLookups!$A$28:$B$29,2,FALSE)-X$3),IF($G51="L",$N51,$M51),IF($G51="L",$M51,$N51),$B51,$D51))</f>
        <v/>
      </c>
      <c r="Y51" s="129" t="str">
        <f>IF(OR($M51="",$N51=""),"",_xlfn.BETA.INV(ABS(VLOOKUP($S$1,VLookups!$A$28:$B$29,2,FALSE)-Y$3),IF($G51="L",$N51,$M51),IF($G51="L",$M51,$N51),$B51,$D51))</f>
        <v/>
      </c>
      <c r="Z51" s="130" t="str">
        <f>IF(OR($M51="",$N51=""),"",_xlfn.BETA.INV(ABS(VLOOKUP($S$1,VLookups!$A$28:$B$29,2,FALSE)-Z$3),IF($G51="L",$N51,$M51),IF($G51="L",$M51,$N51),$B51,$D51))</f>
        <v/>
      </c>
      <c r="AA51" s="129" t="str">
        <f>IF(OR($M51="",$N51=""),"",_xlfn.BETA.INV(ABS(VLOOKUP($S$1,VLookups!$A$28:$B$29,2,FALSE)-AA$3),IF($G51="L",$N51,$M51),IF($G51="L",$M51,$N51),$B51,$D51))</f>
        <v/>
      </c>
      <c r="AB51" s="130" t="str">
        <f>IF(OR($M51="",$N51=""),"",_xlfn.BETA.INV(ABS(VLOOKUP($S$1,VLookups!$A$28:$B$29,2,FALSE)-AB$3),IF($G51="L",$N51,$M51),IF($G51="L",$M51,$N51),$B51,$D51))</f>
        <v/>
      </c>
      <c r="AC51" s="129" t="str">
        <f>IF(OR($M51="",$N51=""),"",_xlfn.BETA.INV(ABS(VLOOKUP($S$1,VLookups!$A$28:$B$29,2,FALSE)-AC$3),IF($G51="L",$N51,$M51),IF($G51="L",$M51,$N51),$B51,$D51))</f>
        <v/>
      </c>
      <c r="AD51" s="130" t="str">
        <f>IF(OR($M51="",$N51=""),"",_xlfn.BETA.INV(ABS(VLOOKUP($S$1,VLookups!$A$28:$B$29,2,FALSE)-AD$3),IF($G51="L",$N51,$M51),IF($G51="L",$M51,$N51),$B51,$D51))</f>
        <v/>
      </c>
      <c r="AE51" s="129" t="str">
        <f>IF(OR($M51="",$N51=""),"",_xlfn.BETA.INV(ABS(VLOOKUP($S$1,VLookups!$A$28:$B$29,2,FALSE)-AE$3),IF($G51="L",$N51,$M51),IF($G51="L",$M51,$N51),$B51,$D51))</f>
        <v/>
      </c>
      <c r="AF51" s="130" t="str">
        <f>IF(OR($M51="",$N51=""),"",_xlfn.BETA.INV(ABS(VLOOKUP($S$1,VLookups!$A$28:$B$29,2,FALSE)-AF$3),IF($G51="L",$N51,$M51),IF($G51="L",$M51,$N51),$B51,$D51))</f>
        <v/>
      </c>
      <c r="AG51" s="17"/>
      <c r="AH51" s="238" t="str">
        <f t="shared" si="21"/>
        <v/>
      </c>
      <c r="AI51" s="236" t="str">
        <f t="shared" si="22"/>
        <v/>
      </c>
      <c r="AJ51" s="199" t="str">
        <f t="shared" ref="AJ51:CU51" si="217">IF(ISNONTEXT($AH51),AI51+$AH51,"")</f>
        <v/>
      </c>
      <c r="AK51" s="199" t="str">
        <f t="shared" si="217"/>
        <v/>
      </c>
      <c r="AL51" s="199" t="str">
        <f t="shared" si="217"/>
        <v/>
      </c>
      <c r="AM51" s="199" t="str">
        <f t="shared" si="217"/>
        <v/>
      </c>
      <c r="AN51" s="199" t="str">
        <f t="shared" si="217"/>
        <v/>
      </c>
      <c r="AO51" s="199" t="str">
        <f t="shared" si="217"/>
        <v/>
      </c>
      <c r="AP51" s="199" t="str">
        <f t="shared" si="217"/>
        <v/>
      </c>
      <c r="AQ51" s="199" t="str">
        <f t="shared" si="217"/>
        <v/>
      </c>
      <c r="AR51" s="199" t="str">
        <f t="shared" si="217"/>
        <v/>
      </c>
      <c r="AS51" s="199" t="str">
        <f t="shared" si="217"/>
        <v/>
      </c>
      <c r="AT51" s="199" t="str">
        <f t="shared" si="217"/>
        <v/>
      </c>
      <c r="AU51" s="199" t="str">
        <f t="shared" si="217"/>
        <v/>
      </c>
      <c r="AV51" s="199" t="str">
        <f t="shared" si="217"/>
        <v/>
      </c>
      <c r="AW51" s="199" t="str">
        <f t="shared" si="217"/>
        <v/>
      </c>
      <c r="AX51" s="199" t="str">
        <f t="shared" si="217"/>
        <v/>
      </c>
      <c r="AY51" s="199" t="str">
        <f t="shared" si="217"/>
        <v/>
      </c>
      <c r="AZ51" s="199" t="str">
        <f t="shared" si="217"/>
        <v/>
      </c>
      <c r="BA51" s="199" t="str">
        <f t="shared" si="217"/>
        <v/>
      </c>
      <c r="BB51" s="199" t="str">
        <f t="shared" si="217"/>
        <v/>
      </c>
      <c r="BC51" s="199" t="str">
        <f t="shared" si="217"/>
        <v/>
      </c>
      <c r="BD51" s="199" t="str">
        <f t="shared" si="217"/>
        <v/>
      </c>
      <c r="BE51" s="199" t="str">
        <f t="shared" si="217"/>
        <v/>
      </c>
      <c r="BF51" s="199" t="str">
        <f t="shared" si="217"/>
        <v/>
      </c>
      <c r="BG51" s="199" t="str">
        <f t="shared" si="217"/>
        <v/>
      </c>
      <c r="BH51" s="199" t="str">
        <f t="shared" si="217"/>
        <v/>
      </c>
      <c r="BI51" s="199" t="str">
        <f t="shared" si="217"/>
        <v/>
      </c>
      <c r="BJ51" s="199" t="str">
        <f t="shared" si="217"/>
        <v/>
      </c>
      <c r="BK51" s="199" t="str">
        <f t="shared" si="217"/>
        <v/>
      </c>
      <c r="BL51" s="199" t="str">
        <f t="shared" si="217"/>
        <v/>
      </c>
      <c r="BM51" s="199" t="str">
        <f t="shared" si="217"/>
        <v/>
      </c>
      <c r="BN51" s="199" t="str">
        <f t="shared" si="217"/>
        <v/>
      </c>
      <c r="BO51" s="199" t="str">
        <f t="shared" si="217"/>
        <v/>
      </c>
      <c r="BP51" s="199" t="str">
        <f t="shared" si="217"/>
        <v/>
      </c>
      <c r="BQ51" s="199" t="str">
        <f t="shared" si="217"/>
        <v/>
      </c>
      <c r="BR51" s="199" t="str">
        <f t="shared" si="217"/>
        <v/>
      </c>
      <c r="BS51" s="199" t="str">
        <f t="shared" si="217"/>
        <v/>
      </c>
      <c r="BT51" s="199" t="str">
        <f t="shared" si="217"/>
        <v/>
      </c>
      <c r="BU51" s="199" t="str">
        <f t="shared" si="217"/>
        <v/>
      </c>
      <c r="BV51" s="199" t="str">
        <f t="shared" si="217"/>
        <v/>
      </c>
      <c r="BW51" s="199" t="str">
        <f t="shared" si="217"/>
        <v/>
      </c>
      <c r="BX51" s="199" t="str">
        <f t="shared" si="217"/>
        <v/>
      </c>
      <c r="BY51" s="199" t="str">
        <f t="shared" si="217"/>
        <v/>
      </c>
      <c r="BZ51" s="199" t="str">
        <f t="shared" si="217"/>
        <v/>
      </c>
      <c r="CA51" s="199" t="str">
        <f t="shared" si="217"/>
        <v/>
      </c>
      <c r="CB51" s="199" t="str">
        <f t="shared" si="217"/>
        <v/>
      </c>
      <c r="CC51" s="199" t="str">
        <f t="shared" si="217"/>
        <v/>
      </c>
      <c r="CD51" s="199" t="str">
        <f t="shared" si="217"/>
        <v/>
      </c>
      <c r="CE51" s="199" t="str">
        <f t="shared" si="217"/>
        <v/>
      </c>
      <c r="CF51" s="199" t="str">
        <f t="shared" si="217"/>
        <v/>
      </c>
      <c r="CG51" s="199" t="str">
        <f t="shared" si="217"/>
        <v/>
      </c>
      <c r="CH51" s="199" t="str">
        <f t="shared" si="217"/>
        <v/>
      </c>
      <c r="CI51" s="199" t="str">
        <f t="shared" si="217"/>
        <v/>
      </c>
      <c r="CJ51" s="199" t="str">
        <f t="shared" si="217"/>
        <v/>
      </c>
      <c r="CK51" s="199" t="str">
        <f t="shared" si="217"/>
        <v/>
      </c>
      <c r="CL51" s="199" t="str">
        <f t="shared" si="217"/>
        <v/>
      </c>
      <c r="CM51" s="199" t="str">
        <f t="shared" si="217"/>
        <v/>
      </c>
      <c r="CN51" s="199" t="str">
        <f t="shared" si="217"/>
        <v/>
      </c>
      <c r="CO51" s="199" t="str">
        <f t="shared" si="217"/>
        <v/>
      </c>
      <c r="CP51" s="199" t="str">
        <f t="shared" si="217"/>
        <v/>
      </c>
      <c r="CQ51" s="199" t="str">
        <f t="shared" si="217"/>
        <v/>
      </c>
      <c r="CR51" s="199" t="str">
        <f t="shared" si="217"/>
        <v/>
      </c>
      <c r="CS51" s="199" t="str">
        <f t="shared" si="217"/>
        <v/>
      </c>
      <c r="CT51" s="199" t="str">
        <f t="shared" si="217"/>
        <v/>
      </c>
      <c r="CU51" s="199" t="str">
        <f t="shared" si="217"/>
        <v/>
      </c>
      <c r="CV51" s="199" t="str">
        <f t="shared" ref="CV51:FG51" si="218">IF(ISNONTEXT($AH51),CU51+$AH51,"")</f>
        <v/>
      </c>
      <c r="CW51" s="199" t="str">
        <f t="shared" si="218"/>
        <v/>
      </c>
      <c r="CX51" s="199" t="str">
        <f t="shared" si="218"/>
        <v/>
      </c>
      <c r="CY51" s="199" t="str">
        <f t="shared" si="218"/>
        <v/>
      </c>
      <c r="CZ51" s="199" t="str">
        <f t="shared" si="218"/>
        <v/>
      </c>
      <c r="DA51" s="199" t="str">
        <f t="shared" si="218"/>
        <v/>
      </c>
      <c r="DB51" s="199" t="str">
        <f t="shared" si="218"/>
        <v/>
      </c>
      <c r="DC51" s="199" t="str">
        <f t="shared" si="218"/>
        <v/>
      </c>
      <c r="DD51" s="199" t="str">
        <f t="shared" si="218"/>
        <v/>
      </c>
      <c r="DE51" s="199" t="str">
        <f t="shared" si="218"/>
        <v/>
      </c>
      <c r="DF51" s="199" t="str">
        <f t="shared" si="218"/>
        <v/>
      </c>
      <c r="DG51" s="199" t="str">
        <f t="shared" si="218"/>
        <v/>
      </c>
      <c r="DH51" s="199" t="str">
        <f t="shared" si="218"/>
        <v/>
      </c>
      <c r="DI51" s="199" t="str">
        <f t="shared" si="218"/>
        <v/>
      </c>
      <c r="DJ51" s="199" t="str">
        <f t="shared" si="218"/>
        <v/>
      </c>
      <c r="DK51" s="199" t="str">
        <f t="shared" si="218"/>
        <v/>
      </c>
      <c r="DL51" s="199" t="str">
        <f t="shared" si="218"/>
        <v/>
      </c>
      <c r="DM51" s="199" t="str">
        <f t="shared" si="218"/>
        <v/>
      </c>
      <c r="DN51" s="199" t="str">
        <f t="shared" si="218"/>
        <v/>
      </c>
      <c r="DO51" s="199" t="str">
        <f t="shared" si="218"/>
        <v/>
      </c>
      <c r="DP51" s="199" t="str">
        <f t="shared" si="218"/>
        <v/>
      </c>
      <c r="DQ51" s="199" t="str">
        <f t="shared" si="218"/>
        <v/>
      </c>
      <c r="DR51" s="199" t="str">
        <f t="shared" si="218"/>
        <v/>
      </c>
      <c r="DS51" s="199" t="str">
        <f t="shared" si="218"/>
        <v/>
      </c>
      <c r="DT51" s="199" t="str">
        <f t="shared" si="218"/>
        <v/>
      </c>
      <c r="DU51" s="199" t="str">
        <f t="shared" si="218"/>
        <v/>
      </c>
      <c r="DV51" s="199" t="str">
        <f t="shared" si="218"/>
        <v/>
      </c>
      <c r="DW51" s="199" t="str">
        <f t="shared" si="218"/>
        <v/>
      </c>
      <c r="DX51" s="199" t="str">
        <f t="shared" si="218"/>
        <v/>
      </c>
      <c r="DY51" s="199" t="str">
        <f t="shared" si="218"/>
        <v/>
      </c>
      <c r="DZ51" s="199" t="str">
        <f t="shared" si="218"/>
        <v/>
      </c>
      <c r="EA51" s="199" t="str">
        <f t="shared" si="218"/>
        <v/>
      </c>
      <c r="EB51" s="199" t="str">
        <f t="shared" si="218"/>
        <v/>
      </c>
      <c r="EC51" s="199" t="str">
        <f t="shared" si="218"/>
        <v/>
      </c>
      <c r="ED51" s="199" t="str">
        <f t="shared" si="218"/>
        <v/>
      </c>
      <c r="EE51" s="236" t="str">
        <f t="shared" si="25"/>
        <v/>
      </c>
      <c r="EF51" s="237" t="e">
        <f t="shared" si="26"/>
        <v>#N/A</v>
      </c>
      <c r="EG51" s="237" t="e">
        <f t="shared" si="27"/>
        <v>#N/A</v>
      </c>
      <c r="EH51" s="237" t="e">
        <f t="shared" si="28"/>
        <v>#N/A</v>
      </c>
      <c r="EI51" s="237" t="e">
        <f t="shared" si="29"/>
        <v>#N/A</v>
      </c>
      <c r="EJ51" s="237" t="e">
        <f t="shared" si="30"/>
        <v>#N/A</v>
      </c>
      <c r="EK51" s="237" t="e">
        <f t="shared" si="31"/>
        <v>#N/A</v>
      </c>
      <c r="EL51" s="237" t="e">
        <f t="shared" si="32"/>
        <v>#N/A</v>
      </c>
      <c r="EM51" s="237" t="e">
        <f t="shared" si="33"/>
        <v>#N/A</v>
      </c>
      <c r="EN51" s="237" t="e">
        <f t="shared" si="34"/>
        <v>#N/A</v>
      </c>
      <c r="EO51" s="237" t="e">
        <f t="shared" si="35"/>
        <v>#N/A</v>
      </c>
      <c r="EP51" s="237" t="e">
        <f t="shared" si="36"/>
        <v>#N/A</v>
      </c>
      <c r="EQ51" s="237" t="e">
        <f t="shared" si="37"/>
        <v>#N/A</v>
      </c>
      <c r="ER51" s="237" t="e">
        <f t="shared" si="38"/>
        <v>#N/A</v>
      </c>
      <c r="ES51" s="237" t="e">
        <f t="shared" si="39"/>
        <v>#N/A</v>
      </c>
      <c r="ET51" s="237" t="e">
        <f t="shared" si="40"/>
        <v>#N/A</v>
      </c>
      <c r="EU51" s="237" t="e">
        <f t="shared" si="41"/>
        <v>#N/A</v>
      </c>
      <c r="EV51" s="237" t="e">
        <f t="shared" si="42"/>
        <v>#N/A</v>
      </c>
      <c r="EW51" s="237" t="e">
        <f t="shared" si="43"/>
        <v>#N/A</v>
      </c>
      <c r="EX51" s="237" t="e">
        <f t="shared" si="44"/>
        <v>#N/A</v>
      </c>
      <c r="EY51" s="237" t="e">
        <f t="shared" si="45"/>
        <v>#N/A</v>
      </c>
      <c r="EZ51" s="237" t="e">
        <f t="shared" si="46"/>
        <v>#N/A</v>
      </c>
      <c r="FA51" s="237" t="e">
        <f t="shared" si="47"/>
        <v>#N/A</v>
      </c>
      <c r="FB51" s="237" t="e">
        <f t="shared" si="48"/>
        <v>#N/A</v>
      </c>
      <c r="FC51" s="237" t="e">
        <f t="shared" si="49"/>
        <v>#N/A</v>
      </c>
      <c r="FD51" s="237" t="e">
        <f t="shared" si="50"/>
        <v>#N/A</v>
      </c>
      <c r="FE51" s="237" t="e">
        <f t="shared" si="51"/>
        <v>#N/A</v>
      </c>
      <c r="FF51" s="237" t="e">
        <f t="shared" si="52"/>
        <v>#N/A</v>
      </c>
      <c r="FG51" s="237" t="e">
        <f t="shared" si="53"/>
        <v>#N/A</v>
      </c>
      <c r="FH51" s="237" t="e">
        <f t="shared" si="54"/>
        <v>#N/A</v>
      </c>
      <c r="FI51" s="237" t="e">
        <f t="shared" si="55"/>
        <v>#N/A</v>
      </c>
      <c r="FJ51" s="237" t="e">
        <f t="shared" si="56"/>
        <v>#N/A</v>
      </c>
      <c r="FK51" s="237" t="e">
        <f t="shared" si="57"/>
        <v>#N/A</v>
      </c>
      <c r="FL51" s="237" t="e">
        <f t="shared" si="58"/>
        <v>#N/A</v>
      </c>
      <c r="FM51" s="237" t="e">
        <f t="shared" si="59"/>
        <v>#N/A</v>
      </c>
      <c r="FN51" s="237" t="e">
        <f t="shared" si="60"/>
        <v>#N/A</v>
      </c>
      <c r="FO51" s="237" t="e">
        <f t="shared" si="61"/>
        <v>#N/A</v>
      </c>
      <c r="FP51" s="237" t="e">
        <f t="shared" si="62"/>
        <v>#N/A</v>
      </c>
      <c r="FQ51" s="237" t="e">
        <f t="shared" si="63"/>
        <v>#N/A</v>
      </c>
      <c r="FR51" s="237" t="e">
        <f t="shared" si="64"/>
        <v>#N/A</v>
      </c>
      <c r="FS51" s="237" t="e">
        <f t="shared" si="65"/>
        <v>#N/A</v>
      </c>
      <c r="FT51" s="237" t="e">
        <f t="shared" si="66"/>
        <v>#N/A</v>
      </c>
      <c r="FU51" s="237" t="e">
        <f t="shared" si="67"/>
        <v>#N/A</v>
      </c>
      <c r="FV51" s="237" t="e">
        <f t="shared" si="68"/>
        <v>#N/A</v>
      </c>
      <c r="FW51" s="237" t="e">
        <f t="shared" si="69"/>
        <v>#N/A</v>
      </c>
      <c r="FX51" s="237" t="e">
        <f t="shared" si="70"/>
        <v>#N/A</v>
      </c>
      <c r="FY51" s="237" t="e">
        <f t="shared" si="71"/>
        <v>#N/A</v>
      </c>
      <c r="FZ51" s="237" t="e">
        <f t="shared" si="72"/>
        <v>#N/A</v>
      </c>
      <c r="GA51" s="237" t="e">
        <f t="shared" si="73"/>
        <v>#N/A</v>
      </c>
      <c r="GB51" s="237" t="e">
        <f t="shared" si="74"/>
        <v>#N/A</v>
      </c>
      <c r="GC51" s="237" t="e">
        <f t="shared" si="75"/>
        <v>#N/A</v>
      </c>
      <c r="GD51" s="237" t="e">
        <f t="shared" si="76"/>
        <v>#N/A</v>
      </c>
      <c r="GE51" s="237" t="e">
        <f t="shared" si="77"/>
        <v>#N/A</v>
      </c>
      <c r="GF51" s="237" t="e">
        <f t="shared" si="78"/>
        <v>#N/A</v>
      </c>
      <c r="GG51" s="237" t="e">
        <f t="shared" si="79"/>
        <v>#N/A</v>
      </c>
      <c r="GH51" s="237" t="e">
        <f t="shared" si="80"/>
        <v>#N/A</v>
      </c>
      <c r="GI51" s="237" t="e">
        <f t="shared" si="81"/>
        <v>#N/A</v>
      </c>
      <c r="GJ51" s="237" t="e">
        <f t="shared" si="82"/>
        <v>#N/A</v>
      </c>
      <c r="GK51" s="237" t="e">
        <f t="shared" si="83"/>
        <v>#N/A</v>
      </c>
      <c r="GL51" s="237" t="e">
        <f t="shared" si="84"/>
        <v>#N/A</v>
      </c>
      <c r="GM51" s="237" t="e">
        <f t="shared" si="85"/>
        <v>#N/A</v>
      </c>
      <c r="GN51" s="237" t="e">
        <f t="shared" si="86"/>
        <v>#N/A</v>
      </c>
      <c r="GO51" s="237" t="e">
        <f t="shared" si="87"/>
        <v>#N/A</v>
      </c>
      <c r="GP51" s="237" t="e">
        <f t="shared" si="88"/>
        <v>#N/A</v>
      </c>
      <c r="GQ51" s="237" t="e">
        <f t="shared" si="89"/>
        <v>#N/A</v>
      </c>
      <c r="GR51" s="237" t="e">
        <f t="shared" si="90"/>
        <v>#N/A</v>
      </c>
      <c r="GS51" s="237" t="e">
        <f t="shared" si="91"/>
        <v>#N/A</v>
      </c>
      <c r="GT51" s="237" t="e">
        <f t="shared" si="92"/>
        <v>#N/A</v>
      </c>
      <c r="GU51" s="237" t="e">
        <f t="shared" si="93"/>
        <v>#N/A</v>
      </c>
      <c r="GV51" s="237" t="e">
        <f t="shared" si="94"/>
        <v>#N/A</v>
      </c>
      <c r="GW51" s="237" t="e">
        <f t="shared" si="95"/>
        <v>#N/A</v>
      </c>
      <c r="GX51" s="237" t="e">
        <f t="shared" si="96"/>
        <v>#N/A</v>
      </c>
      <c r="GY51" s="237" t="e">
        <f t="shared" si="97"/>
        <v>#N/A</v>
      </c>
      <c r="GZ51" s="237" t="e">
        <f t="shared" si="98"/>
        <v>#N/A</v>
      </c>
      <c r="HA51" s="237" t="e">
        <f t="shared" si="99"/>
        <v>#N/A</v>
      </c>
      <c r="HB51" s="237" t="e">
        <f t="shared" si="100"/>
        <v>#N/A</v>
      </c>
      <c r="HC51" s="237" t="e">
        <f t="shared" si="101"/>
        <v>#N/A</v>
      </c>
      <c r="HD51" s="237" t="e">
        <f t="shared" si="102"/>
        <v>#N/A</v>
      </c>
      <c r="HE51" s="237" t="e">
        <f t="shared" si="103"/>
        <v>#N/A</v>
      </c>
      <c r="HF51" s="237" t="e">
        <f t="shared" si="104"/>
        <v>#N/A</v>
      </c>
      <c r="HG51" s="237" t="e">
        <f t="shared" si="105"/>
        <v>#N/A</v>
      </c>
      <c r="HH51" s="237" t="e">
        <f t="shared" si="106"/>
        <v>#N/A</v>
      </c>
      <c r="HI51" s="237" t="e">
        <f t="shared" si="107"/>
        <v>#N/A</v>
      </c>
      <c r="HJ51" s="237" t="e">
        <f t="shared" si="108"/>
        <v>#N/A</v>
      </c>
      <c r="HK51" s="237" t="e">
        <f t="shared" si="109"/>
        <v>#N/A</v>
      </c>
      <c r="HL51" s="237" t="e">
        <f t="shared" si="110"/>
        <v>#N/A</v>
      </c>
      <c r="HM51" s="237" t="e">
        <f t="shared" si="111"/>
        <v>#N/A</v>
      </c>
      <c r="HN51" s="237" t="e">
        <f t="shared" si="112"/>
        <v>#N/A</v>
      </c>
      <c r="HO51" s="237" t="e">
        <f t="shared" si="113"/>
        <v>#N/A</v>
      </c>
      <c r="HP51" s="237" t="e">
        <f t="shared" si="114"/>
        <v>#N/A</v>
      </c>
      <c r="HQ51" s="237" t="e">
        <f t="shared" si="115"/>
        <v>#N/A</v>
      </c>
      <c r="HR51" s="237" t="e">
        <f t="shared" si="116"/>
        <v>#N/A</v>
      </c>
      <c r="HS51" s="237" t="e">
        <f t="shared" si="117"/>
        <v>#N/A</v>
      </c>
      <c r="HT51" s="237" t="e">
        <f t="shared" si="118"/>
        <v>#N/A</v>
      </c>
      <c r="HU51" s="237" t="e">
        <f t="shared" si="119"/>
        <v>#N/A</v>
      </c>
      <c r="HV51" s="237" t="e">
        <f t="shared" si="120"/>
        <v>#N/A</v>
      </c>
      <c r="HW51" s="237" t="e">
        <f t="shared" si="121"/>
        <v>#N/A</v>
      </c>
      <c r="HX51" s="237" t="e">
        <f t="shared" si="122"/>
        <v>#N/A</v>
      </c>
      <c r="HY51" s="237" t="e">
        <f t="shared" si="123"/>
        <v>#N/A</v>
      </c>
      <c r="HZ51" s="237" t="e">
        <f t="shared" si="124"/>
        <v>#N/A</v>
      </c>
      <c r="IA51" s="237" t="e">
        <f t="shared" si="125"/>
        <v>#N/A</v>
      </c>
      <c r="IB51" s="237" t="e">
        <f t="shared" si="126"/>
        <v>#N/A</v>
      </c>
    </row>
    <row r="52" spans="1:236" hidden="1" x14ac:dyDescent="0.25">
      <c r="A52" s="22">
        <v>49</v>
      </c>
      <c r="B52" s="117" t="str">
        <f t="shared" si="10"/>
        <v/>
      </c>
      <c r="C52" s="132"/>
      <c r="D52" s="117" t="str">
        <f t="shared" si="11"/>
        <v/>
      </c>
      <c r="E52" s="127"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9" t="str">
        <f t="shared" si="18"/>
        <v/>
      </c>
      <c r="Q52" s="119" t="str">
        <f t="shared" si="19"/>
        <v/>
      </c>
      <c r="R52" s="40" t="str">
        <f t="shared" si="20"/>
        <v/>
      </c>
      <c r="S52" s="132"/>
      <c r="T52" s="28" t="str">
        <f>IF(AND(B52&gt;0,C52&gt;0,D52&gt;0,M52&gt;0,N52&gt;0,S52&gt;0,NOT(K52="")),ABS(VLOOKUP($S$1,VLookups!$A$28:$B$29,2,FALSE)-_xlfn.BETA.DIST(S52,IF(G52="L",N52,M52),IF(G52="L",M52,N52),TRUE,B52,D52)),"")</f>
        <v/>
      </c>
      <c r="U52" s="129" t="str">
        <f>IF(OR($M52="",$N52=""),"",_xlfn.BETA.INV(ABS(VLOOKUP($S$1,VLookups!$A$28:$B$29,2,FALSE)-U$3),IF($G52="L",$N52,$M52),IF($G52="L",$M52,$N52),$B52,$D52))</f>
        <v/>
      </c>
      <c r="V52" s="130" t="str">
        <f>IF(OR($M52="",$N52=""),"",_xlfn.BETA.INV(ABS(VLOOKUP($S$1,VLookups!$A$28:$B$29,2,FALSE)-V$3),IF($G52="L",$N52,$M52),IF($G52="L",$M52,$N52),$B52,$D52))</f>
        <v/>
      </c>
      <c r="W52" s="129" t="str">
        <f>IF(OR($M52="",$N52=""),"",_xlfn.BETA.INV(ABS(VLOOKUP($S$1,VLookups!$A$28:$B$29,2,FALSE)-W$3),IF($G52="L",$N52,$M52),IF($G52="L",$M52,$N52),$B52,$D52))</f>
        <v/>
      </c>
      <c r="X52" s="130" t="str">
        <f>IF(OR($M52="",$N52=""),"",_xlfn.BETA.INV(ABS(VLOOKUP($S$1,VLookups!$A$28:$B$29,2,FALSE)-X$3),IF($G52="L",$N52,$M52),IF($G52="L",$M52,$N52),$B52,$D52))</f>
        <v/>
      </c>
      <c r="Y52" s="129" t="str">
        <f>IF(OR($M52="",$N52=""),"",_xlfn.BETA.INV(ABS(VLOOKUP($S$1,VLookups!$A$28:$B$29,2,FALSE)-Y$3),IF($G52="L",$N52,$M52),IF($G52="L",$M52,$N52),$B52,$D52))</f>
        <v/>
      </c>
      <c r="Z52" s="130" t="str">
        <f>IF(OR($M52="",$N52=""),"",_xlfn.BETA.INV(ABS(VLOOKUP($S$1,VLookups!$A$28:$B$29,2,FALSE)-Z$3),IF($G52="L",$N52,$M52),IF($G52="L",$M52,$N52),$B52,$D52))</f>
        <v/>
      </c>
      <c r="AA52" s="129" t="str">
        <f>IF(OR($M52="",$N52=""),"",_xlfn.BETA.INV(ABS(VLOOKUP($S$1,VLookups!$A$28:$B$29,2,FALSE)-AA$3),IF($G52="L",$N52,$M52),IF($G52="L",$M52,$N52),$B52,$D52))</f>
        <v/>
      </c>
      <c r="AB52" s="130" t="str">
        <f>IF(OR($M52="",$N52=""),"",_xlfn.BETA.INV(ABS(VLOOKUP($S$1,VLookups!$A$28:$B$29,2,FALSE)-AB$3),IF($G52="L",$N52,$M52),IF($G52="L",$M52,$N52),$B52,$D52))</f>
        <v/>
      </c>
      <c r="AC52" s="129" t="str">
        <f>IF(OR($M52="",$N52=""),"",_xlfn.BETA.INV(ABS(VLOOKUP($S$1,VLookups!$A$28:$B$29,2,FALSE)-AC$3),IF($G52="L",$N52,$M52),IF($G52="L",$M52,$N52),$B52,$D52))</f>
        <v/>
      </c>
      <c r="AD52" s="130" t="str">
        <f>IF(OR($M52="",$N52=""),"",_xlfn.BETA.INV(ABS(VLOOKUP($S$1,VLookups!$A$28:$B$29,2,FALSE)-AD$3),IF($G52="L",$N52,$M52),IF($G52="L",$M52,$N52),$B52,$D52))</f>
        <v/>
      </c>
      <c r="AE52" s="129" t="str">
        <f>IF(OR($M52="",$N52=""),"",_xlfn.BETA.INV(ABS(VLOOKUP($S$1,VLookups!$A$28:$B$29,2,FALSE)-AE$3),IF($G52="L",$N52,$M52),IF($G52="L",$M52,$N52),$B52,$D52))</f>
        <v/>
      </c>
      <c r="AF52" s="130" t="str">
        <f>IF(OR($M52="",$N52=""),"",_xlfn.BETA.INV(ABS(VLOOKUP($S$1,VLookups!$A$28:$B$29,2,FALSE)-AF$3),IF($G52="L",$N52,$M52),IF($G52="L",$M52,$N52),$B52,$D52))</f>
        <v/>
      </c>
      <c r="AG52" s="17"/>
      <c r="AH52" s="238" t="str">
        <f t="shared" si="21"/>
        <v/>
      </c>
      <c r="AI52" s="236" t="str">
        <f t="shared" si="22"/>
        <v/>
      </c>
      <c r="AJ52" s="199" t="str">
        <f t="shared" ref="AJ52:CU52" si="219">IF(ISNONTEXT($AH52),AI52+$AH52,"")</f>
        <v/>
      </c>
      <c r="AK52" s="199" t="str">
        <f t="shared" si="219"/>
        <v/>
      </c>
      <c r="AL52" s="199" t="str">
        <f t="shared" si="219"/>
        <v/>
      </c>
      <c r="AM52" s="199" t="str">
        <f t="shared" si="219"/>
        <v/>
      </c>
      <c r="AN52" s="199" t="str">
        <f t="shared" si="219"/>
        <v/>
      </c>
      <c r="AO52" s="199" t="str">
        <f t="shared" si="219"/>
        <v/>
      </c>
      <c r="AP52" s="199" t="str">
        <f t="shared" si="219"/>
        <v/>
      </c>
      <c r="AQ52" s="199" t="str">
        <f t="shared" si="219"/>
        <v/>
      </c>
      <c r="AR52" s="199" t="str">
        <f t="shared" si="219"/>
        <v/>
      </c>
      <c r="AS52" s="199" t="str">
        <f t="shared" si="219"/>
        <v/>
      </c>
      <c r="AT52" s="199" t="str">
        <f t="shared" si="219"/>
        <v/>
      </c>
      <c r="AU52" s="199" t="str">
        <f t="shared" si="219"/>
        <v/>
      </c>
      <c r="AV52" s="199" t="str">
        <f t="shared" si="219"/>
        <v/>
      </c>
      <c r="AW52" s="199" t="str">
        <f t="shared" si="219"/>
        <v/>
      </c>
      <c r="AX52" s="199" t="str">
        <f t="shared" si="219"/>
        <v/>
      </c>
      <c r="AY52" s="199" t="str">
        <f t="shared" si="219"/>
        <v/>
      </c>
      <c r="AZ52" s="199" t="str">
        <f t="shared" si="219"/>
        <v/>
      </c>
      <c r="BA52" s="199" t="str">
        <f t="shared" si="219"/>
        <v/>
      </c>
      <c r="BB52" s="199" t="str">
        <f t="shared" si="219"/>
        <v/>
      </c>
      <c r="BC52" s="199" t="str">
        <f t="shared" si="219"/>
        <v/>
      </c>
      <c r="BD52" s="199" t="str">
        <f t="shared" si="219"/>
        <v/>
      </c>
      <c r="BE52" s="199" t="str">
        <f t="shared" si="219"/>
        <v/>
      </c>
      <c r="BF52" s="199" t="str">
        <f t="shared" si="219"/>
        <v/>
      </c>
      <c r="BG52" s="199" t="str">
        <f t="shared" si="219"/>
        <v/>
      </c>
      <c r="BH52" s="199" t="str">
        <f t="shared" si="219"/>
        <v/>
      </c>
      <c r="BI52" s="199" t="str">
        <f t="shared" si="219"/>
        <v/>
      </c>
      <c r="BJ52" s="199" t="str">
        <f t="shared" si="219"/>
        <v/>
      </c>
      <c r="BK52" s="199" t="str">
        <f t="shared" si="219"/>
        <v/>
      </c>
      <c r="BL52" s="199" t="str">
        <f t="shared" si="219"/>
        <v/>
      </c>
      <c r="BM52" s="199" t="str">
        <f t="shared" si="219"/>
        <v/>
      </c>
      <c r="BN52" s="199" t="str">
        <f t="shared" si="219"/>
        <v/>
      </c>
      <c r="BO52" s="199" t="str">
        <f t="shared" si="219"/>
        <v/>
      </c>
      <c r="BP52" s="199" t="str">
        <f t="shared" si="219"/>
        <v/>
      </c>
      <c r="BQ52" s="199" t="str">
        <f t="shared" si="219"/>
        <v/>
      </c>
      <c r="BR52" s="199" t="str">
        <f t="shared" si="219"/>
        <v/>
      </c>
      <c r="BS52" s="199" t="str">
        <f t="shared" si="219"/>
        <v/>
      </c>
      <c r="BT52" s="199" t="str">
        <f t="shared" si="219"/>
        <v/>
      </c>
      <c r="BU52" s="199" t="str">
        <f t="shared" si="219"/>
        <v/>
      </c>
      <c r="BV52" s="199" t="str">
        <f t="shared" si="219"/>
        <v/>
      </c>
      <c r="BW52" s="199" t="str">
        <f t="shared" si="219"/>
        <v/>
      </c>
      <c r="BX52" s="199" t="str">
        <f t="shared" si="219"/>
        <v/>
      </c>
      <c r="BY52" s="199" t="str">
        <f t="shared" si="219"/>
        <v/>
      </c>
      <c r="BZ52" s="199" t="str">
        <f t="shared" si="219"/>
        <v/>
      </c>
      <c r="CA52" s="199" t="str">
        <f t="shared" si="219"/>
        <v/>
      </c>
      <c r="CB52" s="199" t="str">
        <f t="shared" si="219"/>
        <v/>
      </c>
      <c r="CC52" s="199" t="str">
        <f t="shared" si="219"/>
        <v/>
      </c>
      <c r="CD52" s="199" t="str">
        <f t="shared" si="219"/>
        <v/>
      </c>
      <c r="CE52" s="199" t="str">
        <f t="shared" si="219"/>
        <v/>
      </c>
      <c r="CF52" s="199" t="str">
        <f t="shared" si="219"/>
        <v/>
      </c>
      <c r="CG52" s="199" t="str">
        <f t="shared" si="219"/>
        <v/>
      </c>
      <c r="CH52" s="199" t="str">
        <f t="shared" si="219"/>
        <v/>
      </c>
      <c r="CI52" s="199" t="str">
        <f t="shared" si="219"/>
        <v/>
      </c>
      <c r="CJ52" s="199" t="str">
        <f t="shared" si="219"/>
        <v/>
      </c>
      <c r="CK52" s="199" t="str">
        <f t="shared" si="219"/>
        <v/>
      </c>
      <c r="CL52" s="199" t="str">
        <f t="shared" si="219"/>
        <v/>
      </c>
      <c r="CM52" s="199" t="str">
        <f t="shared" si="219"/>
        <v/>
      </c>
      <c r="CN52" s="199" t="str">
        <f t="shared" si="219"/>
        <v/>
      </c>
      <c r="CO52" s="199" t="str">
        <f t="shared" si="219"/>
        <v/>
      </c>
      <c r="CP52" s="199" t="str">
        <f t="shared" si="219"/>
        <v/>
      </c>
      <c r="CQ52" s="199" t="str">
        <f t="shared" si="219"/>
        <v/>
      </c>
      <c r="CR52" s="199" t="str">
        <f t="shared" si="219"/>
        <v/>
      </c>
      <c r="CS52" s="199" t="str">
        <f t="shared" si="219"/>
        <v/>
      </c>
      <c r="CT52" s="199" t="str">
        <f t="shared" si="219"/>
        <v/>
      </c>
      <c r="CU52" s="199" t="str">
        <f t="shared" si="219"/>
        <v/>
      </c>
      <c r="CV52" s="199" t="str">
        <f t="shared" ref="CV52:FG52" si="220">IF(ISNONTEXT($AH52),CU52+$AH52,"")</f>
        <v/>
      </c>
      <c r="CW52" s="199" t="str">
        <f t="shared" si="220"/>
        <v/>
      </c>
      <c r="CX52" s="199" t="str">
        <f t="shared" si="220"/>
        <v/>
      </c>
      <c r="CY52" s="199" t="str">
        <f t="shared" si="220"/>
        <v/>
      </c>
      <c r="CZ52" s="199" t="str">
        <f t="shared" si="220"/>
        <v/>
      </c>
      <c r="DA52" s="199" t="str">
        <f t="shared" si="220"/>
        <v/>
      </c>
      <c r="DB52" s="199" t="str">
        <f t="shared" si="220"/>
        <v/>
      </c>
      <c r="DC52" s="199" t="str">
        <f t="shared" si="220"/>
        <v/>
      </c>
      <c r="DD52" s="199" t="str">
        <f t="shared" si="220"/>
        <v/>
      </c>
      <c r="DE52" s="199" t="str">
        <f t="shared" si="220"/>
        <v/>
      </c>
      <c r="DF52" s="199" t="str">
        <f t="shared" si="220"/>
        <v/>
      </c>
      <c r="DG52" s="199" t="str">
        <f t="shared" si="220"/>
        <v/>
      </c>
      <c r="DH52" s="199" t="str">
        <f t="shared" si="220"/>
        <v/>
      </c>
      <c r="DI52" s="199" t="str">
        <f t="shared" si="220"/>
        <v/>
      </c>
      <c r="DJ52" s="199" t="str">
        <f t="shared" si="220"/>
        <v/>
      </c>
      <c r="DK52" s="199" t="str">
        <f t="shared" si="220"/>
        <v/>
      </c>
      <c r="DL52" s="199" t="str">
        <f t="shared" si="220"/>
        <v/>
      </c>
      <c r="DM52" s="199" t="str">
        <f t="shared" si="220"/>
        <v/>
      </c>
      <c r="DN52" s="199" t="str">
        <f t="shared" si="220"/>
        <v/>
      </c>
      <c r="DO52" s="199" t="str">
        <f t="shared" si="220"/>
        <v/>
      </c>
      <c r="DP52" s="199" t="str">
        <f t="shared" si="220"/>
        <v/>
      </c>
      <c r="DQ52" s="199" t="str">
        <f t="shared" si="220"/>
        <v/>
      </c>
      <c r="DR52" s="199" t="str">
        <f t="shared" si="220"/>
        <v/>
      </c>
      <c r="DS52" s="199" t="str">
        <f t="shared" si="220"/>
        <v/>
      </c>
      <c r="DT52" s="199" t="str">
        <f t="shared" si="220"/>
        <v/>
      </c>
      <c r="DU52" s="199" t="str">
        <f t="shared" si="220"/>
        <v/>
      </c>
      <c r="DV52" s="199" t="str">
        <f t="shared" si="220"/>
        <v/>
      </c>
      <c r="DW52" s="199" t="str">
        <f t="shared" si="220"/>
        <v/>
      </c>
      <c r="DX52" s="199" t="str">
        <f t="shared" si="220"/>
        <v/>
      </c>
      <c r="DY52" s="199" t="str">
        <f t="shared" si="220"/>
        <v/>
      </c>
      <c r="DZ52" s="199" t="str">
        <f t="shared" si="220"/>
        <v/>
      </c>
      <c r="EA52" s="199" t="str">
        <f t="shared" si="220"/>
        <v/>
      </c>
      <c r="EB52" s="199" t="str">
        <f t="shared" si="220"/>
        <v/>
      </c>
      <c r="EC52" s="199" t="str">
        <f t="shared" si="220"/>
        <v/>
      </c>
      <c r="ED52" s="199" t="str">
        <f t="shared" si="220"/>
        <v/>
      </c>
      <c r="EE52" s="236" t="str">
        <f t="shared" si="25"/>
        <v/>
      </c>
      <c r="EF52" s="237" t="e">
        <f t="shared" si="26"/>
        <v>#N/A</v>
      </c>
      <c r="EG52" s="237" t="e">
        <f t="shared" si="27"/>
        <v>#N/A</v>
      </c>
      <c r="EH52" s="237" t="e">
        <f t="shared" si="28"/>
        <v>#N/A</v>
      </c>
      <c r="EI52" s="237" t="e">
        <f t="shared" si="29"/>
        <v>#N/A</v>
      </c>
      <c r="EJ52" s="237" t="e">
        <f t="shared" si="30"/>
        <v>#N/A</v>
      </c>
      <c r="EK52" s="237" t="e">
        <f t="shared" si="31"/>
        <v>#N/A</v>
      </c>
      <c r="EL52" s="237" t="e">
        <f t="shared" si="32"/>
        <v>#N/A</v>
      </c>
      <c r="EM52" s="237" t="e">
        <f t="shared" si="33"/>
        <v>#N/A</v>
      </c>
      <c r="EN52" s="237" t="e">
        <f t="shared" si="34"/>
        <v>#N/A</v>
      </c>
      <c r="EO52" s="237" t="e">
        <f t="shared" si="35"/>
        <v>#N/A</v>
      </c>
      <c r="EP52" s="237" t="e">
        <f t="shared" si="36"/>
        <v>#N/A</v>
      </c>
      <c r="EQ52" s="237" t="e">
        <f t="shared" si="37"/>
        <v>#N/A</v>
      </c>
      <c r="ER52" s="237" t="e">
        <f t="shared" si="38"/>
        <v>#N/A</v>
      </c>
      <c r="ES52" s="237" t="e">
        <f t="shared" si="39"/>
        <v>#N/A</v>
      </c>
      <c r="ET52" s="237" t="e">
        <f t="shared" si="40"/>
        <v>#N/A</v>
      </c>
      <c r="EU52" s="237" t="e">
        <f t="shared" si="41"/>
        <v>#N/A</v>
      </c>
      <c r="EV52" s="237" t="e">
        <f t="shared" si="42"/>
        <v>#N/A</v>
      </c>
      <c r="EW52" s="237" t="e">
        <f t="shared" si="43"/>
        <v>#N/A</v>
      </c>
      <c r="EX52" s="237" t="e">
        <f t="shared" si="44"/>
        <v>#N/A</v>
      </c>
      <c r="EY52" s="237" t="e">
        <f t="shared" si="45"/>
        <v>#N/A</v>
      </c>
      <c r="EZ52" s="237" t="e">
        <f t="shared" si="46"/>
        <v>#N/A</v>
      </c>
      <c r="FA52" s="237" t="e">
        <f t="shared" si="47"/>
        <v>#N/A</v>
      </c>
      <c r="FB52" s="237" t="e">
        <f t="shared" si="48"/>
        <v>#N/A</v>
      </c>
      <c r="FC52" s="237" t="e">
        <f t="shared" si="49"/>
        <v>#N/A</v>
      </c>
      <c r="FD52" s="237" t="e">
        <f t="shared" si="50"/>
        <v>#N/A</v>
      </c>
      <c r="FE52" s="237" t="e">
        <f t="shared" si="51"/>
        <v>#N/A</v>
      </c>
      <c r="FF52" s="237" t="e">
        <f t="shared" si="52"/>
        <v>#N/A</v>
      </c>
      <c r="FG52" s="237" t="e">
        <f t="shared" si="53"/>
        <v>#N/A</v>
      </c>
      <c r="FH52" s="237" t="e">
        <f t="shared" si="54"/>
        <v>#N/A</v>
      </c>
      <c r="FI52" s="237" t="e">
        <f t="shared" si="55"/>
        <v>#N/A</v>
      </c>
      <c r="FJ52" s="237" t="e">
        <f t="shared" si="56"/>
        <v>#N/A</v>
      </c>
      <c r="FK52" s="237" t="e">
        <f t="shared" si="57"/>
        <v>#N/A</v>
      </c>
      <c r="FL52" s="237" t="e">
        <f t="shared" si="58"/>
        <v>#N/A</v>
      </c>
      <c r="FM52" s="237" t="e">
        <f t="shared" si="59"/>
        <v>#N/A</v>
      </c>
      <c r="FN52" s="237" t="e">
        <f t="shared" si="60"/>
        <v>#N/A</v>
      </c>
      <c r="FO52" s="237" t="e">
        <f t="shared" si="61"/>
        <v>#N/A</v>
      </c>
      <c r="FP52" s="237" t="e">
        <f t="shared" si="62"/>
        <v>#N/A</v>
      </c>
      <c r="FQ52" s="237" t="e">
        <f t="shared" si="63"/>
        <v>#N/A</v>
      </c>
      <c r="FR52" s="237" t="e">
        <f t="shared" si="64"/>
        <v>#N/A</v>
      </c>
      <c r="FS52" s="237" t="e">
        <f t="shared" si="65"/>
        <v>#N/A</v>
      </c>
      <c r="FT52" s="237" t="e">
        <f t="shared" si="66"/>
        <v>#N/A</v>
      </c>
      <c r="FU52" s="237" t="e">
        <f t="shared" si="67"/>
        <v>#N/A</v>
      </c>
      <c r="FV52" s="237" t="e">
        <f t="shared" si="68"/>
        <v>#N/A</v>
      </c>
      <c r="FW52" s="237" t="e">
        <f t="shared" si="69"/>
        <v>#N/A</v>
      </c>
      <c r="FX52" s="237" t="e">
        <f t="shared" si="70"/>
        <v>#N/A</v>
      </c>
      <c r="FY52" s="237" t="e">
        <f t="shared" si="71"/>
        <v>#N/A</v>
      </c>
      <c r="FZ52" s="237" t="e">
        <f t="shared" si="72"/>
        <v>#N/A</v>
      </c>
      <c r="GA52" s="237" t="e">
        <f t="shared" si="73"/>
        <v>#N/A</v>
      </c>
      <c r="GB52" s="237" t="e">
        <f t="shared" si="74"/>
        <v>#N/A</v>
      </c>
      <c r="GC52" s="237" t="e">
        <f t="shared" si="75"/>
        <v>#N/A</v>
      </c>
      <c r="GD52" s="237" t="e">
        <f t="shared" si="76"/>
        <v>#N/A</v>
      </c>
      <c r="GE52" s="237" t="e">
        <f t="shared" si="77"/>
        <v>#N/A</v>
      </c>
      <c r="GF52" s="237" t="e">
        <f t="shared" si="78"/>
        <v>#N/A</v>
      </c>
      <c r="GG52" s="237" t="e">
        <f t="shared" si="79"/>
        <v>#N/A</v>
      </c>
      <c r="GH52" s="237" t="e">
        <f t="shared" si="80"/>
        <v>#N/A</v>
      </c>
      <c r="GI52" s="237" t="e">
        <f t="shared" si="81"/>
        <v>#N/A</v>
      </c>
      <c r="GJ52" s="237" t="e">
        <f t="shared" si="82"/>
        <v>#N/A</v>
      </c>
      <c r="GK52" s="237" t="e">
        <f t="shared" si="83"/>
        <v>#N/A</v>
      </c>
      <c r="GL52" s="237" t="e">
        <f t="shared" si="84"/>
        <v>#N/A</v>
      </c>
      <c r="GM52" s="237" t="e">
        <f t="shared" si="85"/>
        <v>#N/A</v>
      </c>
      <c r="GN52" s="237" t="e">
        <f t="shared" si="86"/>
        <v>#N/A</v>
      </c>
      <c r="GO52" s="237" t="e">
        <f t="shared" si="87"/>
        <v>#N/A</v>
      </c>
      <c r="GP52" s="237" t="e">
        <f t="shared" si="88"/>
        <v>#N/A</v>
      </c>
      <c r="GQ52" s="237" t="e">
        <f t="shared" si="89"/>
        <v>#N/A</v>
      </c>
      <c r="GR52" s="237" t="e">
        <f t="shared" si="90"/>
        <v>#N/A</v>
      </c>
      <c r="GS52" s="237" t="e">
        <f t="shared" si="91"/>
        <v>#N/A</v>
      </c>
      <c r="GT52" s="237" t="e">
        <f t="shared" si="92"/>
        <v>#N/A</v>
      </c>
      <c r="GU52" s="237" t="e">
        <f t="shared" si="93"/>
        <v>#N/A</v>
      </c>
      <c r="GV52" s="237" t="e">
        <f t="shared" si="94"/>
        <v>#N/A</v>
      </c>
      <c r="GW52" s="237" t="e">
        <f t="shared" si="95"/>
        <v>#N/A</v>
      </c>
      <c r="GX52" s="237" t="e">
        <f t="shared" si="96"/>
        <v>#N/A</v>
      </c>
      <c r="GY52" s="237" t="e">
        <f t="shared" si="97"/>
        <v>#N/A</v>
      </c>
      <c r="GZ52" s="237" t="e">
        <f t="shared" si="98"/>
        <v>#N/A</v>
      </c>
      <c r="HA52" s="237" t="e">
        <f t="shared" si="99"/>
        <v>#N/A</v>
      </c>
      <c r="HB52" s="237" t="e">
        <f t="shared" si="100"/>
        <v>#N/A</v>
      </c>
      <c r="HC52" s="237" t="e">
        <f t="shared" si="101"/>
        <v>#N/A</v>
      </c>
      <c r="HD52" s="237" t="e">
        <f t="shared" si="102"/>
        <v>#N/A</v>
      </c>
      <c r="HE52" s="237" t="e">
        <f t="shared" si="103"/>
        <v>#N/A</v>
      </c>
      <c r="HF52" s="237" t="e">
        <f t="shared" si="104"/>
        <v>#N/A</v>
      </c>
      <c r="HG52" s="237" t="e">
        <f t="shared" si="105"/>
        <v>#N/A</v>
      </c>
      <c r="HH52" s="237" t="e">
        <f t="shared" si="106"/>
        <v>#N/A</v>
      </c>
      <c r="HI52" s="237" t="e">
        <f t="shared" si="107"/>
        <v>#N/A</v>
      </c>
      <c r="HJ52" s="237" t="e">
        <f t="shared" si="108"/>
        <v>#N/A</v>
      </c>
      <c r="HK52" s="237" t="e">
        <f t="shared" si="109"/>
        <v>#N/A</v>
      </c>
      <c r="HL52" s="237" t="e">
        <f t="shared" si="110"/>
        <v>#N/A</v>
      </c>
      <c r="HM52" s="237" t="e">
        <f t="shared" si="111"/>
        <v>#N/A</v>
      </c>
      <c r="HN52" s="237" t="e">
        <f t="shared" si="112"/>
        <v>#N/A</v>
      </c>
      <c r="HO52" s="237" t="e">
        <f t="shared" si="113"/>
        <v>#N/A</v>
      </c>
      <c r="HP52" s="237" t="e">
        <f t="shared" si="114"/>
        <v>#N/A</v>
      </c>
      <c r="HQ52" s="237" t="e">
        <f t="shared" si="115"/>
        <v>#N/A</v>
      </c>
      <c r="HR52" s="237" t="e">
        <f t="shared" si="116"/>
        <v>#N/A</v>
      </c>
      <c r="HS52" s="237" t="e">
        <f t="shared" si="117"/>
        <v>#N/A</v>
      </c>
      <c r="HT52" s="237" t="e">
        <f t="shared" si="118"/>
        <v>#N/A</v>
      </c>
      <c r="HU52" s="237" t="e">
        <f t="shared" si="119"/>
        <v>#N/A</v>
      </c>
      <c r="HV52" s="237" t="e">
        <f t="shared" si="120"/>
        <v>#N/A</v>
      </c>
      <c r="HW52" s="237" t="e">
        <f t="shared" si="121"/>
        <v>#N/A</v>
      </c>
      <c r="HX52" s="237" t="e">
        <f t="shared" si="122"/>
        <v>#N/A</v>
      </c>
      <c r="HY52" s="237" t="e">
        <f t="shared" si="123"/>
        <v>#N/A</v>
      </c>
      <c r="HZ52" s="237" t="e">
        <f t="shared" si="124"/>
        <v>#N/A</v>
      </c>
      <c r="IA52" s="237" t="e">
        <f t="shared" si="125"/>
        <v>#N/A</v>
      </c>
      <c r="IB52" s="237" t="e">
        <f t="shared" si="126"/>
        <v>#N/A</v>
      </c>
    </row>
    <row r="53" spans="1:236" hidden="1" x14ac:dyDescent="0.25">
      <c r="A53" s="22">
        <v>50</v>
      </c>
      <c r="B53" s="117" t="str">
        <f t="shared" si="10"/>
        <v/>
      </c>
      <c r="C53" s="132"/>
      <c r="D53" s="117" t="str">
        <f t="shared" si="11"/>
        <v/>
      </c>
      <c r="E53" s="127"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9" t="str">
        <f t="shared" si="18"/>
        <v/>
      </c>
      <c r="Q53" s="119" t="str">
        <f t="shared" si="19"/>
        <v/>
      </c>
      <c r="R53" s="40" t="str">
        <f t="shared" si="20"/>
        <v/>
      </c>
      <c r="S53" s="132"/>
      <c r="T53" s="28" t="str">
        <f>IF(AND(B53&gt;0,C53&gt;0,D53&gt;0,M53&gt;0,N53&gt;0,S53&gt;0,NOT(K53="")),ABS(VLOOKUP($S$1,VLookups!$A$28:$B$29,2,FALSE)-_xlfn.BETA.DIST(S53,IF(G53="L",N53,M53),IF(G53="L",M53,N53),TRUE,B53,D53)),"")</f>
        <v/>
      </c>
      <c r="U53" s="129" t="str">
        <f>IF(OR($M53="",$N53=""),"",_xlfn.BETA.INV(ABS(VLOOKUP($S$1,VLookups!$A$28:$B$29,2,FALSE)-U$3),IF($G53="L",$N53,$M53),IF($G53="L",$M53,$N53),$B53,$D53))</f>
        <v/>
      </c>
      <c r="V53" s="130" t="str">
        <f>IF(OR($M53="",$N53=""),"",_xlfn.BETA.INV(ABS(VLOOKUP($S$1,VLookups!$A$28:$B$29,2,FALSE)-V$3),IF($G53="L",$N53,$M53),IF($G53="L",$M53,$N53),$B53,$D53))</f>
        <v/>
      </c>
      <c r="W53" s="129" t="str">
        <f>IF(OR($M53="",$N53=""),"",_xlfn.BETA.INV(ABS(VLOOKUP($S$1,VLookups!$A$28:$B$29,2,FALSE)-W$3),IF($G53="L",$N53,$M53),IF($G53="L",$M53,$N53),$B53,$D53))</f>
        <v/>
      </c>
      <c r="X53" s="130" t="str">
        <f>IF(OR($M53="",$N53=""),"",_xlfn.BETA.INV(ABS(VLOOKUP($S$1,VLookups!$A$28:$B$29,2,FALSE)-X$3),IF($G53="L",$N53,$M53),IF($G53="L",$M53,$N53),$B53,$D53))</f>
        <v/>
      </c>
      <c r="Y53" s="129" t="str">
        <f>IF(OR($M53="",$N53=""),"",_xlfn.BETA.INV(ABS(VLOOKUP($S$1,VLookups!$A$28:$B$29,2,FALSE)-Y$3),IF($G53="L",$N53,$M53),IF($G53="L",$M53,$N53),$B53,$D53))</f>
        <v/>
      </c>
      <c r="Z53" s="130" t="str">
        <f>IF(OR($M53="",$N53=""),"",_xlfn.BETA.INV(ABS(VLOOKUP($S$1,VLookups!$A$28:$B$29,2,FALSE)-Z$3),IF($G53="L",$N53,$M53),IF($G53="L",$M53,$N53),$B53,$D53))</f>
        <v/>
      </c>
      <c r="AA53" s="129" t="str">
        <f>IF(OR($M53="",$N53=""),"",_xlfn.BETA.INV(ABS(VLOOKUP($S$1,VLookups!$A$28:$B$29,2,FALSE)-AA$3),IF($G53="L",$N53,$M53),IF($G53="L",$M53,$N53),$B53,$D53))</f>
        <v/>
      </c>
      <c r="AB53" s="130" t="str">
        <f>IF(OR($M53="",$N53=""),"",_xlfn.BETA.INV(ABS(VLOOKUP($S$1,VLookups!$A$28:$B$29,2,FALSE)-AB$3),IF($G53="L",$N53,$M53),IF($G53="L",$M53,$N53),$B53,$D53))</f>
        <v/>
      </c>
      <c r="AC53" s="129" t="str">
        <f>IF(OR($M53="",$N53=""),"",_xlfn.BETA.INV(ABS(VLOOKUP($S$1,VLookups!$A$28:$B$29,2,FALSE)-AC$3),IF($G53="L",$N53,$M53),IF($G53="L",$M53,$N53),$B53,$D53))</f>
        <v/>
      </c>
      <c r="AD53" s="130" t="str">
        <f>IF(OR($M53="",$N53=""),"",_xlfn.BETA.INV(ABS(VLOOKUP($S$1,VLookups!$A$28:$B$29,2,FALSE)-AD$3),IF($G53="L",$N53,$M53),IF($G53="L",$M53,$N53),$B53,$D53))</f>
        <v/>
      </c>
      <c r="AE53" s="129" t="str">
        <f>IF(OR($M53="",$N53=""),"",_xlfn.BETA.INV(ABS(VLOOKUP($S$1,VLookups!$A$28:$B$29,2,FALSE)-AE$3),IF($G53="L",$N53,$M53),IF($G53="L",$M53,$N53),$B53,$D53))</f>
        <v/>
      </c>
      <c r="AF53" s="130" t="str">
        <f>IF(OR($M53="",$N53=""),"",_xlfn.BETA.INV(ABS(VLOOKUP($S$1,VLookups!$A$28:$B$29,2,FALSE)-AF$3),IF($G53="L",$N53,$M53),IF($G53="L",$M53,$N53),$B53,$D53))</f>
        <v/>
      </c>
      <c r="AG53" s="17"/>
      <c r="AH53" s="238" t="str">
        <f t="shared" si="21"/>
        <v/>
      </c>
      <c r="AI53" s="236" t="str">
        <f t="shared" si="22"/>
        <v/>
      </c>
      <c r="AJ53" s="199" t="str">
        <f t="shared" ref="AJ53:CU53" si="221">IF(ISNONTEXT($AH53),AI53+$AH53,"")</f>
        <v/>
      </c>
      <c r="AK53" s="199" t="str">
        <f t="shared" si="221"/>
        <v/>
      </c>
      <c r="AL53" s="199" t="str">
        <f t="shared" si="221"/>
        <v/>
      </c>
      <c r="AM53" s="199" t="str">
        <f t="shared" si="221"/>
        <v/>
      </c>
      <c r="AN53" s="199" t="str">
        <f t="shared" si="221"/>
        <v/>
      </c>
      <c r="AO53" s="199" t="str">
        <f t="shared" si="221"/>
        <v/>
      </c>
      <c r="AP53" s="199" t="str">
        <f t="shared" si="221"/>
        <v/>
      </c>
      <c r="AQ53" s="199" t="str">
        <f t="shared" si="221"/>
        <v/>
      </c>
      <c r="AR53" s="199" t="str">
        <f t="shared" si="221"/>
        <v/>
      </c>
      <c r="AS53" s="199" t="str">
        <f t="shared" si="221"/>
        <v/>
      </c>
      <c r="AT53" s="199" t="str">
        <f t="shared" si="221"/>
        <v/>
      </c>
      <c r="AU53" s="199" t="str">
        <f t="shared" si="221"/>
        <v/>
      </c>
      <c r="AV53" s="199" t="str">
        <f t="shared" si="221"/>
        <v/>
      </c>
      <c r="AW53" s="199" t="str">
        <f t="shared" si="221"/>
        <v/>
      </c>
      <c r="AX53" s="199" t="str">
        <f t="shared" si="221"/>
        <v/>
      </c>
      <c r="AY53" s="199" t="str">
        <f t="shared" si="221"/>
        <v/>
      </c>
      <c r="AZ53" s="199" t="str">
        <f t="shared" si="221"/>
        <v/>
      </c>
      <c r="BA53" s="199" t="str">
        <f t="shared" si="221"/>
        <v/>
      </c>
      <c r="BB53" s="199" t="str">
        <f t="shared" si="221"/>
        <v/>
      </c>
      <c r="BC53" s="199" t="str">
        <f t="shared" si="221"/>
        <v/>
      </c>
      <c r="BD53" s="199" t="str">
        <f t="shared" si="221"/>
        <v/>
      </c>
      <c r="BE53" s="199" t="str">
        <f t="shared" si="221"/>
        <v/>
      </c>
      <c r="BF53" s="199" t="str">
        <f t="shared" si="221"/>
        <v/>
      </c>
      <c r="BG53" s="199" t="str">
        <f t="shared" si="221"/>
        <v/>
      </c>
      <c r="BH53" s="199" t="str">
        <f t="shared" si="221"/>
        <v/>
      </c>
      <c r="BI53" s="199" t="str">
        <f t="shared" si="221"/>
        <v/>
      </c>
      <c r="BJ53" s="199" t="str">
        <f t="shared" si="221"/>
        <v/>
      </c>
      <c r="BK53" s="199" t="str">
        <f t="shared" si="221"/>
        <v/>
      </c>
      <c r="BL53" s="199" t="str">
        <f t="shared" si="221"/>
        <v/>
      </c>
      <c r="BM53" s="199" t="str">
        <f t="shared" si="221"/>
        <v/>
      </c>
      <c r="BN53" s="199" t="str">
        <f t="shared" si="221"/>
        <v/>
      </c>
      <c r="BO53" s="199" t="str">
        <f t="shared" si="221"/>
        <v/>
      </c>
      <c r="BP53" s="199" t="str">
        <f t="shared" si="221"/>
        <v/>
      </c>
      <c r="BQ53" s="199" t="str">
        <f t="shared" si="221"/>
        <v/>
      </c>
      <c r="BR53" s="199" t="str">
        <f t="shared" si="221"/>
        <v/>
      </c>
      <c r="BS53" s="199" t="str">
        <f t="shared" si="221"/>
        <v/>
      </c>
      <c r="BT53" s="199" t="str">
        <f t="shared" si="221"/>
        <v/>
      </c>
      <c r="BU53" s="199" t="str">
        <f t="shared" si="221"/>
        <v/>
      </c>
      <c r="BV53" s="199" t="str">
        <f t="shared" si="221"/>
        <v/>
      </c>
      <c r="BW53" s="199" t="str">
        <f t="shared" si="221"/>
        <v/>
      </c>
      <c r="BX53" s="199" t="str">
        <f t="shared" si="221"/>
        <v/>
      </c>
      <c r="BY53" s="199" t="str">
        <f t="shared" si="221"/>
        <v/>
      </c>
      <c r="BZ53" s="199" t="str">
        <f t="shared" si="221"/>
        <v/>
      </c>
      <c r="CA53" s="199" t="str">
        <f t="shared" si="221"/>
        <v/>
      </c>
      <c r="CB53" s="199" t="str">
        <f t="shared" si="221"/>
        <v/>
      </c>
      <c r="CC53" s="199" t="str">
        <f t="shared" si="221"/>
        <v/>
      </c>
      <c r="CD53" s="199" t="str">
        <f t="shared" si="221"/>
        <v/>
      </c>
      <c r="CE53" s="199" t="str">
        <f t="shared" si="221"/>
        <v/>
      </c>
      <c r="CF53" s="199" t="str">
        <f t="shared" si="221"/>
        <v/>
      </c>
      <c r="CG53" s="199" t="str">
        <f t="shared" si="221"/>
        <v/>
      </c>
      <c r="CH53" s="199" t="str">
        <f t="shared" si="221"/>
        <v/>
      </c>
      <c r="CI53" s="199" t="str">
        <f t="shared" si="221"/>
        <v/>
      </c>
      <c r="CJ53" s="199" t="str">
        <f t="shared" si="221"/>
        <v/>
      </c>
      <c r="CK53" s="199" t="str">
        <f t="shared" si="221"/>
        <v/>
      </c>
      <c r="CL53" s="199" t="str">
        <f t="shared" si="221"/>
        <v/>
      </c>
      <c r="CM53" s="199" t="str">
        <f t="shared" si="221"/>
        <v/>
      </c>
      <c r="CN53" s="199" t="str">
        <f t="shared" si="221"/>
        <v/>
      </c>
      <c r="CO53" s="199" t="str">
        <f t="shared" si="221"/>
        <v/>
      </c>
      <c r="CP53" s="199" t="str">
        <f t="shared" si="221"/>
        <v/>
      </c>
      <c r="CQ53" s="199" t="str">
        <f t="shared" si="221"/>
        <v/>
      </c>
      <c r="CR53" s="199" t="str">
        <f t="shared" si="221"/>
        <v/>
      </c>
      <c r="CS53" s="199" t="str">
        <f t="shared" si="221"/>
        <v/>
      </c>
      <c r="CT53" s="199" t="str">
        <f t="shared" si="221"/>
        <v/>
      </c>
      <c r="CU53" s="199" t="str">
        <f t="shared" si="221"/>
        <v/>
      </c>
      <c r="CV53" s="199" t="str">
        <f t="shared" ref="CV53:FG53" si="222">IF(ISNONTEXT($AH53),CU53+$AH53,"")</f>
        <v/>
      </c>
      <c r="CW53" s="199" t="str">
        <f t="shared" si="222"/>
        <v/>
      </c>
      <c r="CX53" s="199" t="str">
        <f t="shared" si="222"/>
        <v/>
      </c>
      <c r="CY53" s="199" t="str">
        <f t="shared" si="222"/>
        <v/>
      </c>
      <c r="CZ53" s="199" t="str">
        <f t="shared" si="222"/>
        <v/>
      </c>
      <c r="DA53" s="199" t="str">
        <f t="shared" si="222"/>
        <v/>
      </c>
      <c r="DB53" s="199" t="str">
        <f t="shared" si="222"/>
        <v/>
      </c>
      <c r="DC53" s="199" t="str">
        <f t="shared" si="222"/>
        <v/>
      </c>
      <c r="DD53" s="199" t="str">
        <f t="shared" si="222"/>
        <v/>
      </c>
      <c r="DE53" s="199" t="str">
        <f t="shared" si="222"/>
        <v/>
      </c>
      <c r="DF53" s="199" t="str">
        <f t="shared" si="222"/>
        <v/>
      </c>
      <c r="DG53" s="199" t="str">
        <f t="shared" si="222"/>
        <v/>
      </c>
      <c r="DH53" s="199" t="str">
        <f t="shared" si="222"/>
        <v/>
      </c>
      <c r="DI53" s="199" t="str">
        <f t="shared" si="222"/>
        <v/>
      </c>
      <c r="DJ53" s="199" t="str">
        <f t="shared" si="222"/>
        <v/>
      </c>
      <c r="DK53" s="199" t="str">
        <f t="shared" si="222"/>
        <v/>
      </c>
      <c r="DL53" s="199" t="str">
        <f t="shared" si="222"/>
        <v/>
      </c>
      <c r="DM53" s="199" t="str">
        <f t="shared" si="222"/>
        <v/>
      </c>
      <c r="DN53" s="199" t="str">
        <f t="shared" si="222"/>
        <v/>
      </c>
      <c r="DO53" s="199" t="str">
        <f t="shared" si="222"/>
        <v/>
      </c>
      <c r="DP53" s="199" t="str">
        <f t="shared" si="222"/>
        <v/>
      </c>
      <c r="DQ53" s="199" t="str">
        <f t="shared" si="222"/>
        <v/>
      </c>
      <c r="DR53" s="199" t="str">
        <f t="shared" si="222"/>
        <v/>
      </c>
      <c r="DS53" s="199" t="str">
        <f t="shared" si="222"/>
        <v/>
      </c>
      <c r="DT53" s="199" t="str">
        <f t="shared" si="222"/>
        <v/>
      </c>
      <c r="DU53" s="199" t="str">
        <f t="shared" si="222"/>
        <v/>
      </c>
      <c r="DV53" s="199" t="str">
        <f t="shared" si="222"/>
        <v/>
      </c>
      <c r="DW53" s="199" t="str">
        <f t="shared" si="222"/>
        <v/>
      </c>
      <c r="DX53" s="199" t="str">
        <f t="shared" si="222"/>
        <v/>
      </c>
      <c r="DY53" s="199" t="str">
        <f t="shared" si="222"/>
        <v/>
      </c>
      <c r="DZ53" s="199" t="str">
        <f t="shared" si="222"/>
        <v/>
      </c>
      <c r="EA53" s="199" t="str">
        <f t="shared" si="222"/>
        <v/>
      </c>
      <c r="EB53" s="199" t="str">
        <f t="shared" si="222"/>
        <v/>
      </c>
      <c r="EC53" s="199" t="str">
        <f t="shared" si="222"/>
        <v/>
      </c>
      <c r="ED53" s="199" t="str">
        <f t="shared" si="222"/>
        <v/>
      </c>
      <c r="EE53" s="236" t="str">
        <f t="shared" si="25"/>
        <v/>
      </c>
      <c r="EF53" s="237" t="e">
        <f t="shared" si="26"/>
        <v>#N/A</v>
      </c>
      <c r="EG53" s="237" t="e">
        <f t="shared" si="27"/>
        <v>#N/A</v>
      </c>
      <c r="EH53" s="237" t="e">
        <f t="shared" si="28"/>
        <v>#N/A</v>
      </c>
      <c r="EI53" s="237" t="e">
        <f t="shared" si="29"/>
        <v>#N/A</v>
      </c>
      <c r="EJ53" s="237" t="e">
        <f t="shared" si="30"/>
        <v>#N/A</v>
      </c>
      <c r="EK53" s="237" t="e">
        <f t="shared" si="31"/>
        <v>#N/A</v>
      </c>
      <c r="EL53" s="237" t="e">
        <f t="shared" si="32"/>
        <v>#N/A</v>
      </c>
      <c r="EM53" s="237" t="e">
        <f t="shared" si="33"/>
        <v>#N/A</v>
      </c>
      <c r="EN53" s="237" t="e">
        <f t="shared" si="34"/>
        <v>#N/A</v>
      </c>
      <c r="EO53" s="237" t="e">
        <f t="shared" si="35"/>
        <v>#N/A</v>
      </c>
      <c r="EP53" s="237" t="e">
        <f t="shared" si="36"/>
        <v>#N/A</v>
      </c>
      <c r="EQ53" s="237" t="e">
        <f t="shared" si="37"/>
        <v>#N/A</v>
      </c>
      <c r="ER53" s="237" t="e">
        <f t="shared" si="38"/>
        <v>#N/A</v>
      </c>
      <c r="ES53" s="237" t="e">
        <f t="shared" si="39"/>
        <v>#N/A</v>
      </c>
      <c r="ET53" s="237" t="e">
        <f t="shared" si="40"/>
        <v>#N/A</v>
      </c>
      <c r="EU53" s="237" t="e">
        <f t="shared" si="41"/>
        <v>#N/A</v>
      </c>
      <c r="EV53" s="237" t="e">
        <f t="shared" si="42"/>
        <v>#N/A</v>
      </c>
      <c r="EW53" s="237" t="e">
        <f t="shared" si="43"/>
        <v>#N/A</v>
      </c>
      <c r="EX53" s="237" t="e">
        <f t="shared" si="44"/>
        <v>#N/A</v>
      </c>
      <c r="EY53" s="237" t="e">
        <f t="shared" si="45"/>
        <v>#N/A</v>
      </c>
      <c r="EZ53" s="237" t="e">
        <f t="shared" si="46"/>
        <v>#N/A</v>
      </c>
      <c r="FA53" s="237" t="e">
        <f t="shared" si="47"/>
        <v>#N/A</v>
      </c>
      <c r="FB53" s="237" t="e">
        <f t="shared" si="48"/>
        <v>#N/A</v>
      </c>
      <c r="FC53" s="237" t="e">
        <f t="shared" si="49"/>
        <v>#N/A</v>
      </c>
      <c r="FD53" s="237" t="e">
        <f t="shared" si="50"/>
        <v>#N/A</v>
      </c>
      <c r="FE53" s="237" t="e">
        <f t="shared" si="51"/>
        <v>#N/A</v>
      </c>
      <c r="FF53" s="237" t="e">
        <f t="shared" si="52"/>
        <v>#N/A</v>
      </c>
      <c r="FG53" s="237" t="e">
        <f t="shared" si="53"/>
        <v>#N/A</v>
      </c>
      <c r="FH53" s="237" t="e">
        <f t="shared" si="54"/>
        <v>#N/A</v>
      </c>
      <c r="FI53" s="237" t="e">
        <f t="shared" si="55"/>
        <v>#N/A</v>
      </c>
      <c r="FJ53" s="237" t="e">
        <f t="shared" si="56"/>
        <v>#N/A</v>
      </c>
      <c r="FK53" s="237" t="e">
        <f t="shared" si="57"/>
        <v>#N/A</v>
      </c>
      <c r="FL53" s="237" t="e">
        <f t="shared" si="58"/>
        <v>#N/A</v>
      </c>
      <c r="FM53" s="237" t="e">
        <f t="shared" si="59"/>
        <v>#N/A</v>
      </c>
      <c r="FN53" s="237" t="e">
        <f t="shared" si="60"/>
        <v>#N/A</v>
      </c>
      <c r="FO53" s="237" t="e">
        <f t="shared" si="61"/>
        <v>#N/A</v>
      </c>
      <c r="FP53" s="237" t="e">
        <f t="shared" si="62"/>
        <v>#N/A</v>
      </c>
      <c r="FQ53" s="237" t="e">
        <f t="shared" si="63"/>
        <v>#N/A</v>
      </c>
      <c r="FR53" s="237" t="e">
        <f t="shared" si="64"/>
        <v>#N/A</v>
      </c>
      <c r="FS53" s="237" t="e">
        <f t="shared" si="65"/>
        <v>#N/A</v>
      </c>
      <c r="FT53" s="237" t="e">
        <f t="shared" si="66"/>
        <v>#N/A</v>
      </c>
      <c r="FU53" s="237" t="e">
        <f t="shared" si="67"/>
        <v>#N/A</v>
      </c>
      <c r="FV53" s="237" t="e">
        <f t="shared" si="68"/>
        <v>#N/A</v>
      </c>
      <c r="FW53" s="237" t="e">
        <f t="shared" si="69"/>
        <v>#N/A</v>
      </c>
      <c r="FX53" s="237" t="e">
        <f t="shared" si="70"/>
        <v>#N/A</v>
      </c>
      <c r="FY53" s="237" t="e">
        <f t="shared" si="71"/>
        <v>#N/A</v>
      </c>
      <c r="FZ53" s="237" t="e">
        <f t="shared" si="72"/>
        <v>#N/A</v>
      </c>
      <c r="GA53" s="237" t="e">
        <f t="shared" si="73"/>
        <v>#N/A</v>
      </c>
      <c r="GB53" s="237" t="e">
        <f t="shared" si="74"/>
        <v>#N/A</v>
      </c>
      <c r="GC53" s="237" t="e">
        <f t="shared" si="75"/>
        <v>#N/A</v>
      </c>
      <c r="GD53" s="237" t="e">
        <f t="shared" si="76"/>
        <v>#N/A</v>
      </c>
      <c r="GE53" s="237" t="e">
        <f t="shared" si="77"/>
        <v>#N/A</v>
      </c>
      <c r="GF53" s="237" t="e">
        <f t="shared" si="78"/>
        <v>#N/A</v>
      </c>
      <c r="GG53" s="237" t="e">
        <f t="shared" si="79"/>
        <v>#N/A</v>
      </c>
      <c r="GH53" s="237" t="e">
        <f t="shared" si="80"/>
        <v>#N/A</v>
      </c>
      <c r="GI53" s="237" t="e">
        <f t="shared" si="81"/>
        <v>#N/A</v>
      </c>
      <c r="GJ53" s="237" t="e">
        <f t="shared" si="82"/>
        <v>#N/A</v>
      </c>
      <c r="GK53" s="237" t="e">
        <f t="shared" si="83"/>
        <v>#N/A</v>
      </c>
      <c r="GL53" s="237" t="e">
        <f t="shared" si="84"/>
        <v>#N/A</v>
      </c>
      <c r="GM53" s="237" t="e">
        <f t="shared" si="85"/>
        <v>#N/A</v>
      </c>
      <c r="GN53" s="237" t="e">
        <f t="shared" si="86"/>
        <v>#N/A</v>
      </c>
      <c r="GO53" s="237" t="e">
        <f t="shared" si="87"/>
        <v>#N/A</v>
      </c>
      <c r="GP53" s="237" t="e">
        <f t="shared" si="88"/>
        <v>#N/A</v>
      </c>
      <c r="GQ53" s="237" t="e">
        <f t="shared" si="89"/>
        <v>#N/A</v>
      </c>
      <c r="GR53" s="237" t="e">
        <f t="shared" si="90"/>
        <v>#N/A</v>
      </c>
      <c r="GS53" s="237" t="e">
        <f t="shared" si="91"/>
        <v>#N/A</v>
      </c>
      <c r="GT53" s="237" t="e">
        <f t="shared" si="92"/>
        <v>#N/A</v>
      </c>
      <c r="GU53" s="237" t="e">
        <f t="shared" si="93"/>
        <v>#N/A</v>
      </c>
      <c r="GV53" s="237" t="e">
        <f t="shared" si="94"/>
        <v>#N/A</v>
      </c>
      <c r="GW53" s="237" t="e">
        <f t="shared" si="95"/>
        <v>#N/A</v>
      </c>
      <c r="GX53" s="237" t="e">
        <f t="shared" si="96"/>
        <v>#N/A</v>
      </c>
      <c r="GY53" s="237" t="e">
        <f t="shared" si="97"/>
        <v>#N/A</v>
      </c>
      <c r="GZ53" s="237" t="e">
        <f t="shared" si="98"/>
        <v>#N/A</v>
      </c>
      <c r="HA53" s="237" t="e">
        <f t="shared" si="99"/>
        <v>#N/A</v>
      </c>
      <c r="HB53" s="237" t="e">
        <f t="shared" si="100"/>
        <v>#N/A</v>
      </c>
      <c r="HC53" s="237" t="e">
        <f t="shared" si="101"/>
        <v>#N/A</v>
      </c>
      <c r="HD53" s="237" t="e">
        <f t="shared" si="102"/>
        <v>#N/A</v>
      </c>
      <c r="HE53" s="237" t="e">
        <f t="shared" si="103"/>
        <v>#N/A</v>
      </c>
      <c r="HF53" s="237" t="e">
        <f t="shared" si="104"/>
        <v>#N/A</v>
      </c>
      <c r="HG53" s="237" t="e">
        <f t="shared" si="105"/>
        <v>#N/A</v>
      </c>
      <c r="HH53" s="237" t="e">
        <f t="shared" si="106"/>
        <v>#N/A</v>
      </c>
      <c r="HI53" s="237" t="e">
        <f t="shared" si="107"/>
        <v>#N/A</v>
      </c>
      <c r="HJ53" s="237" t="e">
        <f t="shared" si="108"/>
        <v>#N/A</v>
      </c>
      <c r="HK53" s="237" t="e">
        <f t="shared" si="109"/>
        <v>#N/A</v>
      </c>
      <c r="HL53" s="237" t="e">
        <f t="shared" si="110"/>
        <v>#N/A</v>
      </c>
      <c r="HM53" s="237" t="e">
        <f t="shared" si="111"/>
        <v>#N/A</v>
      </c>
      <c r="HN53" s="237" t="e">
        <f t="shared" si="112"/>
        <v>#N/A</v>
      </c>
      <c r="HO53" s="237" t="e">
        <f t="shared" si="113"/>
        <v>#N/A</v>
      </c>
      <c r="HP53" s="237" t="e">
        <f t="shared" si="114"/>
        <v>#N/A</v>
      </c>
      <c r="HQ53" s="237" t="e">
        <f t="shared" si="115"/>
        <v>#N/A</v>
      </c>
      <c r="HR53" s="237" t="e">
        <f t="shared" si="116"/>
        <v>#N/A</v>
      </c>
      <c r="HS53" s="237" t="e">
        <f t="shared" si="117"/>
        <v>#N/A</v>
      </c>
      <c r="HT53" s="237" t="e">
        <f t="shared" si="118"/>
        <v>#N/A</v>
      </c>
      <c r="HU53" s="237" t="e">
        <f t="shared" si="119"/>
        <v>#N/A</v>
      </c>
      <c r="HV53" s="237" t="e">
        <f t="shared" si="120"/>
        <v>#N/A</v>
      </c>
      <c r="HW53" s="237" t="e">
        <f t="shared" si="121"/>
        <v>#N/A</v>
      </c>
      <c r="HX53" s="237" t="e">
        <f t="shared" si="122"/>
        <v>#N/A</v>
      </c>
      <c r="HY53" s="237" t="e">
        <f t="shared" si="123"/>
        <v>#N/A</v>
      </c>
      <c r="HZ53" s="237" t="e">
        <f t="shared" si="124"/>
        <v>#N/A</v>
      </c>
      <c r="IA53" s="237" t="e">
        <f t="shared" si="125"/>
        <v>#N/A</v>
      </c>
      <c r="IB53" s="237" t="e">
        <f t="shared" si="126"/>
        <v>#N/A</v>
      </c>
    </row>
    <row r="54" spans="1:236" hidden="1" x14ac:dyDescent="0.25">
      <c r="A54" s="22">
        <v>51</v>
      </c>
      <c r="B54" s="117" t="str">
        <f t="shared" si="10"/>
        <v/>
      </c>
      <c r="C54" s="132"/>
      <c r="D54" s="117" t="str">
        <f t="shared" si="11"/>
        <v/>
      </c>
      <c r="E54" s="127"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9" t="str">
        <f t="shared" si="18"/>
        <v/>
      </c>
      <c r="Q54" s="119" t="str">
        <f t="shared" si="19"/>
        <v/>
      </c>
      <c r="R54" s="40" t="str">
        <f t="shared" si="20"/>
        <v/>
      </c>
      <c r="S54" s="132"/>
      <c r="T54" s="28" t="str">
        <f>IF(AND(B54&gt;0,C54&gt;0,D54&gt;0,M54&gt;0,N54&gt;0,S54&gt;0,NOT(K54="")),ABS(VLOOKUP($S$1,VLookups!$A$28:$B$29,2,FALSE)-_xlfn.BETA.DIST(S54,IF(G54="L",N54,M54),IF(G54="L",M54,N54),TRUE,B54,D54)),"")</f>
        <v/>
      </c>
      <c r="U54" s="129" t="str">
        <f>IF(OR($M54="",$N54=""),"",_xlfn.BETA.INV(ABS(VLOOKUP($S$1,VLookups!$A$28:$B$29,2,FALSE)-U$3),IF($G54="L",$N54,$M54),IF($G54="L",$M54,$N54),$B54,$D54))</f>
        <v/>
      </c>
      <c r="V54" s="130" t="str">
        <f>IF(OR($M54="",$N54=""),"",_xlfn.BETA.INV(ABS(VLOOKUP($S$1,VLookups!$A$28:$B$29,2,FALSE)-V$3),IF($G54="L",$N54,$M54),IF($G54="L",$M54,$N54),$B54,$D54))</f>
        <v/>
      </c>
      <c r="W54" s="129" t="str">
        <f>IF(OR($M54="",$N54=""),"",_xlfn.BETA.INV(ABS(VLOOKUP($S$1,VLookups!$A$28:$B$29,2,FALSE)-W$3),IF($G54="L",$N54,$M54),IF($G54="L",$M54,$N54),$B54,$D54))</f>
        <v/>
      </c>
      <c r="X54" s="130" t="str">
        <f>IF(OR($M54="",$N54=""),"",_xlfn.BETA.INV(ABS(VLOOKUP($S$1,VLookups!$A$28:$B$29,2,FALSE)-X$3),IF($G54="L",$N54,$M54),IF($G54="L",$M54,$N54),$B54,$D54))</f>
        <v/>
      </c>
      <c r="Y54" s="129" t="str">
        <f>IF(OR($M54="",$N54=""),"",_xlfn.BETA.INV(ABS(VLOOKUP($S$1,VLookups!$A$28:$B$29,2,FALSE)-Y$3),IF($G54="L",$N54,$M54),IF($G54="L",$M54,$N54),$B54,$D54))</f>
        <v/>
      </c>
      <c r="Z54" s="130" t="str">
        <f>IF(OR($M54="",$N54=""),"",_xlfn.BETA.INV(ABS(VLOOKUP($S$1,VLookups!$A$28:$B$29,2,FALSE)-Z$3),IF($G54="L",$N54,$M54),IF($G54="L",$M54,$N54),$B54,$D54))</f>
        <v/>
      </c>
      <c r="AA54" s="129" t="str">
        <f>IF(OR($M54="",$N54=""),"",_xlfn.BETA.INV(ABS(VLOOKUP($S$1,VLookups!$A$28:$B$29,2,FALSE)-AA$3),IF($G54="L",$N54,$M54),IF($G54="L",$M54,$N54),$B54,$D54))</f>
        <v/>
      </c>
      <c r="AB54" s="130" t="str">
        <f>IF(OR($M54="",$N54=""),"",_xlfn.BETA.INV(ABS(VLOOKUP($S$1,VLookups!$A$28:$B$29,2,FALSE)-AB$3),IF($G54="L",$N54,$M54),IF($G54="L",$M54,$N54),$B54,$D54))</f>
        <v/>
      </c>
      <c r="AC54" s="129" t="str">
        <f>IF(OR($M54="",$N54=""),"",_xlfn.BETA.INV(ABS(VLOOKUP($S$1,VLookups!$A$28:$B$29,2,FALSE)-AC$3),IF($G54="L",$N54,$M54),IF($G54="L",$M54,$N54),$B54,$D54))</f>
        <v/>
      </c>
      <c r="AD54" s="130" t="str">
        <f>IF(OR($M54="",$N54=""),"",_xlfn.BETA.INV(ABS(VLOOKUP($S$1,VLookups!$A$28:$B$29,2,FALSE)-AD$3),IF($G54="L",$N54,$M54),IF($G54="L",$M54,$N54),$B54,$D54))</f>
        <v/>
      </c>
      <c r="AE54" s="129" t="str">
        <f>IF(OR($M54="",$N54=""),"",_xlfn.BETA.INV(ABS(VLOOKUP($S$1,VLookups!$A$28:$B$29,2,FALSE)-AE$3),IF($G54="L",$N54,$M54),IF($G54="L",$M54,$N54),$B54,$D54))</f>
        <v/>
      </c>
      <c r="AF54" s="130" t="str">
        <f>IF(OR($M54="",$N54=""),"",_xlfn.BETA.INV(ABS(VLOOKUP($S$1,VLookups!$A$28:$B$29,2,FALSE)-AF$3),IF($G54="L",$N54,$M54),IF($G54="L",$M54,$N54),$B54,$D54))</f>
        <v/>
      </c>
      <c r="AG54" s="17"/>
      <c r="AH54" s="238" t="str">
        <f t="shared" si="21"/>
        <v/>
      </c>
      <c r="AI54" s="236" t="str">
        <f t="shared" si="22"/>
        <v/>
      </c>
      <c r="AJ54" s="199" t="str">
        <f t="shared" ref="AJ54:CU54" si="223">IF(ISNONTEXT($AH54),AI54+$AH54,"")</f>
        <v/>
      </c>
      <c r="AK54" s="199" t="str">
        <f t="shared" si="223"/>
        <v/>
      </c>
      <c r="AL54" s="199" t="str">
        <f t="shared" si="223"/>
        <v/>
      </c>
      <c r="AM54" s="199" t="str">
        <f t="shared" si="223"/>
        <v/>
      </c>
      <c r="AN54" s="199" t="str">
        <f t="shared" si="223"/>
        <v/>
      </c>
      <c r="AO54" s="199" t="str">
        <f t="shared" si="223"/>
        <v/>
      </c>
      <c r="AP54" s="199" t="str">
        <f t="shared" si="223"/>
        <v/>
      </c>
      <c r="AQ54" s="199" t="str">
        <f t="shared" si="223"/>
        <v/>
      </c>
      <c r="AR54" s="199" t="str">
        <f t="shared" si="223"/>
        <v/>
      </c>
      <c r="AS54" s="199" t="str">
        <f t="shared" si="223"/>
        <v/>
      </c>
      <c r="AT54" s="199" t="str">
        <f t="shared" si="223"/>
        <v/>
      </c>
      <c r="AU54" s="199" t="str">
        <f t="shared" si="223"/>
        <v/>
      </c>
      <c r="AV54" s="199" t="str">
        <f t="shared" si="223"/>
        <v/>
      </c>
      <c r="AW54" s="199" t="str">
        <f t="shared" si="223"/>
        <v/>
      </c>
      <c r="AX54" s="199" t="str">
        <f t="shared" si="223"/>
        <v/>
      </c>
      <c r="AY54" s="199" t="str">
        <f t="shared" si="223"/>
        <v/>
      </c>
      <c r="AZ54" s="199" t="str">
        <f t="shared" si="223"/>
        <v/>
      </c>
      <c r="BA54" s="199" t="str">
        <f t="shared" si="223"/>
        <v/>
      </c>
      <c r="BB54" s="199" t="str">
        <f t="shared" si="223"/>
        <v/>
      </c>
      <c r="BC54" s="199" t="str">
        <f t="shared" si="223"/>
        <v/>
      </c>
      <c r="BD54" s="199" t="str">
        <f t="shared" si="223"/>
        <v/>
      </c>
      <c r="BE54" s="199" t="str">
        <f t="shared" si="223"/>
        <v/>
      </c>
      <c r="BF54" s="199" t="str">
        <f t="shared" si="223"/>
        <v/>
      </c>
      <c r="BG54" s="199" t="str">
        <f t="shared" si="223"/>
        <v/>
      </c>
      <c r="BH54" s="199" t="str">
        <f t="shared" si="223"/>
        <v/>
      </c>
      <c r="BI54" s="199" t="str">
        <f t="shared" si="223"/>
        <v/>
      </c>
      <c r="BJ54" s="199" t="str">
        <f t="shared" si="223"/>
        <v/>
      </c>
      <c r="BK54" s="199" t="str">
        <f t="shared" si="223"/>
        <v/>
      </c>
      <c r="BL54" s="199" t="str">
        <f t="shared" si="223"/>
        <v/>
      </c>
      <c r="BM54" s="199" t="str">
        <f t="shared" si="223"/>
        <v/>
      </c>
      <c r="BN54" s="199" t="str">
        <f t="shared" si="223"/>
        <v/>
      </c>
      <c r="BO54" s="199" t="str">
        <f t="shared" si="223"/>
        <v/>
      </c>
      <c r="BP54" s="199" t="str">
        <f t="shared" si="223"/>
        <v/>
      </c>
      <c r="BQ54" s="199" t="str">
        <f t="shared" si="223"/>
        <v/>
      </c>
      <c r="BR54" s="199" t="str">
        <f t="shared" si="223"/>
        <v/>
      </c>
      <c r="BS54" s="199" t="str">
        <f t="shared" si="223"/>
        <v/>
      </c>
      <c r="BT54" s="199" t="str">
        <f t="shared" si="223"/>
        <v/>
      </c>
      <c r="BU54" s="199" t="str">
        <f t="shared" si="223"/>
        <v/>
      </c>
      <c r="BV54" s="199" t="str">
        <f t="shared" si="223"/>
        <v/>
      </c>
      <c r="BW54" s="199" t="str">
        <f t="shared" si="223"/>
        <v/>
      </c>
      <c r="BX54" s="199" t="str">
        <f t="shared" si="223"/>
        <v/>
      </c>
      <c r="BY54" s="199" t="str">
        <f t="shared" si="223"/>
        <v/>
      </c>
      <c r="BZ54" s="199" t="str">
        <f t="shared" si="223"/>
        <v/>
      </c>
      <c r="CA54" s="199" t="str">
        <f t="shared" si="223"/>
        <v/>
      </c>
      <c r="CB54" s="199" t="str">
        <f t="shared" si="223"/>
        <v/>
      </c>
      <c r="CC54" s="199" t="str">
        <f t="shared" si="223"/>
        <v/>
      </c>
      <c r="CD54" s="199" t="str">
        <f t="shared" si="223"/>
        <v/>
      </c>
      <c r="CE54" s="199" t="str">
        <f t="shared" si="223"/>
        <v/>
      </c>
      <c r="CF54" s="199" t="str">
        <f t="shared" si="223"/>
        <v/>
      </c>
      <c r="CG54" s="199" t="str">
        <f t="shared" si="223"/>
        <v/>
      </c>
      <c r="CH54" s="199" t="str">
        <f t="shared" si="223"/>
        <v/>
      </c>
      <c r="CI54" s="199" t="str">
        <f t="shared" si="223"/>
        <v/>
      </c>
      <c r="CJ54" s="199" t="str">
        <f t="shared" si="223"/>
        <v/>
      </c>
      <c r="CK54" s="199" t="str">
        <f t="shared" si="223"/>
        <v/>
      </c>
      <c r="CL54" s="199" t="str">
        <f t="shared" si="223"/>
        <v/>
      </c>
      <c r="CM54" s="199" t="str">
        <f t="shared" si="223"/>
        <v/>
      </c>
      <c r="CN54" s="199" t="str">
        <f t="shared" si="223"/>
        <v/>
      </c>
      <c r="CO54" s="199" t="str">
        <f t="shared" si="223"/>
        <v/>
      </c>
      <c r="CP54" s="199" t="str">
        <f t="shared" si="223"/>
        <v/>
      </c>
      <c r="CQ54" s="199" t="str">
        <f t="shared" si="223"/>
        <v/>
      </c>
      <c r="CR54" s="199" t="str">
        <f t="shared" si="223"/>
        <v/>
      </c>
      <c r="CS54" s="199" t="str">
        <f t="shared" si="223"/>
        <v/>
      </c>
      <c r="CT54" s="199" t="str">
        <f t="shared" si="223"/>
        <v/>
      </c>
      <c r="CU54" s="199" t="str">
        <f t="shared" si="223"/>
        <v/>
      </c>
      <c r="CV54" s="199" t="str">
        <f t="shared" ref="CV54:FG54" si="224">IF(ISNONTEXT($AH54),CU54+$AH54,"")</f>
        <v/>
      </c>
      <c r="CW54" s="199" t="str">
        <f t="shared" si="224"/>
        <v/>
      </c>
      <c r="CX54" s="199" t="str">
        <f t="shared" si="224"/>
        <v/>
      </c>
      <c r="CY54" s="199" t="str">
        <f t="shared" si="224"/>
        <v/>
      </c>
      <c r="CZ54" s="199" t="str">
        <f t="shared" si="224"/>
        <v/>
      </c>
      <c r="DA54" s="199" t="str">
        <f t="shared" si="224"/>
        <v/>
      </c>
      <c r="DB54" s="199" t="str">
        <f t="shared" si="224"/>
        <v/>
      </c>
      <c r="DC54" s="199" t="str">
        <f t="shared" si="224"/>
        <v/>
      </c>
      <c r="DD54" s="199" t="str">
        <f t="shared" si="224"/>
        <v/>
      </c>
      <c r="DE54" s="199" t="str">
        <f t="shared" si="224"/>
        <v/>
      </c>
      <c r="DF54" s="199" t="str">
        <f t="shared" si="224"/>
        <v/>
      </c>
      <c r="DG54" s="199" t="str">
        <f t="shared" si="224"/>
        <v/>
      </c>
      <c r="DH54" s="199" t="str">
        <f t="shared" si="224"/>
        <v/>
      </c>
      <c r="DI54" s="199" t="str">
        <f t="shared" si="224"/>
        <v/>
      </c>
      <c r="DJ54" s="199" t="str">
        <f t="shared" si="224"/>
        <v/>
      </c>
      <c r="DK54" s="199" t="str">
        <f t="shared" si="224"/>
        <v/>
      </c>
      <c r="DL54" s="199" t="str">
        <f t="shared" si="224"/>
        <v/>
      </c>
      <c r="DM54" s="199" t="str">
        <f t="shared" si="224"/>
        <v/>
      </c>
      <c r="DN54" s="199" t="str">
        <f t="shared" si="224"/>
        <v/>
      </c>
      <c r="DO54" s="199" t="str">
        <f t="shared" si="224"/>
        <v/>
      </c>
      <c r="DP54" s="199" t="str">
        <f t="shared" si="224"/>
        <v/>
      </c>
      <c r="DQ54" s="199" t="str">
        <f t="shared" si="224"/>
        <v/>
      </c>
      <c r="DR54" s="199" t="str">
        <f t="shared" si="224"/>
        <v/>
      </c>
      <c r="DS54" s="199" t="str">
        <f t="shared" si="224"/>
        <v/>
      </c>
      <c r="DT54" s="199" t="str">
        <f t="shared" si="224"/>
        <v/>
      </c>
      <c r="DU54" s="199" t="str">
        <f t="shared" si="224"/>
        <v/>
      </c>
      <c r="DV54" s="199" t="str">
        <f t="shared" si="224"/>
        <v/>
      </c>
      <c r="DW54" s="199" t="str">
        <f t="shared" si="224"/>
        <v/>
      </c>
      <c r="DX54" s="199" t="str">
        <f t="shared" si="224"/>
        <v/>
      </c>
      <c r="DY54" s="199" t="str">
        <f t="shared" si="224"/>
        <v/>
      </c>
      <c r="DZ54" s="199" t="str">
        <f t="shared" si="224"/>
        <v/>
      </c>
      <c r="EA54" s="199" t="str">
        <f t="shared" si="224"/>
        <v/>
      </c>
      <c r="EB54" s="199" t="str">
        <f t="shared" si="224"/>
        <v/>
      </c>
      <c r="EC54" s="199" t="str">
        <f t="shared" si="224"/>
        <v/>
      </c>
      <c r="ED54" s="199" t="str">
        <f t="shared" si="224"/>
        <v/>
      </c>
      <c r="EE54" s="236" t="str">
        <f t="shared" si="25"/>
        <v/>
      </c>
      <c r="EF54" s="237" t="e">
        <f t="shared" si="26"/>
        <v>#N/A</v>
      </c>
      <c r="EG54" s="237" t="e">
        <f t="shared" si="27"/>
        <v>#N/A</v>
      </c>
      <c r="EH54" s="237" t="e">
        <f t="shared" si="28"/>
        <v>#N/A</v>
      </c>
      <c r="EI54" s="237" t="e">
        <f t="shared" si="29"/>
        <v>#N/A</v>
      </c>
      <c r="EJ54" s="237" t="e">
        <f t="shared" si="30"/>
        <v>#N/A</v>
      </c>
      <c r="EK54" s="237" t="e">
        <f t="shared" si="31"/>
        <v>#N/A</v>
      </c>
      <c r="EL54" s="237" t="e">
        <f t="shared" si="32"/>
        <v>#N/A</v>
      </c>
      <c r="EM54" s="237" t="e">
        <f t="shared" si="33"/>
        <v>#N/A</v>
      </c>
      <c r="EN54" s="237" t="e">
        <f t="shared" si="34"/>
        <v>#N/A</v>
      </c>
      <c r="EO54" s="237" t="e">
        <f t="shared" si="35"/>
        <v>#N/A</v>
      </c>
      <c r="EP54" s="237" t="e">
        <f t="shared" si="36"/>
        <v>#N/A</v>
      </c>
      <c r="EQ54" s="237" t="e">
        <f t="shared" si="37"/>
        <v>#N/A</v>
      </c>
      <c r="ER54" s="237" t="e">
        <f t="shared" si="38"/>
        <v>#N/A</v>
      </c>
      <c r="ES54" s="237" t="e">
        <f t="shared" si="39"/>
        <v>#N/A</v>
      </c>
      <c r="ET54" s="237" t="e">
        <f t="shared" si="40"/>
        <v>#N/A</v>
      </c>
      <c r="EU54" s="237" t="e">
        <f t="shared" si="41"/>
        <v>#N/A</v>
      </c>
      <c r="EV54" s="237" t="e">
        <f t="shared" si="42"/>
        <v>#N/A</v>
      </c>
      <c r="EW54" s="237" t="e">
        <f t="shared" si="43"/>
        <v>#N/A</v>
      </c>
      <c r="EX54" s="237" t="e">
        <f t="shared" si="44"/>
        <v>#N/A</v>
      </c>
      <c r="EY54" s="237" t="e">
        <f t="shared" si="45"/>
        <v>#N/A</v>
      </c>
      <c r="EZ54" s="237" t="e">
        <f t="shared" si="46"/>
        <v>#N/A</v>
      </c>
      <c r="FA54" s="237" t="e">
        <f t="shared" si="47"/>
        <v>#N/A</v>
      </c>
      <c r="FB54" s="237" t="e">
        <f t="shared" si="48"/>
        <v>#N/A</v>
      </c>
      <c r="FC54" s="237" t="e">
        <f t="shared" si="49"/>
        <v>#N/A</v>
      </c>
      <c r="FD54" s="237" t="e">
        <f t="shared" si="50"/>
        <v>#N/A</v>
      </c>
      <c r="FE54" s="237" t="e">
        <f t="shared" si="51"/>
        <v>#N/A</v>
      </c>
      <c r="FF54" s="237" t="e">
        <f t="shared" si="52"/>
        <v>#N/A</v>
      </c>
      <c r="FG54" s="237" t="e">
        <f t="shared" si="53"/>
        <v>#N/A</v>
      </c>
      <c r="FH54" s="237" t="e">
        <f t="shared" si="54"/>
        <v>#N/A</v>
      </c>
      <c r="FI54" s="237" t="e">
        <f t="shared" si="55"/>
        <v>#N/A</v>
      </c>
      <c r="FJ54" s="237" t="e">
        <f t="shared" si="56"/>
        <v>#N/A</v>
      </c>
      <c r="FK54" s="237" t="e">
        <f t="shared" si="57"/>
        <v>#N/A</v>
      </c>
      <c r="FL54" s="237" t="e">
        <f t="shared" si="58"/>
        <v>#N/A</v>
      </c>
      <c r="FM54" s="237" t="e">
        <f t="shared" si="59"/>
        <v>#N/A</v>
      </c>
      <c r="FN54" s="237" t="e">
        <f t="shared" si="60"/>
        <v>#N/A</v>
      </c>
      <c r="FO54" s="237" t="e">
        <f t="shared" si="61"/>
        <v>#N/A</v>
      </c>
      <c r="FP54" s="237" t="e">
        <f t="shared" si="62"/>
        <v>#N/A</v>
      </c>
      <c r="FQ54" s="237" t="e">
        <f t="shared" si="63"/>
        <v>#N/A</v>
      </c>
      <c r="FR54" s="237" t="e">
        <f t="shared" si="64"/>
        <v>#N/A</v>
      </c>
      <c r="FS54" s="237" t="e">
        <f t="shared" si="65"/>
        <v>#N/A</v>
      </c>
      <c r="FT54" s="237" t="e">
        <f t="shared" si="66"/>
        <v>#N/A</v>
      </c>
      <c r="FU54" s="237" t="e">
        <f t="shared" si="67"/>
        <v>#N/A</v>
      </c>
      <c r="FV54" s="237" t="e">
        <f t="shared" si="68"/>
        <v>#N/A</v>
      </c>
      <c r="FW54" s="237" t="e">
        <f t="shared" si="69"/>
        <v>#N/A</v>
      </c>
      <c r="FX54" s="237" t="e">
        <f t="shared" si="70"/>
        <v>#N/A</v>
      </c>
      <c r="FY54" s="237" t="e">
        <f t="shared" si="71"/>
        <v>#N/A</v>
      </c>
      <c r="FZ54" s="237" t="e">
        <f t="shared" si="72"/>
        <v>#N/A</v>
      </c>
      <c r="GA54" s="237" t="e">
        <f t="shared" si="73"/>
        <v>#N/A</v>
      </c>
      <c r="GB54" s="237" t="e">
        <f t="shared" si="74"/>
        <v>#N/A</v>
      </c>
      <c r="GC54" s="237" t="e">
        <f t="shared" si="75"/>
        <v>#N/A</v>
      </c>
      <c r="GD54" s="237" t="e">
        <f t="shared" si="76"/>
        <v>#N/A</v>
      </c>
      <c r="GE54" s="237" t="e">
        <f t="shared" si="77"/>
        <v>#N/A</v>
      </c>
      <c r="GF54" s="237" t="e">
        <f t="shared" si="78"/>
        <v>#N/A</v>
      </c>
      <c r="GG54" s="237" t="e">
        <f t="shared" si="79"/>
        <v>#N/A</v>
      </c>
      <c r="GH54" s="237" t="e">
        <f t="shared" si="80"/>
        <v>#N/A</v>
      </c>
      <c r="GI54" s="237" t="e">
        <f t="shared" si="81"/>
        <v>#N/A</v>
      </c>
      <c r="GJ54" s="237" t="e">
        <f t="shared" si="82"/>
        <v>#N/A</v>
      </c>
      <c r="GK54" s="237" t="e">
        <f t="shared" si="83"/>
        <v>#N/A</v>
      </c>
      <c r="GL54" s="237" t="e">
        <f t="shared" si="84"/>
        <v>#N/A</v>
      </c>
      <c r="GM54" s="237" t="e">
        <f t="shared" si="85"/>
        <v>#N/A</v>
      </c>
      <c r="GN54" s="237" t="e">
        <f t="shared" si="86"/>
        <v>#N/A</v>
      </c>
      <c r="GO54" s="237" t="e">
        <f t="shared" si="87"/>
        <v>#N/A</v>
      </c>
      <c r="GP54" s="237" t="e">
        <f t="shared" si="88"/>
        <v>#N/A</v>
      </c>
      <c r="GQ54" s="237" t="e">
        <f t="shared" si="89"/>
        <v>#N/A</v>
      </c>
      <c r="GR54" s="237" t="e">
        <f t="shared" si="90"/>
        <v>#N/A</v>
      </c>
      <c r="GS54" s="237" t="e">
        <f t="shared" si="91"/>
        <v>#N/A</v>
      </c>
      <c r="GT54" s="237" t="e">
        <f t="shared" si="92"/>
        <v>#N/A</v>
      </c>
      <c r="GU54" s="237" t="e">
        <f t="shared" si="93"/>
        <v>#N/A</v>
      </c>
      <c r="GV54" s="237" t="e">
        <f t="shared" si="94"/>
        <v>#N/A</v>
      </c>
      <c r="GW54" s="237" t="e">
        <f t="shared" si="95"/>
        <v>#N/A</v>
      </c>
      <c r="GX54" s="237" t="e">
        <f t="shared" si="96"/>
        <v>#N/A</v>
      </c>
      <c r="GY54" s="237" t="e">
        <f t="shared" si="97"/>
        <v>#N/A</v>
      </c>
      <c r="GZ54" s="237" t="e">
        <f t="shared" si="98"/>
        <v>#N/A</v>
      </c>
      <c r="HA54" s="237" t="e">
        <f t="shared" si="99"/>
        <v>#N/A</v>
      </c>
      <c r="HB54" s="237" t="e">
        <f t="shared" si="100"/>
        <v>#N/A</v>
      </c>
      <c r="HC54" s="237" t="e">
        <f t="shared" si="101"/>
        <v>#N/A</v>
      </c>
      <c r="HD54" s="237" t="e">
        <f t="shared" si="102"/>
        <v>#N/A</v>
      </c>
      <c r="HE54" s="237" t="e">
        <f t="shared" si="103"/>
        <v>#N/A</v>
      </c>
      <c r="HF54" s="237" t="e">
        <f t="shared" si="104"/>
        <v>#N/A</v>
      </c>
      <c r="HG54" s="237" t="e">
        <f t="shared" si="105"/>
        <v>#N/A</v>
      </c>
      <c r="HH54" s="237" t="e">
        <f t="shared" si="106"/>
        <v>#N/A</v>
      </c>
      <c r="HI54" s="237" t="e">
        <f t="shared" si="107"/>
        <v>#N/A</v>
      </c>
      <c r="HJ54" s="237" t="e">
        <f t="shared" si="108"/>
        <v>#N/A</v>
      </c>
      <c r="HK54" s="237" t="e">
        <f t="shared" si="109"/>
        <v>#N/A</v>
      </c>
      <c r="HL54" s="237" t="e">
        <f t="shared" si="110"/>
        <v>#N/A</v>
      </c>
      <c r="HM54" s="237" t="e">
        <f t="shared" si="111"/>
        <v>#N/A</v>
      </c>
      <c r="HN54" s="237" t="e">
        <f t="shared" si="112"/>
        <v>#N/A</v>
      </c>
      <c r="HO54" s="237" t="e">
        <f t="shared" si="113"/>
        <v>#N/A</v>
      </c>
      <c r="HP54" s="237" t="e">
        <f t="shared" si="114"/>
        <v>#N/A</v>
      </c>
      <c r="HQ54" s="237" t="e">
        <f t="shared" si="115"/>
        <v>#N/A</v>
      </c>
      <c r="HR54" s="237" t="e">
        <f t="shared" si="116"/>
        <v>#N/A</v>
      </c>
      <c r="HS54" s="237" t="e">
        <f t="shared" si="117"/>
        <v>#N/A</v>
      </c>
      <c r="HT54" s="237" t="e">
        <f t="shared" si="118"/>
        <v>#N/A</v>
      </c>
      <c r="HU54" s="237" t="e">
        <f t="shared" si="119"/>
        <v>#N/A</v>
      </c>
      <c r="HV54" s="237" t="e">
        <f t="shared" si="120"/>
        <v>#N/A</v>
      </c>
      <c r="HW54" s="237" t="e">
        <f t="shared" si="121"/>
        <v>#N/A</v>
      </c>
      <c r="HX54" s="237" t="e">
        <f t="shared" si="122"/>
        <v>#N/A</v>
      </c>
      <c r="HY54" s="237" t="e">
        <f t="shared" si="123"/>
        <v>#N/A</v>
      </c>
      <c r="HZ54" s="237" t="e">
        <f t="shared" si="124"/>
        <v>#N/A</v>
      </c>
      <c r="IA54" s="237" t="e">
        <f t="shared" si="125"/>
        <v>#N/A</v>
      </c>
      <c r="IB54" s="237" t="e">
        <f t="shared" si="126"/>
        <v>#N/A</v>
      </c>
    </row>
    <row r="55" spans="1:236" hidden="1" x14ac:dyDescent="0.25">
      <c r="A55" s="22">
        <v>52</v>
      </c>
      <c r="B55" s="117" t="str">
        <f t="shared" si="10"/>
        <v/>
      </c>
      <c r="C55" s="132"/>
      <c r="D55" s="117" t="str">
        <f t="shared" si="11"/>
        <v/>
      </c>
      <c r="E55" s="127"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9" t="str">
        <f t="shared" si="18"/>
        <v/>
      </c>
      <c r="Q55" s="119" t="str">
        <f t="shared" si="19"/>
        <v/>
      </c>
      <c r="R55" s="40" t="str">
        <f t="shared" si="20"/>
        <v/>
      </c>
      <c r="S55" s="132"/>
      <c r="T55" s="28" t="str">
        <f>IF(AND(B55&gt;0,C55&gt;0,D55&gt;0,M55&gt;0,N55&gt;0,S55&gt;0,NOT(K55="")),ABS(VLOOKUP($S$1,VLookups!$A$28:$B$29,2,FALSE)-_xlfn.BETA.DIST(S55,IF(G55="L",N55,M55),IF(G55="L",M55,N55),TRUE,B55,D55)),"")</f>
        <v/>
      </c>
      <c r="U55" s="129" t="str">
        <f>IF(OR($M55="",$N55=""),"",_xlfn.BETA.INV(ABS(VLOOKUP($S$1,VLookups!$A$28:$B$29,2,FALSE)-U$3),IF($G55="L",$N55,$M55),IF($G55="L",$M55,$N55),$B55,$D55))</f>
        <v/>
      </c>
      <c r="V55" s="130" t="str">
        <f>IF(OR($M55="",$N55=""),"",_xlfn.BETA.INV(ABS(VLOOKUP($S$1,VLookups!$A$28:$B$29,2,FALSE)-V$3),IF($G55="L",$N55,$M55),IF($G55="L",$M55,$N55),$B55,$D55))</f>
        <v/>
      </c>
      <c r="W55" s="129" t="str">
        <f>IF(OR($M55="",$N55=""),"",_xlfn.BETA.INV(ABS(VLOOKUP($S$1,VLookups!$A$28:$B$29,2,FALSE)-W$3),IF($G55="L",$N55,$M55),IF($G55="L",$M55,$N55),$B55,$D55))</f>
        <v/>
      </c>
      <c r="X55" s="130" t="str">
        <f>IF(OR($M55="",$N55=""),"",_xlfn.BETA.INV(ABS(VLOOKUP($S$1,VLookups!$A$28:$B$29,2,FALSE)-X$3),IF($G55="L",$N55,$M55),IF($G55="L",$M55,$N55),$B55,$D55))</f>
        <v/>
      </c>
      <c r="Y55" s="129" t="str">
        <f>IF(OR($M55="",$N55=""),"",_xlfn.BETA.INV(ABS(VLOOKUP($S$1,VLookups!$A$28:$B$29,2,FALSE)-Y$3),IF($G55="L",$N55,$M55),IF($G55="L",$M55,$N55),$B55,$D55))</f>
        <v/>
      </c>
      <c r="Z55" s="130" t="str">
        <f>IF(OR($M55="",$N55=""),"",_xlfn.BETA.INV(ABS(VLOOKUP($S$1,VLookups!$A$28:$B$29,2,FALSE)-Z$3),IF($G55="L",$N55,$M55),IF($G55="L",$M55,$N55),$B55,$D55))</f>
        <v/>
      </c>
      <c r="AA55" s="129" t="str">
        <f>IF(OR($M55="",$N55=""),"",_xlfn.BETA.INV(ABS(VLOOKUP($S$1,VLookups!$A$28:$B$29,2,FALSE)-AA$3),IF($G55="L",$N55,$M55),IF($G55="L",$M55,$N55),$B55,$D55))</f>
        <v/>
      </c>
      <c r="AB55" s="130" t="str">
        <f>IF(OR($M55="",$N55=""),"",_xlfn.BETA.INV(ABS(VLOOKUP($S$1,VLookups!$A$28:$B$29,2,FALSE)-AB$3),IF($G55="L",$N55,$M55),IF($G55="L",$M55,$N55),$B55,$D55))</f>
        <v/>
      </c>
      <c r="AC55" s="129" t="str">
        <f>IF(OR($M55="",$N55=""),"",_xlfn.BETA.INV(ABS(VLOOKUP($S$1,VLookups!$A$28:$B$29,2,FALSE)-AC$3),IF($G55="L",$N55,$M55),IF($G55="L",$M55,$N55),$B55,$D55))</f>
        <v/>
      </c>
      <c r="AD55" s="130" t="str">
        <f>IF(OR($M55="",$N55=""),"",_xlfn.BETA.INV(ABS(VLOOKUP($S$1,VLookups!$A$28:$B$29,2,FALSE)-AD$3),IF($G55="L",$N55,$M55),IF($G55="L",$M55,$N55),$B55,$D55))</f>
        <v/>
      </c>
      <c r="AE55" s="129" t="str">
        <f>IF(OR($M55="",$N55=""),"",_xlfn.BETA.INV(ABS(VLOOKUP($S$1,VLookups!$A$28:$B$29,2,FALSE)-AE$3),IF($G55="L",$N55,$M55),IF($G55="L",$M55,$N55),$B55,$D55))</f>
        <v/>
      </c>
      <c r="AF55" s="130" t="str">
        <f>IF(OR($M55="",$N55=""),"",_xlfn.BETA.INV(ABS(VLOOKUP($S$1,VLookups!$A$28:$B$29,2,FALSE)-AF$3),IF($G55="L",$N55,$M55),IF($G55="L",$M55,$N55),$B55,$D55))</f>
        <v/>
      </c>
      <c r="AG55" s="17"/>
      <c r="AH55" s="238" t="str">
        <f t="shared" si="21"/>
        <v/>
      </c>
      <c r="AI55" s="236" t="str">
        <f t="shared" si="22"/>
        <v/>
      </c>
      <c r="AJ55" s="199" t="str">
        <f t="shared" ref="AJ55:CU55" si="225">IF(ISNONTEXT($AH55),AI55+$AH55,"")</f>
        <v/>
      </c>
      <c r="AK55" s="199" t="str">
        <f t="shared" si="225"/>
        <v/>
      </c>
      <c r="AL55" s="199" t="str">
        <f t="shared" si="225"/>
        <v/>
      </c>
      <c r="AM55" s="199" t="str">
        <f t="shared" si="225"/>
        <v/>
      </c>
      <c r="AN55" s="199" t="str">
        <f t="shared" si="225"/>
        <v/>
      </c>
      <c r="AO55" s="199" t="str">
        <f t="shared" si="225"/>
        <v/>
      </c>
      <c r="AP55" s="199" t="str">
        <f t="shared" si="225"/>
        <v/>
      </c>
      <c r="AQ55" s="199" t="str">
        <f t="shared" si="225"/>
        <v/>
      </c>
      <c r="AR55" s="199" t="str">
        <f t="shared" si="225"/>
        <v/>
      </c>
      <c r="AS55" s="199" t="str">
        <f t="shared" si="225"/>
        <v/>
      </c>
      <c r="AT55" s="199" t="str">
        <f t="shared" si="225"/>
        <v/>
      </c>
      <c r="AU55" s="199" t="str">
        <f t="shared" si="225"/>
        <v/>
      </c>
      <c r="AV55" s="199" t="str">
        <f t="shared" si="225"/>
        <v/>
      </c>
      <c r="AW55" s="199" t="str">
        <f t="shared" si="225"/>
        <v/>
      </c>
      <c r="AX55" s="199" t="str">
        <f t="shared" si="225"/>
        <v/>
      </c>
      <c r="AY55" s="199" t="str">
        <f t="shared" si="225"/>
        <v/>
      </c>
      <c r="AZ55" s="199" t="str">
        <f t="shared" si="225"/>
        <v/>
      </c>
      <c r="BA55" s="199" t="str">
        <f t="shared" si="225"/>
        <v/>
      </c>
      <c r="BB55" s="199" t="str">
        <f t="shared" si="225"/>
        <v/>
      </c>
      <c r="BC55" s="199" t="str">
        <f t="shared" si="225"/>
        <v/>
      </c>
      <c r="BD55" s="199" t="str">
        <f t="shared" si="225"/>
        <v/>
      </c>
      <c r="BE55" s="199" t="str">
        <f t="shared" si="225"/>
        <v/>
      </c>
      <c r="BF55" s="199" t="str">
        <f t="shared" si="225"/>
        <v/>
      </c>
      <c r="BG55" s="199" t="str">
        <f t="shared" si="225"/>
        <v/>
      </c>
      <c r="BH55" s="199" t="str">
        <f t="shared" si="225"/>
        <v/>
      </c>
      <c r="BI55" s="199" t="str">
        <f t="shared" si="225"/>
        <v/>
      </c>
      <c r="BJ55" s="199" t="str">
        <f t="shared" si="225"/>
        <v/>
      </c>
      <c r="BK55" s="199" t="str">
        <f t="shared" si="225"/>
        <v/>
      </c>
      <c r="BL55" s="199" t="str">
        <f t="shared" si="225"/>
        <v/>
      </c>
      <c r="BM55" s="199" t="str">
        <f t="shared" si="225"/>
        <v/>
      </c>
      <c r="BN55" s="199" t="str">
        <f t="shared" si="225"/>
        <v/>
      </c>
      <c r="BO55" s="199" t="str">
        <f t="shared" si="225"/>
        <v/>
      </c>
      <c r="BP55" s="199" t="str">
        <f t="shared" si="225"/>
        <v/>
      </c>
      <c r="BQ55" s="199" t="str">
        <f t="shared" si="225"/>
        <v/>
      </c>
      <c r="BR55" s="199" t="str">
        <f t="shared" si="225"/>
        <v/>
      </c>
      <c r="BS55" s="199" t="str">
        <f t="shared" si="225"/>
        <v/>
      </c>
      <c r="BT55" s="199" t="str">
        <f t="shared" si="225"/>
        <v/>
      </c>
      <c r="BU55" s="199" t="str">
        <f t="shared" si="225"/>
        <v/>
      </c>
      <c r="BV55" s="199" t="str">
        <f t="shared" si="225"/>
        <v/>
      </c>
      <c r="BW55" s="199" t="str">
        <f t="shared" si="225"/>
        <v/>
      </c>
      <c r="BX55" s="199" t="str">
        <f t="shared" si="225"/>
        <v/>
      </c>
      <c r="BY55" s="199" t="str">
        <f t="shared" si="225"/>
        <v/>
      </c>
      <c r="BZ55" s="199" t="str">
        <f t="shared" si="225"/>
        <v/>
      </c>
      <c r="CA55" s="199" t="str">
        <f t="shared" si="225"/>
        <v/>
      </c>
      <c r="CB55" s="199" t="str">
        <f t="shared" si="225"/>
        <v/>
      </c>
      <c r="CC55" s="199" t="str">
        <f t="shared" si="225"/>
        <v/>
      </c>
      <c r="CD55" s="199" t="str">
        <f t="shared" si="225"/>
        <v/>
      </c>
      <c r="CE55" s="199" t="str">
        <f t="shared" si="225"/>
        <v/>
      </c>
      <c r="CF55" s="199" t="str">
        <f t="shared" si="225"/>
        <v/>
      </c>
      <c r="CG55" s="199" t="str">
        <f t="shared" si="225"/>
        <v/>
      </c>
      <c r="CH55" s="199" t="str">
        <f t="shared" si="225"/>
        <v/>
      </c>
      <c r="CI55" s="199" t="str">
        <f t="shared" si="225"/>
        <v/>
      </c>
      <c r="CJ55" s="199" t="str">
        <f t="shared" si="225"/>
        <v/>
      </c>
      <c r="CK55" s="199" t="str">
        <f t="shared" si="225"/>
        <v/>
      </c>
      <c r="CL55" s="199" t="str">
        <f t="shared" si="225"/>
        <v/>
      </c>
      <c r="CM55" s="199" t="str">
        <f t="shared" si="225"/>
        <v/>
      </c>
      <c r="CN55" s="199" t="str">
        <f t="shared" si="225"/>
        <v/>
      </c>
      <c r="CO55" s="199" t="str">
        <f t="shared" si="225"/>
        <v/>
      </c>
      <c r="CP55" s="199" t="str">
        <f t="shared" si="225"/>
        <v/>
      </c>
      <c r="CQ55" s="199" t="str">
        <f t="shared" si="225"/>
        <v/>
      </c>
      <c r="CR55" s="199" t="str">
        <f t="shared" si="225"/>
        <v/>
      </c>
      <c r="CS55" s="199" t="str">
        <f t="shared" si="225"/>
        <v/>
      </c>
      <c r="CT55" s="199" t="str">
        <f t="shared" si="225"/>
        <v/>
      </c>
      <c r="CU55" s="199" t="str">
        <f t="shared" si="225"/>
        <v/>
      </c>
      <c r="CV55" s="199" t="str">
        <f t="shared" ref="CV55:FG55" si="226">IF(ISNONTEXT($AH55),CU55+$AH55,"")</f>
        <v/>
      </c>
      <c r="CW55" s="199" t="str">
        <f t="shared" si="226"/>
        <v/>
      </c>
      <c r="CX55" s="199" t="str">
        <f t="shared" si="226"/>
        <v/>
      </c>
      <c r="CY55" s="199" t="str">
        <f t="shared" si="226"/>
        <v/>
      </c>
      <c r="CZ55" s="199" t="str">
        <f t="shared" si="226"/>
        <v/>
      </c>
      <c r="DA55" s="199" t="str">
        <f t="shared" si="226"/>
        <v/>
      </c>
      <c r="DB55" s="199" t="str">
        <f t="shared" si="226"/>
        <v/>
      </c>
      <c r="DC55" s="199" t="str">
        <f t="shared" si="226"/>
        <v/>
      </c>
      <c r="DD55" s="199" t="str">
        <f t="shared" si="226"/>
        <v/>
      </c>
      <c r="DE55" s="199" t="str">
        <f t="shared" si="226"/>
        <v/>
      </c>
      <c r="DF55" s="199" t="str">
        <f t="shared" si="226"/>
        <v/>
      </c>
      <c r="DG55" s="199" t="str">
        <f t="shared" si="226"/>
        <v/>
      </c>
      <c r="DH55" s="199" t="str">
        <f t="shared" si="226"/>
        <v/>
      </c>
      <c r="DI55" s="199" t="str">
        <f t="shared" si="226"/>
        <v/>
      </c>
      <c r="DJ55" s="199" t="str">
        <f t="shared" si="226"/>
        <v/>
      </c>
      <c r="DK55" s="199" t="str">
        <f t="shared" si="226"/>
        <v/>
      </c>
      <c r="DL55" s="199" t="str">
        <f t="shared" si="226"/>
        <v/>
      </c>
      <c r="DM55" s="199" t="str">
        <f t="shared" si="226"/>
        <v/>
      </c>
      <c r="DN55" s="199" t="str">
        <f t="shared" si="226"/>
        <v/>
      </c>
      <c r="DO55" s="199" t="str">
        <f t="shared" si="226"/>
        <v/>
      </c>
      <c r="DP55" s="199" t="str">
        <f t="shared" si="226"/>
        <v/>
      </c>
      <c r="DQ55" s="199" t="str">
        <f t="shared" si="226"/>
        <v/>
      </c>
      <c r="DR55" s="199" t="str">
        <f t="shared" si="226"/>
        <v/>
      </c>
      <c r="DS55" s="199" t="str">
        <f t="shared" si="226"/>
        <v/>
      </c>
      <c r="DT55" s="199" t="str">
        <f t="shared" si="226"/>
        <v/>
      </c>
      <c r="DU55" s="199" t="str">
        <f t="shared" si="226"/>
        <v/>
      </c>
      <c r="DV55" s="199" t="str">
        <f t="shared" si="226"/>
        <v/>
      </c>
      <c r="DW55" s="199" t="str">
        <f t="shared" si="226"/>
        <v/>
      </c>
      <c r="DX55" s="199" t="str">
        <f t="shared" si="226"/>
        <v/>
      </c>
      <c r="DY55" s="199" t="str">
        <f t="shared" si="226"/>
        <v/>
      </c>
      <c r="DZ55" s="199" t="str">
        <f t="shared" si="226"/>
        <v/>
      </c>
      <c r="EA55" s="199" t="str">
        <f t="shared" si="226"/>
        <v/>
      </c>
      <c r="EB55" s="199" t="str">
        <f t="shared" si="226"/>
        <v/>
      </c>
      <c r="EC55" s="199" t="str">
        <f t="shared" si="226"/>
        <v/>
      </c>
      <c r="ED55" s="199" t="str">
        <f t="shared" si="226"/>
        <v/>
      </c>
      <c r="EE55" s="236" t="str">
        <f t="shared" si="25"/>
        <v/>
      </c>
      <c r="EF55" s="237" t="e">
        <f t="shared" si="26"/>
        <v>#N/A</v>
      </c>
      <c r="EG55" s="237" t="e">
        <f t="shared" si="27"/>
        <v>#N/A</v>
      </c>
      <c r="EH55" s="237" t="e">
        <f t="shared" si="28"/>
        <v>#N/A</v>
      </c>
      <c r="EI55" s="237" t="e">
        <f t="shared" si="29"/>
        <v>#N/A</v>
      </c>
      <c r="EJ55" s="237" t="e">
        <f t="shared" si="30"/>
        <v>#N/A</v>
      </c>
      <c r="EK55" s="237" t="e">
        <f t="shared" si="31"/>
        <v>#N/A</v>
      </c>
      <c r="EL55" s="237" t="e">
        <f t="shared" si="32"/>
        <v>#N/A</v>
      </c>
      <c r="EM55" s="237" t="e">
        <f t="shared" si="33"/>
        <v>#N/A</v>
      </c>
      <c r="EN55" s="237" t="e">
        <f t="shared" si="34"/>
        <v>#N/A</v>
      </c>
      <c r="EO55" s="237" t="e">
        <f t="shared" si="35"/>
        <v>#N/A</v>
      </c>
      <c r="EP55" s="237" t="e">
        <f t="shared" si="36"/>
        <v>#N/A</v>
      </c>
      <c r="EQ55" s="237" t="e">
        <f t="shared" si="37"/>
        <v>#N/A</v>
      </c>
      <c r="ER55" s="237" t="e">
        <f t="shared" si="38"/>
        <v>#N/A</v>
      </c>
      <c r="ES55" s="237" t="e">
        <f t="shared" si="39"/>
        <v>#N/A</v>
      </c>
      <c r="ET55" s="237" t="e">
        <f t="shared" si="40"/>
        <v>#N/A</v>
      </c>
      <c r="EU55" s="237" t="e">
        <f t="shared" si="41"/>
        <v>#N/A</v>
      </c>
      <c r="EV55" s="237" t="e">
        <f t="shared" si="42"/>
        <v>#N/A</v>
      </c>
      <c r="EW55" s="237" t="e">
        <f t="shared" si="43"/>
        <v>#N/A</v>
      </c>
      <c r="EX55" s="237" t="e">
        <f t="shared" si="44"/>
        <v>#N/A</v>
      </c>
      <c r="EY55" s="237" t="e">
        <f t="shared" si="45"/>
        <v>#N/A</v>
      </c>
      <c r="EZ55" s="237" t="e">
        <f t="shared" si="46"/>
        <v>#N/A</v>
      </c>
      <c r="FA55" s="237" t="e">
        <f t="shared" si="47"/>
        <v>#N/A</v>
      </c>
      <c r="FB55" s="237" t="e">
        <f t="shared" si="48"/>
        <v>#N/A</v>
      </c>
      <c r="FC55" s="237" t="e">
        <f t="shared" si="49"/>
        <v>#N/A</v>
      </c>
      <c r="FD55" s="237" t="e">
        <f t="shared" si="50"/>
        <v>#N/A</v>
      </c>
      <c r="FE55" s="237" t="e">
        <f t="shared" si="51"/>
        <v>#N/A</v>
      </c>
      <c r="FF55" s="237" t="e">
        <f t="shared" si="52"/>
        <v>#N/A</v>
      </c>
      <c r="FG55" s="237" t="e">
        <f t="shared" si="53"/>
        <v>#N/A</v>
      </c>
      <c r="FH55" s="237" t="e">
        <f t="shared" si="54"/>
        <v>#N/A</v>
      </c>
      <c r="FI55" s="237" t="e">
        <f t="shared" si="55"/>
        <v>#N/A</v>
      </c>
      <c r="FJ55" s="237" t="e">
        <f t="shared" si="56"/>
        <v>#N/A</v>
      </c>
      <c r="FK55" s="237" t="e">
        <f t="shared" si="57"/>
        <v>#N/A</v>
      </c>
      <c r="FL55" s="237" t="e">
        <f t="shared" si="58"/>
        <v>#N/A</v>
      </c>
      <c r="FM55" s="237" t="e">
        <f t="shared" si="59"/>
        <v>#N/A</v>
      </c>
      <c r="FN55" s="237" t="e">
        <f t="shared" si="60"/>
        <v>#N/A</v>
      </c>
      <c r="FO55" s="237" t="e">
        <f t="shared" si="61"/>
        <v>#N/A</v>
      </c>
      <c r="FP55" s="237" t="e">
        <f t="shared" si="62"/>
        <v>#N/A</v>
      </c>
      <c r="FQ55" s="237" t="e">
        <f t="shared" si="63"/>
        <v>#N/A</v>
      </c>
      <c r="FR55" s="237" t="e">
        <f t="shared" si="64"/>
        <v>#N/A</v>
      </c>
      <c r="FS55" s="237" t="e">
        <f t="shared" si="65"/>
        <v>#N/A</v>
      </c>
      <c r="FT55" s="237" t="e">
        <f t="shared" si="66"/>
        <v>#N/A</v>
      </c>
      <c r="FU55" s="237" t="e">
        <f t="shared" si="67"/>
        <v>#N/A</v>
      </c>
      <c r="FV55" s="237" t="e">
        <f t="shared" si="68"/>
        <v>#N/A</v>
      </c>
      <c r="FW55" s="237" t="e">
        <f t="shared" si="69"/>
        <v>#N/A</v>
      </c>
      <c r="FX55" s="237" t="e">
        <f t="shared" si="70"/>
        <v>#N/A</v>
      </c>
      <c r="FY55" s="237" t="e">
        <f t="shared" si="71"/>
        <v>#N/A</v>
      </c>
      <c r="FZ55" s="237" t="e">
        <f t="shared" si="72"/>
        <v>#N/A</v>
      </c>
      <c r="GA55" s="237" t="e">
        <f t="shared" si="73"/>
        <v>#N/A</v>
      </c>
      <c r="GB55" s="237" t="e">
        <f t="shared" si="74"/>
        <v>#N/A</v>
      </c>
      <c r="GC55" s="237" t="e">
        <f t="shared" si="75"/>
        <v>#N/A</v>
      </c>
      <c r="GD55" s="237" t="e">
        <f t="shared" si="76"/>
        <v>#N/A</v>
      </c>
      <c r="GE55" s="237" t="e">
        <f t="shared" si="77"/>
        <v>#N/A</v>
      </c>
      <c r="GF55" s="237" t="e">
        <f t="shared" si="78"/>
        <v>#N/A</v>
      </c>
      <c r="GG55" s="237" t="e">
        <f t="shared" si="79"/>
        <v>#N/A</v>
      </c>
      <c r="GH55" s="237" t="e">
        <f t="shared" si="80"/>
        <v>#N/A</v>
      </c>
      <c r="GI55" s="237" t="e">
        <f t="shared" si="81"/>
        <v>#N/A</v>
      </c>
      <c r="GJ55" s="237" t="e">
        <f t="shared" si="82"/>
        <v>#N/A</v>
      </c>
      <c r="GK55" s="237" t="e">
        <f t="shared" si="83"/>
        <v>#N/A</v>
      </c>
      <c r="GL55" s="237" t="e">
        <f t="shared" si="84"/>
        <v>#N/A</v>
      </c>
      <c r="GM55" s="237" t="e">
        <f t="shared" si="85"/>
        <v>#N/A</v>
      </c>
      <c r="GN55" s="237" t="e">
        <f t="shared" si="86"/>
        <v>#N/A</v>
      </c>
      <c r="GO55" s="237" t="e">
        <f t="shared" si="87"/>
        <v>#N/A</v>
      </c>
      <c r="GP55" s="237" t="e">
        <f t="shared" si="88"/>
        <v>#N/A</v>
      </c>
      <c r="GQ55" s="237" t="e">
        <f t="shared" si="89"/>
        <v>#N/A</v>
      </c>
      <c r="GR55" s="237" t="e">
        <f t="shared" si="90"/>
        <v>#N/A</v>
      </c>
      <c r="GS55" s="237" t="e">
        <f t="shared" si="91"/>
        <v>#N/A</v>
      </c>
      <c r="GT55" s="237" t="e">
        <f t="shared" si="92"/>
        <v>#N/A</v>
      </c>
      <c r="GU55" s="237" t="e">
        <f t="shared" si="93"/>
        <v>#N/A</v>
      </c>
      <c r="GV55" s="237" t="e">
        <f t="shared" si="94"/>
        <v>#N/A</v>
      </c>
      <c r="GW55" s="237" t="e">
        <f t="shared" si="95"/>
        <v>#N/A</v>
      </c>
      <c r="GX55" s="237" t="e">
        <f t="shared" si="96"/>
        <v>#N/A</v>
      </c>
      <c r="GY55" s="237" t="e">
        <f t="shared" si="97"/>
        <v>#N/A</v>
      </c>
      <c r="GZ55" s="237" t="e">
        <f t="shared" si="98"/>
        <v>#N/A</v>
      </c>
      <c r="HA55" s="237" t="e">
        <f t="shared" si="99"/>
        <v>#N/A</v>
      </c>
      <c r="HB55" s="237" t="e">
        <f t="shared" si="100"/>
        <v>#N/A</v>
      </c>
      <c r="HC55" s="237" t="e">
        <f t="shared" si="101"/>
        <v>#N/A</v>
      </c>
      <c r="HD55" s="237" t="e">
        <f t="shared" si="102"/>
        <v>#N/A</v>
      </c>
      <c r="HE55" s="237" t="e">
        <f t="shared" si="103"/>
        <v>#N/A</v>
      </c>
      <c r="HF55" s="237" t="e">
        <f t="shared" si="104"/>
        <v>#N/A</v>
      </c>
      <c r="HG55" s="237" t="e">
        <f t="shared" si="105"/>
        <v>#N/A</v>
      </c>
      <c r="HH55" s="237" t="e">
        <f t="shared" si="106"/>
        <v>#N/A</v>
      </c>
      <c r="HI55" s="237" t="e">
        <f t="shared" si="107"/>
        <v>#N/A</v>
      </c>
      <c r="HJ55" s="237" t="e">
        <f t="shared" si="108"/>
        <v>#N/A</v>
      </c>
      <c r="HK55" s="237" t="e">
        <f t="shared" si="109"/>
        <v>#N/A</v>
      </c>
      <c r="HL55" s="237" t="e">
        <f t="shared" si="110"/>
        <v>#N/A</v>
      </c>
      <c r="HM55" s="237" t="e">
        <f t="shared" si="111"/>
        <v>#N/A</v>
      </c>
      <c r="HN55" s="237" t="e">
        <f t="shared" si="112"/>
        <v>#N/A</v>
      </c>
      <c r="HO55" s="237" t="e">
        <f t="shared" si="113"/>
        <v>#N/A</v>
      </c>
      <c r="HP55" s="237" t="e">
        <f t="shared" si="114"/>
        <v>#N/A</v>
      </c>
      <c r="HQ55" s="237" t="e">
        <f t="shared" si="115"/>
        <v>#N/A</v>
      </c>
      <c r="HR55" s="237" t="e">
        <f t="shared" si="116"/>
        <v>#N/A</v>
      </c>
      <c r="HS55" s="237" t="e">
        <f t="shared" si="117"/>
        <v>#N/A</v>
      </c>
      <c r="HT55" s="237" t="e">
        <f t="shared" si="118"/>
        <v>#N/A</v>
      </c>
      <c r="HU55" s="237" t="e">
        <f t="shared" si="119"/>
        <v>#N/A</v>
      </c>
      <c r="HV55" s="237" t="e">
        <f t="shared" si="120"/>
        <v>#N/A</v>
      </c>
      <c r="HW55" s="237" t="e">
        <f t="shared" si="121"/>
        <v>#N/A</v>
      </c>
      <c r="HX55" s="237" t="e">
        <f t="shared" si="122"/>
        <v>#N/A</v>
      </c>
      <c r="HY55" s="237" t="e">
        <f t="shared" si="123"/>
        <v>#N/A</v>
      </c>
      <c r="HZ55" s="237" t="e">
        <f t="shared" si="124"/>
        <v>#N/A</v>
      </c>
      <c r="IA55" s="237" t="e">
        <f t="shared" si="125"/>
        <v>#N/A</v>
      </c>
      <c r="IB55" s="237" t="e">
        <f t="shared" si="126"/>
        <v>#N/A</v>
      </c>
    </row>
    <row r="56" spans="1:236" hidden="1" x14ac:dyDescent="0.25">
      <c r="A56" s="22">
        <v>53</v>
      </c>
      <c r="B56" s="117" t="str">
        <f t="shared" si="10"/>
        <v/>
      </c>
      <c r="C56" s="132"/>
      <c r="D56" s="117" t="str">
        <f t="shared" si="11"/>
        <v/>
      </c>
      <c r="E56" s="127"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9" t="str">
        <f t="shared" si="18"/>
        <v/>
      </c>
      <c r="Q56" s="119" t="str">
        <f t="shared" si="19"/>
        <v/>
      </c>
      <c r="R56" s="40" t="str">
        <f t="shared" si="20"/>
        <v/>
      </c>
      <c r="S56" s="132"/>
      <c r="T56" s="28" t="str">
        <f>IF(AND(B56&gt;0,C56&gt;0,D56&gt;0,M56&gt;0,N56&gt;0,S56&gt;0,NOT(K56="")),ABS(VLOOKUP($S$1,VLookups!$A$28:$B$29,2,FALSE)-_xlfn.BETA.DIST(S56,IF(G56="L",N56,M56),IF(G56="L",M56,N56),TRUE,B56,D56)),"")</f>
        <v/>
      </c>
      <c r="U56" s="129" t="str">
        <f>IF(OR($M56="",$N56=""),"",_xlfn.BETA.INV(ABS(VLOOKUP($S$1,VLookups!$A$28:$B$29,2,FALSE)-U$3),IF($G56="L",$N56,$M56),IF($G56="L",$M56,$N56),$B56,$D56))</f>
        <v/>
      </c>
      <c r="V56" s="130" t="str">
        <f>IF(OR($M56="",$N56=""),"",_xlfn.BETA.INV(ABS(VLOOKUP($S$1,VLookups!$A$28:$B$29,2,FALSE)-V$3),IF($G56="L",$N56,$M56),IF($G56="L",$M56,$N56),$B56,$D56))</f>
        <v/>
      </c>
      <c r="W56" s="129" t="str">
        <f>IF(OR($M56="",$N56=""),"",_xlfn.BETA.INV(ABS(VLOOKUP($S$1,VLookups!$A$28:$B$29,2,FALSE)-W$3),IF($G56="L",$N56,$M56),IF($G56="L",$M56,$N56),$B56,$D56))</f>
        <v/>
      </c>
      <c r="X56" s="130" t="str">
        <f>IF(OR($M56="",$N56=""),"",_xlfn.BETA.INV(ABS(VLOOKUP($S$1,VLookups!$A$28:$B$29,2,FALSE)-X$3),IF($G56="L",$N56,$M56),IF($G56="L",$M56,$N56),$B56,$D56))</f>
        <v/>
      </c>
      <c r="Y56" s="129" t="str">
        <f>IF(OR($M56="",$N56=""),"",_xlfn.BETA.INV(ABS(VLOOKUP($S$1,VLookups!$A$28:$B$29,2,FALSE)-Y$3),IF($G56="L",$N56,$M56),IF($G56="L",$M56,$N56),$B56,$D56))</f>
        <v/>
      </c>
      <c r="Z56" s="130" t="str">
        <f>IF(OR($M56="",$N56=""),"",_xlfn.BETA.INV(ABS(VLOOKUP($S$1,VLookups!$A$28:$B$29,2,FALSE)-Z$3),IF($G56="L",$N56,$M56),IF($G56="L",$M56,$N56),$B56,$D56))</f>
        <v/>
      </c>
      <c r="AA56" s="129" t="str">
        <f>IF(OR($M56="",$N56=""),"",_xlfn.BETA.INV(ABS(VLOOKUP($S$1,VLookups!$A$28:$B$29,2,FALSE)-AA$3),IF($G56="L",$N56,$M56),IF($G56="L",$M56,$N56),$B56,$D56))</f>
        <v/>
      </c>
      <c r="AB56" s="130" t="str">
        <f>IF(OR($M56="",$N56=""),"",_xlfn.BETA.INV(ABS(VLOOKUP($S$1,VLookups!$A$28:$B$29,2,FALSE)-AB$3),IF($G56="L",$N56,$M56),IF($G56="L",$M56,$N56),$B56,$D56))</f>
        <v/>
      </c>
      <c r="AC56" s="129" t="str">
        <f>IF(OR($M56="",$N56=""),"",_xlfn.BETA.INV(ABS(VLOOKUP($S$1,VLookups!$A$28:$B$29,2,FALSE)-AC$3),IF($G56="L",$N56,$M56),IF($G56="L",$M56,$N56),$B56,$D56))</f>
        <v/>
      </c>
      <c r="AD56" s="130" t="str">
        <f>IF(OR($M56="",$N56=""),"",_xlfn.BETA.INV(ABS(VLOOKUP($S$1,VLookups!$A$28:$B$29,2,FALSE)-AD$3),IF($G56="L",$N56,$M56),IF($G56="L",$M56,$N56),$B56,$D56))</f>
        <v/>
      </c>
      <c r="AE56" s="129" t="str">
        <f>IF(OR($M56="",$N56=""),"",_xlfn.BETA.INV(ABS(VLOOKUP($S$1,VLookups!$A$28:$B$29,2,FALSE)-AE$3),IF($G56="L",$N56,$M56),IF($G56="L",$M56,$N56),$B56,$D56))</f>
        <v/>
      </c>
      <c r="AF56" s="130" t="str">
        <f>IF(OR($M56="",$N56=""),"",_xlfn.BETA.INV(ABS(VLOOKUP($S$1,VLookups!$A$28:$B$29,2,FALSE)-AF$3),IF($G56="L",$N56,$M56),IF($G56="L",$M56,$N56),$B56,$D56))</f>
        <v/>
      </c>
      <c r="AG56" s="17"/>
      <c r="AH56" s="238" t="str">
        <f t="shared" si="21"/>
        <v/>
      </c>
      <c r="AI56" s="236" t="str">
        <f t="shared" si="22"/>
        <v/>
      </c>
      <c r="AJ56" s="199" t="str">
        <f t="shared" ref="AJ56:CU56" si="227">IF(ISNONTEXT($AH56),AI56+$AH56,"")</f>
        <v/>
      </c>
      <c r="AK56" s="199" t="str">
        <f t="shared" si="227"/>
        <v/>
      </c>
      <c r="AL56" s="199" t="str">
        <f t="shared" si="227"/>
        <v/>
      </c>
      <c r="AM56" s="199" t="str">
        <f t="shared" si="227"/>
        <v/>
      </c>
      <c r="AN56" s="199" t="str">
        <f t="shared" si="227"/>
        <v/>
      </c>
      <c r="AO56" s="199" t="str">
        <f t="shared" si="227"/>
        <v/>
      </c>
      <c r="AP56" s="199" t="str">
        <f t="shared" si="227"/>
        <v/>
      </c>
      <c r="AQ56" s="199" t="str">
        <f t="shared" si="227"/>
        <v/>
      </c>
      <c r="AR56" s="199" t="str">
        <f t="shared" si="227"/>
        <v/>
      </c>
      <c r="AS56" s="199" t="str">
        <f t="shared" si="227"/>
        <v/>
      </c>
      <c r="AT56" s="199" t="str">
        <f t="shared" si="227"/>
        <v/>
      </c>
      <c r="AU56" s="199" t="str">
        <f t="shared" si="227"/>
        <v/>
      </c>
      <c r="AV56" s="199" t="str">
        <f t="shared" si="227"/>
        <v/>
      </c>
      <c r="AW56" s="199" t="str">
        <f t="shared" si="227"/>
        <v/>
      </c>
      <c r="AX56" s="199" t="str">
        <f t="shared" si="227"/>
        <v/>
      </c>
      <c r="AY56" s="199" t="str">
        <f t="shared" si="227"/>
        <v/>
      </c>
      <c r="AZ56" s="199" t="str">
        <f t="shared" si="227"/>
        <v/>
      </c>
      <c r="BA56" s="199" t="str">
        <f t="shared" si="227"/>
        <v/>
      </c>
      <c r="BB56" s="199" t="str">
        <f t="shared" si="227"/>
        <v/>
      </c>
      <c r="BC56" s="199" t="str">
        <f t="shared" si="227"/>
        <v/>
      </c>
      <c r="BD56" s="199" t="str">
        <f t="shared" si="227"/>
        <v/>
      </c>
      <c r="BE56" s="199" t="str">
        <f t="shared" si="227"/>
        <v/>
      </c>
      <c r="BF56" s="199" t="str">
        <f t="shared" si="227"/>
        <v/>
      </c>
      <c r="BG56" s="199" t="str">
        <f t="shared" si="227"/>
        <v/>
      </c>
      <c r="BH56" s="199" t="str">
        <f t="shared" si="227"/>
        <v/>
      </c>
      <c r="BI56" s="199" t="str">
        <f t="shared" si="227"/>
        <v/>
      </c>
      <c r="BJ56" s="199" t="str">
        <f t="shared" si="227"/>
        <v/>
      </c>
      <c r="BK56" s="199" t="str">
        <f t="shared" si="227"/>
        <v/>
      </c>
      <c r="BL56" s="199" t="str">
        <f t="shared" si="227"/>
        <v/>
      </c>
      <c r="BM56" s="199" t="str">
        <f t="shared" si="227"/>
        <v/>
      </c>
      <c r="BN56" s="199" t="str">
        <f t="shared" si="227"/>
        <v/>
      </c>
      <c r="BO56" s="199" t="str">
        <f t="shared" si="227"/>
        <v/>
      </c>
      <c r="BP56" s="199" t="str">
        <f t="shared" si="227"/>
        <v/>
      </c>
      <c r="BQ56" s="199" t="str">
        <f t="shared" si="227"/>
        <v/>
      </c>
      <c r="BR56" s="199" t="str">
        <f t="shared" si="227"/>
        <v/>
      </c>
      <c r="BS56" s="199" t="str">
        <f t="shared" si="227"/>
        <v/>
      </c>
      <c r="BT56" s="199" t="str">
        <f t="shared" si="227"/>
        <v/>
      </c>
      <c r="BU56" s="199" t="str">
        <f t="shared" si="227"/>
        <v/>
      </c>
      <c r="BV56" s="199" t="str">
        <f t="shared" si="227"/>
        <v/>
      </c>
      <c r="BW56" s="199" t="str">
        <f t="shared" si="227"/>
        <v/>
      </c>
      <c r="BX56" s="199" t="str">
        <f t="shared" si="227"/>
        <v/>
      </c>
      <c r="BY56" s="199" t="str">
        <f t="shared" si="227"/>
        <v/>
      </c>
      <c r="BZ56" s="199" t="str">
        <f t="shared" si="227"/>
        <v/>
      </c>
      <c r="CA56" s="199" t="str">
        <f t="shared" si="227"/>
        <v/>
      </c>
      <c r="CB56" s="199" t="str">
        <f t="shared" si="227"/>
        <v/>
      </c>
      <c r="CC56" s="199" t="str">
        <f t="shared" si="227"/>
        <v/>
      </c>
      <c r="CD56" s="199" t="str">
        <f t="shared" si="227"/>
        <v/>
      </c>
      <c r="CE56" s="199" t="str">
        <f t="shared" si="227"/>
        <v/>
      </c>
      <c r="CF56" s="199" t="str">
        <f t="shared" si="227"/>
        <v/>
      </c>
      <c r="CG56" s="199" t="str">
        <f t="shared" si="227"/>
        <v/>
      </c>
      <c r="CH56" s="199" t="str">
        <f t="shared" si="227"/>
        <v/>
      </c>
      <c r="CI56" s="199" t="str">
        <f t="shared" si="227"/>
        <v/>
      </c>
      <c r="CJ56" s="199" t="str">
        <f t="shared" si="227"/>
        <v/>
      </c>
      <c r="CK56" s="199" t="str">
        <f t="shared" si="227"/>
        <v/>
      </c>
      <c r="CL56" s="199" t="str">
        <f t="shared" si="227"/>
        <v/>
      </c>
      <c r="CM56" s="199" t="str">
        <f t="shared" si="227"/>
        <v/>
      </c>
      <c r="CN56" s="199" t="str">
        <f t="shared" si="227"/>
        <v/>
      </c>
      <c r="CO56" s="199" t="str">
        <f t="shared" si="227"/>
        <v/>
      </c>
      <c r="CP56" s="199" t="str">
        <f t="shared" si="227"/>
        <v/>
      </c>
      <c r="CQ56" s="199" t="str">
        <f t="shared" si="227"/>
        <v/>
      </c>
      <c r="CR56" s="199" t="str">
        <f t="shared" si="227"/>
        <v/>
      </c>
      <c r="CS56" s="199" t="str">
        <f t="shared" si="227"/>
        <v/>
      </c>
      <c r="CT56" s="199" t="str">
        <f t="shared" si="227"/>
        <v/>
      </c>
      <c r="CU56" s="199" t="str">
        <f t="shared" si="227"/>
        <v/>
      </c>
      <c r="CV56" s="199" t="str">
        <f t="shared" ref="CV56:FG56" si="228">IF(ISNONTEXT($AH56),CU56+$AH56,"")</f>
        <v/>
      </c>
      <c r="CW56" s="199" t="str">
        <f t="shared" si="228"/>
        <v/>
      </c>
      <c r="CX56" s="199" t="str">
        <f t="shared" si="228"/>
        <v/>
      </c>
      <c r="CY56" s="199" t="str">
        <f t="shared" si="228"/>
        <v/>
      </c>
      <c r="CZ56" s="199" t="str">
        <f t="shared" si="228"/>
        <v/>
      </c>
      <c r="DA56" s="199" t="str">
        <f t="shared" si="228"/>
        <v/>
      </c>
      <c r="DB56" s="199" t="str">
        <f t="shared" si="228"/>
        <v/>
      </c>
      <c r="DC56" s="199" t="str">
        <f t="shared" si="228"/>
        <v/>
      </c>
      <c r="DD56" s="199" t="str">
        <f t="shared" si="228"/>
        <v/>
      </c>
      <c r="DE56" s="199" t="str">
        <f t="shared" si="228"/>
        <v/>
      </c>
      <c r="DF56" s="199" t="str">
        <f t="shared" si="228"/>
        <v/>
      </c>
      <c r="DG56" s="199" t="str">
        <f t="shared" si="228"/>
        <v/>
      </c>
      <c r="DH56" s="199" t="str">
        <f t="shared" si="228"/>
        <v/>
      </c>
      <c r="DI56" s="199" t="str">
        <f t="shared" si="228"/>
        <v/>
      </c>
      <c r="DJ56" s="199" t="str">
        <f t="shared" si="228"/>
        <v/>
      </c>
      <c r="DK56" s="199" t="str">
        <f t="shared" si="228"/>
        <v/>
      </c>
      <c r="DL56" s="199" t="str">
        <f t="shared" si="228"/>
        <v/>
      </c>
      <c r="DM56" s="199" t="str">
        <f t="shared" si="228"/>
        <v/>
      </c>
      <c r="DN56" s="199" t="str">
        <f t="shared" si="228"/>
        <v/>
      </c>
      <c r="DO56" s="199" t="str">
        <f t="shared" si="228"/>
        <v/>
      </c>
      <c r="DP56" s="199" t="str">
        <f t="shared" si="228"/>
        <v/>
      </c>
      <c r="DQ56" s="199" t="str">
        <f t="shared" si="228"/>
        <v/>
      </c>
      <c r="DR56" s="199" t="str">
        <f t="shared" si="228"/>
        <v/>
      </c>
      <c r="DS56" s="199" t="str">
        <f t="shared" si="228"/>
        <v/>
      </c>
      <c r="DT56" s="199" t="str">
        <f t="shared" si="228"/>
        <v/>
      </c>
      <c r="DU56" s="199" t="str">
        <f t="shared" si="228"/>
        <v/>
      </c>
      <c r="DV56" s="199" t="str">
        <f t="shared" si="228"/>
        <v/>
      </c>
      <c r="DW56" s="199" t="str">
        <f t="shared" si="228"/>
        <v/>
      </c>
      <c r="DX56" s="199" t="str">
        <f t="shared" si="228"/>
        <v/>
      </c>
      <c r="DY56" s="199" t="str">
        <f t="shared" si="228"/>
        <v/>
      </c>
      <c r="DZ56" s="199" t="str">
        <f t="shared" si="228"/>
        <v/>
      </c>
      <c r="EA56" s="199" t="str">
        <f t="shared" si="228"/>
        <v/>
      </c>
      <c r="EB56" s="199" t="str">
        <f t="shared" si="228"/>
        <v/>
      </c>
      <c r="EC56" s="199" t="str">
        <f t="shared" si="228"/>
        <v/>
      </c>
      <c r="ED56" s="199" t="str">
        <f t="shared" si="228"/>
        <v/>
      </c>
      <c r="EE56" s="236" t="str">
        <f t="shared" si="25"/>
        <v/>
      </c>
      <c r="EF56" s="237" t="e">
        <f t="shared" si="26"/>
        <v>#N/A</v>
      </c>
      <c r="EG56" s="237" t="e">
        <f t="shared" si="27"/>
        <v>#N/A</v>
      </c>
      <c r="EH56" s="237" t="e">
        <f t="shared" si="28"/>
        <v>#N/A</v>
      </c>
      <c r="EI56" s="237" t="e">
        <f t="shared" si="29"/>
        <v>#N/A</v>
      </c>
      <c r="EJ56" s="237" t="e">
        <f t="shared" si="30"/>
        <v>#N/A</v>
      </c>
      <c r="EK56" s="237" t="e">
        <f t="shared" si="31"/>
        <v>#N/A</v>
      </c>
      <c r="EL56" s="237" t="e">
        <f t="shared" si="32"/>
        <v>#N/A</v>
      </c>
      <c r="EM56" s="237" t="e">
        <f t="shared" si="33"/>
        <v>#N/A</v>
      </c>
      <c r="EN56" s="237" t="e">
        <f t="shared" si="34"/>
        <v>#N/A</v>
      </c>
      <c r="EO56" s="237" t="e">
        <f t="shared" si="35"/>
        <v>#N/A</v>
      </c>
      <c r="EP56" s="237" t="e">
        <f t="shared" si="36"/>
        <v>#N/A</v>
      </c>
      <c r="EQ56" s="237" t="e">
        <f t="shared" si="37"/>
        <v>#N/A</v>
      </c>
      <c r="ER56" s="237" t="e">
        <f t="shared" si="38"/>
        <v>#N/A</v>
      </c>
      <c r="ES56" s="237" t="e">
        <f t="shared" si="39"/>
        <v>#N/A</v>
      </c>
      <c r="ET56" s="237" t="e">
        <f t="shared" si="40"/>
        <v>#N/A</v>
      </c>
      <c r="EU56" s="237" t="e">
        <f t="shared" si="41"/>
        <v>#N/A</v>
      </c>
      <c r="EV56" s="237" t="e">
        <f t="shared" si="42"/>
        <v>#N/A</v>
      </c>
      <c r="EW56" s="237" t="e">
        <f t="shared" si="43"/>
        <v>#N/A</v>
      </c>
      <c r="EX56" s="237" t="e">
        <f t="shared" si="44"/>
        <v>#N/A</v>
      </c>
      <c r="EY56" s="237" t="e">
        <f t="shared" si="45"/>
        <v>#N/A</v>
      </c>
      <c r="EZ56" s="237" t="e">
        <f t="shared" si="46"/>
        <v>#N/A</v>
      </c>
      <c r="FA56" s="237" t="e">
        <f t="shared" si="47"/>
        <v>#N/A</v>
      </c>
      <c r="FB56" s="237" t="e">
        <f t="shared" si="48"/>
        <v>#N/A</v>
      </c>
      <c r="FC56" s="237" t="e">
        <f t="shared" si="49"/>
        <v>#N/A</v>
      </c>
      <c r="FD56" s="237" t="e">
        <f t="shared" si="50"/>
        <v>#N/A</v>
      </c>
      <c r="FE56" s="237" t="e">
        <f t="shared" si="51"/>
        <v>#N/A</v>
      </c>
      <c r="FF56" s="237" t="e">
        <f t="shared" si="52"/>
        <v>#N/A</v>
      </c>
      <c r="FG56" s="237" t="e">
        <f t="shared" si="53"/>
        <v>#N/A</v>
      </c>
      <c r="FH56" s="237" t="e">
        <f t="shared" si="54"/>
        <v>#N/A</v>
      </c>
      <c r="FI56" s="237" t="e">
        <f t="shared" si="55"/>
        <v>#N/A</v>
      </c>
      <c r="FJ56" s="237" t="e">
        <f t="shared" si="56"/>
        <v>#N/A</v>
      </c>
      <c r="FK56" s="237" t="e">
        <f t="shared" si="57"/>
        <v>#N/A</v>
      </c>
      <c r="FL56" s="237" t="e">
        <f t="shared" si="58"/>
        <v>#N/A</v>
      </c>
      <c r="FM56" s="237" t="e">
        <f t="shared" si="59"/>
        <v>#N/A</v>
      </c>
      <c r="FN56" s="237" t="e">
        <f t="shared" si="60"/>
        <v>#N/A</v>
      </c>
      <c r="FO56" s="237" t="e">
        <f t="shared" si="61"/>
        <v>#N/A</v>
      </c>
      <c r="FP56" s="237" t="e">
        <f t="shared" si="62"/>
        <v>#N/A</v>
      </c>
      <c r="FQ56" s="237" t="e">
        <f t="shared" si="63"/>
        <v>#N/A</v>
      </c>
      <c r="FR56" s="237" t="e">
        <f t="shared" si="64"/>
        <v>#N/A</v>
      </c>
      <c r="FS56" s="237" t="e">
        <f t="shared" si="65"/>
        <v>#N/A</v>
      </c>
      <c r="FT56" s="237" t="e">
        <f t="shared" si="66"/>
        <v>#N/A</v>
      </c>
      <c r="FU56" s="237" t="e">
        <f t="shared" si="67"/>
        <v>#N/A</v>
      </c>
      <c r="FV56" s="237" t="e">
        <f t="shared" si="68"/>
        <v>#N/A</v>
      </c>
      <c r="FW56" s="237" t="e">
        <f t="shared" si="69"/>
        <v>#N/A</v>
      </c>
      <c r="FX56" s="237" t="e">
        <f t="shared" si="70"/>
        <v>#N/A</v>
      </c>
      <c r="FY56" s="237" t="e">
        <f t="shared" si="71"/>
        <v>#N/A</v>
      </c>
      <c r="FZ56" s="237" t="e">
        <f t="shared" si="72"/>
        <v>#N/A</v>
      </c>
      <c r="GA56" s="237" t="e">
        <f t="shared" si="73"/>
        <v>#N/A</v>
      </c>
      <c r="GB56" s="237" t="e">
        <f t="shared" si="74"/>
        <v>#N/A</v>
      </c>
      <c r="GC56" s="237" t="e">
        <f t="shared" si="75"/>
        <v>#N/A</v>
      </c>
      <c r="GD56" s="237" t="e">
        <f t="shared" si="76"/>
        <v>#N/A</v>
      </c>
      <c r="GE56" s="237" t="e">
        <f t="shared" si="77"/>
        <v>#N/A</v>
      </c>
      <c r="GF56" s="237" t="e">
        <f t="shared" si="78"/>
        <v>#N/A</v>
      </c>
      <c r="GG56" s="237" t="e">
        <f t="shared" si="79"/>
        <v>#N/A</v>
      </c>
      <c r="GH56" s="237" t="e">
        <f t="shared" si="80"/>
        <v>#N/A</v>
      </c>
      <c r="GI56" s="237" t="e">
        <f t="shared" si="81"/>
        <v>#N/A</v>
      </c>
      <c r="GJ56" s="237" t="e">
        <f t="shared" si="82"/>
        <v>#N/A</v>
      </c>
      <c r="GK56" s="237" t="e">
        <f t="shared" si="83"/>
        <v>#N/A</v>
      </c>
      <c r="GL56" s="237" t="e">
        <f t="shared" si="84"/>
        <v>#N/A</v>
      </c>
      <c r="GM56" s="237" t="e">
        <f t="shared" si="85"/>
        <v>#N/A</v>
      </c>
      <c r="GN56" s="237" t="e">
        <f t="shared" si="86"/>
        <v>#N/A</v>
      </c>
      <c r="GO56" s="237" t="e">
        <f t="shared" si="87"/>
        <v>#N/A</v>
      </c>
      <c r="GP56" s="237" t="e">
        <f t="shared" si="88"/>
        <v>#N/A</v>
      </c>
      <c r="GQ56" s="237" t="e">
        <f t="shared" si="89"/>
        <v>#N/A</v>
      </c>
      <c r="GR56" s="237" t="e">
        <f t="shared" si="90"/>
        <v>#N/A</v>
      </c>
      <c r="GS56" s="237" t="e">
        <f t="shared" si="91"/>
        <v>#N/A</v>
      </c>
      <c r="GT56" s="237" t="e">
        <f t="shared" si="92"/>
        <v>#N/A</v>
      </c>
      <c r="GU56" s="237" t="e">
        <f t="shared" si="93"/>
        <v>#N/A</v>
      </c>
      <c r="GV56" s="237" t="e">
        <f t="shared" si="94"/>
        <v>#N/A</v>
      </c>
      <c r="GW56" s="237" t="e">
        <f t="shared" si="95"/>
        <v>#N/A</v>
      </c>
      <c r="GX56" s="237" t="e">
        <f t="shared" si="96"/>
        <v>#N/A</v>
      </c>
      <c r="GY56" s="237" t="e">
        <f t="shared" si="97"/>
        <v>#N/A</v>
      </c>
      <c r="GZ56" s="237" t="e">
        <f t="shared" si="98"/>
        <v>#N/A</v>
      </c>
      <c r="HA56" s="237" t="e">
        <f t="shared" si="99"/>
        <v>#N/A</v>
      </c>
      <c r="HB56" s="237" t="e">
        <f t="shared" si="100"/>
        <v>#N/A</v>
      </c>
      <c r="HC56" s="237" t="e">
        <f t="shared" si="101"/>
        <v>#N/A</v>
      </c>
      <c r="HD56" s="237" t="e">
        <f t="shared" si="102"/>
        <v>#N/A</v>
      </c>
      <c r="HE56" s="237" t="e">
        <f t="shared" si="103"/>
        <v>#N/A</v>
      </c>
      <c r="HF56" s="237" t="e">
        <f t="shared" si="104"/>
        <v>#N/A</v>
      </c>
      <c r="HG56" s="237" t="e">
        <f t="shared" si="105"/>
        <v>#N/A</v>
      </c>
      <c r="HH56" s="237" t="e">
        <f t="shared" si="106"/>
        <v>#N/A</v>
      </c>
      <c r="HI56" s="237" t="e">
        <f t="shared" si="107"/>
        <v>#N/A</v>
      </c>
      <c r="HJ56" s="237" t="e">
        <f t="shared" si="108"/>
        <v>#N/A</v>
      </c>
      <c r="HK56" s="237" t="e">
        <f t="shared" si="109"/>
        <v>#N/A</v>
      </c>
      <c r="HL56" s="237" t="e">
        <f t="shared" si="110"/>
        <v>#N/A</v>
      </c>
      <c r="HM56" s="237" t="e">
        <f t="shared" si="111"/>
        <v>#N/A</v>
      </c>
      <c r="HN56" s="237" t="e">
        <f t="shared" si="112"/>
        <v>#N/A</v>
      </c>
      <c r="HO56" s="237" t="e">
        <f t="shared" si="113"/>
        <v>#N/A</v>
      </c>
      <c r="HP56" s="237" t="e">
        <f t="shared" si="114"/>
        <v>#N/A</v>
      </c>
      <c r="HQ56" s="237" t="e">
        <f t="shared" si="115"/>
        <v>#N/A</v>
      </c>
      <c r="HR56" s="237" t="e">
        <f t="shared" si="116"/>
        <v>#N/A</v>
      </c>
      <c r="HS56" s="237" t="e">
        <f t="shared" si="117"/>
        <v>#N/A</v>
      </c>
      <c r="HT56" s="237" t="e">
        <f t="shared" si="118"/>
        <v>#N/A</v>
      </c>
      <c r="HU56" s="237" t="e">
        <f t="shared" si="119"/>
        <v>#N/A</v>
      </c>
      <c r="HV56" s="237" t="e">
        <f t="shared" si="120"/>
        <v>#N/A</v>
      </c>
      <c r="HW56" s="237" t="e">
        <f t="shared" si="121"/>
        <v>#N/A</v>
      </c>
      <c r="HX56" s="237" t="e">
        <f t="shared" si="122"/>
        <v>#N/A</v>
      </c>
      <c r="HY56" s="237" t="e">
        <f t="shared" si="123"/>
        <v>#N/A</v>
      </c>
      <c r="HZ56" s="237" t="e">
        <f t="shared" si="124"/>
        <v>#N/A</v>
      </c>
      <c r="IA56" s="237" t="e">
        <f t="shared" si="125"/>
        <v>#N/A</v>
      </c>
      <c r="IB56" s="237" t="e">
        <f t="shared" si="126"/>
        <v>#N/A</v>
      </c>
    </row>
    <row r="57" spans="1:236" hidden="1" x14ac:dyDescent="0.25">
      <c r="A57" s="22">
        <v>54</v>
      </c>
      <c r="B57" s="117" t="str">
        <f t="shared" si="10"/>
        <v/>
      </c>
      <c r="C57" s="132"/>
      <c r="D57" s="117" t="str">
        <f t="shared" si="11"/>
        <v/>
      </c>
      <c r="E57" s="127"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9" t="str">
        <f t="shared" si="18"/>
        <v/>
      </c>
      <c r="Q57" s="119" t="str">
        <f t="shared" si="19"/>
        <v/>
      </c>
      <c r="R57" s="40" t="str">
        <f t="shared" si="20"/>
        <v/>
      </c>
      <c r="S57" s="132"/>
      <c r="T57" s="28" t="str">
        <f>IF(AND(B57&gt;0,C57&gt;0,D57&gt;0,M57&gt;0,N57&gt;0,S57&gt;0,NOT(K57="")),ABS(VLOOKUP($S$1,VLookups!$A$28:$B$29,2,FALSE)-_xlfn.BETA.DIST(S57,IF(G57="L",N57,M57),IF(G57="L",M57,N57),TRUE,B57,D57)),"")</f>
        <v/>
      </c>
      <c r="U57" s="129" t="str">
        <f>IF(OR($M57="",$N57=""),"",_xlfn.BETA.INV(ABS(VLOOKUP($S$1,VLookups!$A$28:$B$29,2,FALSE)-U$3),IF($G57="L",$N57,$M57),IF($G57="L",$M57,$N57),$B57,$D57))</f>
        <v/>
      </c>
      <c r="V57" s="130" t="str">
        <f>IF(OR($M57="",$N57=""),"",_xlfn.BETA.INV(ABS(VLOOKUP($S$1,VLookups!$A$28:$B$29,2,FALSE)-V$3),IF($G57="L",$N57,$M57),IF($G57="L",$M57,$N57),$B57,$D57))</f>
        <v/>
      </c>
      <c r="W57" s="129" t="str">
        <f>IF(OR($M57="",$N57=""),"",_xlfn.BETA.INV(ABS(VLOOKUP($S$1,VLookups!$A$28:$B$29,2,FALSE)-W$3),IF($G57="L",$N57,$M57),IF($G57="L",$M57,$N57),$B57,$D57))</f>
        <v/>
      </c>
      <c r="X57" s="130" t="str">
        <f>IF(OR($M57="",$N57=""),"",_xlfn.BETA.INV(ABS(VLOOKUP($S$1,VLookups!$A$28:$B$29,2,FALSE)-X$3),IF($G57="L",$N57,$M57),IF($G57="L",$M57,$N57),$B57,$D57))</f>
        <v/>
      </c>
      <c r="Y57" s="129" t="str">
        <f>IF(OR($M57="",$N57=""),"",_xlfn.BETA.INV(ABS(VLOOKUP($S$1,VLookups!$A$28:$B$29,2,FALSE)-Y$3),IF($G57="L",$N57,$M57),IF($G57="L",$M57,$N57),$B57,$D57))</f>
        <v/>
      </c>
      <c r="Z57" s="130" t="str">
        <f>IF(OR($M57="",$N57=""),"",_xlfn.BETA.INV(ABS(VLOOKUP($S$1,VLookups!$A$28:$B$29,2,FALSE)-Z$3),IF($G57="L",$N57,$M57),IF($G57="L",$M57,$N57),$B57,$D57))</f>
        <v/>
      </c>
      <c r="AA57" s="129" t="str">
        <f>IF(OR($M57="",$N57=""),"",_xlfn.BETA.INV(ABS(VLOOKUP($S$1,VLookups!$A$28:$B$29,2,FALSE)-AA$3),IF($G57="L",$N57,$M57),IF($G57="L",$M57,$N57),$B57,$D57))</f>
        <v/>
      </c>
      <c r="AB57" s="130" t="str">
        <f>IF(OR($M57="",$N57=""),"",_xlfn.BETA.INV(ABS(VLOOKUP($S$1,VLookups!$A$28:$B$29,2,FALSE)-AB$3),IF($G57="L",$N57,$M57),IF($G57="L",$M57,$N57),$B57,$D57))</f>
        <v/>
      </c>
      <c r="AC57" s="129" t="str">
        <f>IF(OR($M57="",$N57=""),"",_xlfn.BETA.INV(ABS(VLOOKUP($S$1,VLookups!$A$28:$B$29,2,FALSE)-AC$3),IF($G57="L",$N57,$M57),IF($G57="L",$M57,$N57),$B57,$D57))</f>
        <v/>
      </c>
      <c r="AD57" s="130" t="str">
        <f>IF(OR($M57="",$N57=""),"",_xlfn.BETA.INV(ABS(VLOOKUP($S$1,VLookups!$A$28:$B$29,2,FALSE)-AD$3),IF($G57="L",$N57,$M57),IF($G57="L",$M57,$N57),$B57,$D57))</f>
        <v/>
      </c>
      <c r="AE57" s="129" t="str">
        <f>IF(OR($M57="",$N57=""),"",_xlfn.BETA.INV(ABS(VLOOKUP($S$1,VLookups!$A$28:$B$29,2,FALSE)-AE$3),IF($G57="L",$N57,$M57),IF($G57="L",$M57,$N57),$B57,$D57))</f>
        <v/>
      </c>
      <c r="AF57" s="130" t="str">
        <f>IF(OR($M57="",$N57=""),"",_xlfn.BETA.INV(ABS(VLOOKUP($S$1,VLookups!$A$28:$B$29,2,FALSE)-AF$3),IF($G57="L",$N57,$M57),IF($G57="L",$M57,$N57),$B57,$D57))</f>
        <v/>
      </c>
      <c r="AG57" s="17"/>
      <c r="AH57" s="238" t="str">
        <f t="shared" si="21"/>
        <v/>
      </c>
      <c r="AI57" s="236" t="str">
        <f t="shared" si="22"/>
        <v/>
      </c>
      <c r="AJ57" s="199" t="str">
        <f t="shared" ref="AJ57:CU57" si="229">IF(ISNONTEXT($AH57),AI57+$AH57,"")</f>
        <v/>
      </c>
      <c r="AK57" s="199" t="str">
        <f t="shared" si="229"/>
        <v/>
      </c>
      <c r="AL57" s="199" t="str">
        <f t="shared" si="229"/>
        <v/>
      </c>
      <c r="AM57" s="199" t="str">
        <f t="shared" si="229"/>
        <v/>
      </c>
      <c r="AN57" s="199" t="str">
        <f t="shared" si="229"/>
        <v/>
      </c>
      <c r="AO57" s="199" t="str">
        <f t="shared" si="229"/>
        <v/>
      </c>
      <c r="AP57" s="199" t="str">
        <f t="shared" si="229"/>
        <v/>
      </c>
      <c r="AQ57" s="199" t="str">
        <f t="shared" si="229"/>
        <v/>
      </c>
      <c r="AR57" s="199" t="str">
        <f t="shared" si="229"/>
        <v/>
      </c>
      <c r="AS57" s="199" t="str">
        <f t="shared" si="229"/>
        <v/>
      </c>
      <c r="AT57" s="199" t="str">
        <f t="shared" si="229"/>
        <v/>
      </c>
      <c r="AU57" s="199" t="str">
        <f t="shared" si="229"/>
        <v/>
      </c>
      <c r="AV57" s="199" t="str">
        <f t="shared" si="229"/>
        <v/>
      </c>
      <c r="AW57" s="199" t="str">
        <f t="shared" si="229"/>
        <v/>
      </c>
      <c r="AX57" s="199" t="str">
        <f t="shared" si="229"/>
        <v/>
      </c>
      <c r="AY57" s="199" t="str">
        <f t="shared" si="229"/>
        <v/>
      </c>
      <c r="AZ57" s="199" t="str">
        <f t="shared" si="229"/>
        <v/>
      </c>
      <c r="BA57" s="199" t="str">
        <f t="shared" si="229"/>
        <v/>
      </c>
      <c r="BB57" s="199" t="str">
        <f t="shared" si="229"/>
        <v/>
      </c>
      <c r="BC57" s="199" t="str">
        <f t="shared" si="229"/>
        <v/>
      </c>
      <c r="BD57" s="199" t="str">
        <f t="shared" si="229"/>
        <v/>
      </c>
      <c r="BE57" s="199" t="str">
        <f t="shared" si="229"/>
        <v/>
      </c>
      <c r="BF57" s="199" t="str">
        <f t="shared" si="229"/>
        <v/>
      </c>
      <c r="BG57" s="199" t="str">
        <f t="shared" si="229"/>
        <v/>
      </c>
      <c r="BH57" s="199" t="str">
        <f t="shared" si="229"/>
        <v/>
      </c>
      <c r="BI57" s="199" t="str">
        <f t="shared" si="229"/>
        <v/>
      </c>
      <c r="BJ57" s="199" t="str">
        <f t="shared" si="229"/>
        <v/>
      </c>
      <c r="BK57" s="199" t="str">
        <f t="shared" si="229"/>
        <v/>
      </c>
      <c r="BL57" s="199" t="str">
        <f t="shared" si="229"/>
        <v/>
      </c>
      <c r="BM57" s="199" t="str">
        <f t="shared" si="229"/>
        <v/>
      </c>
      <c r="BN57" s="199" t="str">
        <f t="shared" si="229"/>
        <v/>
      </c>
      <c r="BO57" s="199" t="str">
        <f t="shared" si="229"/>
        <v/>
      </c>
      <c r="BP57" s="199" t="str">
        <f t="shared" si="229"/>
        <v/>
      </c>
      <c r="BQ57" s="199" t="str">
        <f t="shared" si="229"/>
        <v/>
      </c>
      <c r="BR57" s="199" t="str">
        <f t="shared" si="229"/>
        <v/>
      </c>
      <c r="BS57" s="199" t="str">
        <f t="shared" si="229"/>
        <v/>
      </c>
      <c r="BT57" s="199" t="str">
        <f t="shared" si="229"/>
        <v/>
      </c>
      <c r="BU57" s="199" t="str">
        <f t="shared" si="229"/>
        <v/>
      </c>
      <c r="BV57" s="199" t="str">
        <f t="shared" si="229"/>
        <v/>
      </c>
      <c r="BW57" s="199" t="str">
        <f t="shared" si="229"/>
        <v/>
      </c>
      <c r="BX57" s="199" t="str">
        <f t="shared" si="229"/>
        <v/>
      </c>
      <c r="BY57" s="199" t="str">
        <f t="shared" si="229"/>
        <v/>
      </c>
      <c r="BZ57" s="199" t="str">
        <f t="shared" si="229"/>
        <v/>
      </c>
      <c r="CA57" s="199" t="str">
        <f t="shared" si="229"/>
        <v/>
      </c>
      <c r="CB57" s="199" t="str">
        <f t="shared" si="229"/>
        <v/>
      </c>
      <c r="CC57" s="199" t="str">
        <f t="shared" si="229"/>
        <v/>
      </c>
      <c r="CD57" s="199" t="str">
        <f t="shared" si="229"/>
        <v/>
      </c>
      <c r="CE57" s="199" t="str">
        <f t="shared" si="229"/>
        <v/>
      </c>
      <c r="CF57" s="199" t="str">
        <f t="shared" si="229"/>
        <v/>
      </c>
      <c r="CG57" s="199" t="str">
        <f t="shared" si="229"/>
        <v/>
      </c>
      <c r="CH57" s="199" t="str">
        <f t="shared" si="229"/>
        <v/>
      </c>
      <c r="CI57" s="199" t="str">
        <f t="shared" si="229"/>
        <v/>
      </c>
      <c r="CJ57" s="199" t="str">
        <f t="shared" si="229"/>
        <v/>
      </c>
      <c r="CK57" s="199" t="str">
        <f t="shared" si="229"/>
        <v/>
      </c>
      <c r="CL57" s="199" t="str">
        <f t="shared" si="229"/>
        <v/>
      </c>
      <c r="CM57" s="199" t="str">
        <f t="shared" si="229"/>
        <v/>
      </c>
      <c r="CN57" s="199" t="str">
        <f t="shared" si="229"/>
        <v/>
      </c>
      <c r="CO57" s="199" t="str">
        <f t="shared" si="229"/>
        <v/>
      </c>
      <c r="CP57" s="199" t="str">
        <f t="shared" si="229"/>
        <v/>
      </c>
      <c r="CQ57" s="199" t="str">
        <f t="shared" si="229"/>
        <v/>
      </c>
      <c r="CR57" s="199" t="str">
        <f t="shared" si="229"/>
        <v/>
      </c>
      <c r="CS57" s="199" t="str">
        <f t="shared" si="229"/>
        <v/>
      </c>
      <c r="CT57" s="199" t="str">
        <f t="shared" si="229"/>
        <v/>
      </c>
      <c r="CU57" s="199" t="str">
        <f t="shared" si="229"/>
        <v/>
      </c>
      <c r="CV57" s="199" t="str">
        <f t="shared" ref="CV57:FG57" si="230">IF(ISNONTEXT($AH57),CU57+$AH57,"")</f>
        <v/>
      </c>
      <c r="CW57" s="199" t="str">
        <f t="shared" si="230"/>
        <v/>
      </c>
      <c r="CX57" s="199" t="str">
        <f t="shared" si="230"/>
        <v/>
      </c>
      <c r="CY57" s="199" t="str">
        <f t="shared" si="230"/>
        <v/>
      </c>
      <c r="CZ57" s="199" t="str">
        <f t="shared" si="230"/>
        <v/>
      </c>
      <c r="DA57" s="199" t="str">
        <f t="shared" si="230"/>
        <v/>
      </c>
      <c r="DB57" s="199" t="str">
        <f t="shared" si="230"/>
        <v/>
      </c>
      <c r="DC57" s="199" t="str">
        <f t="shared" si="230"/>
        <v/>
      </c>
      <c r="DD57" s="199" t="str">
        <f t="shared" si="230"/>
        <v/>
      </c>
      <c r="DE57" s="199" t="str">
        <f t="shared" si="230"/>
        <v/>
      </c>
      <c r="DF57" s="199" t="str">
        <f t="shared" si="230"/>
        <v/>
      </c>
      <c r="DG57" s="199" t="str">
        <f t="shared" si="230"/>
        <v/>
      </c>
      <c r="DH57" s="199" t="str">
        <f t="shared" si="230"/>
        <v/>
      </c>
      <c r="DI57" s="199" t="str">
        <f t="shared" si="230"/>
        <v/>
      </c>
      <c r="DJ57" s="199" t="str">
        <f t="shared" si="230"/>
        <v/>
      </c>
      <c r="DK57" s="199" t="str">
        <f t="shared" si="230"/>
        <v/>
      </c>
      <c r="DL57" s="199" t="str">
        <f t="shared" si="230"/>
        <v/>
      </c>
      <c r="DM57" s="199" t="str">
        <f t="shared" si="230"/>
        <v/>
      </c>
      <c r="DN57" s="199" t="str">
        <f t="shared" si="230"/>
        <v/>
      </c>
      <c r="DO57" s="199" t="str">
        <f t="shared" si="230"/>
        <v/>
      </c>
      <c r="DP57" s="199" t="str">
        <f t="shared" si="230"/>
        <v/>
      </c>
      <c r="DQ57" s="199" t="str">
        <f t="shared" si="230"/>
        <v/>
      </c>
      <c r="DR57" s="199" t="str">
        <f t="shared" si="230"/>
        <v/>
      </c>
      <c r="DS57" s="199" t="str">
        <f t="shared" si="230"/>
        <v/>
      </c>
      <c r="DT57" s="199" t="str">
        <f t="shared" si="230"/>
        <v/>
      </c>
      <c r="DU57" s="199" t="str">
        <f t="shared" si="230"/>
        <v/>
      </c>
      <c r="DV57" s="199" t="str">
        <f t="shared" si="230"/>
        <v/>
      </c>
      <c r="DW57" s="199" t="str">
        <f t="shared" si="230"/>
        <v/>
      </c>
      <c r="DX57" s="199" t="str">
        <f t="shared" si="230"/>
        <v/>
      </c>
      <c r="DY57" s="199" t="str">
        <f t="shared" si="230"/>
        <v/>
      </c>
      <c r="DZ57" s="199" t="str">
        <f t="shared" si="230"/>
        <v/>
      </c>
      <c r="EA57" s="199" t="str">
        <f t="shared" si="230"/>
        <v/>
      </c>
      <c r="EB57" s="199" t="str">
        <f t="shared" si="230"/>
        <v/>
      </c>
      <c r="EC57" s="199" t="str">
        <f t="shared" si="230"/>
        <v/>
      </c>
      <c r="ED57" s="199" t="str">
        <f t="shared" si="230"/>
        <v/>
      </c>
      <c r="EE57" s="236" t="str">
        <f t="shared" si="25"/>
        <v/>
      </c>
      <c r="EF57" s="237" t="e">
        <f t="shared" si="26"/>
        <v>#N/A</v>
      </c>
      <c r="EG57" s="237" t="e">
        <f t="shared" si="27"/>
        <v>#N/A</v>
      </c>
      <c r="EH57" s="237" t="e">
        <f t="shared" si="28"/>
        <v>#N/A</v>
      </c>
      <c r="EI57" s="237" t="e">
        <f t="shared" si="29"/>
        <v>#N/A</v>
      </c>
      <c r="EJ57" s="237" t="e">
        <f t="shared" si="30"/>
        <v>#N/A</v>
      </c>
      <c r="EK57" s="237" t="e">
        <f t="shared" si="31"/>
        <v>#N/A</v>
      </c>
      <c r="EL57" s="237" t="e">
        <f t="shared" si="32"/>
        <v>#N/A</v>
      </c>
      <c r="EM57" s="237" t="e">
        <f t="shared" si="33"/>
        <v>#N/A</v>
      </c>
      <c r="EN57" s="237" t="e">
        <f t="shared" si="34"/>
        <v>#N/A</v>
      </c>
      <c r="EO57" s="237" t="e">
        <f t="shared" si="35"/>
        <v>#N/A</v>
      </c>
      <c r="EP57" s="237" t="e">
        <f t="shared" si="36"/>
        <v>#N/A</v>
      </c>
      <c r="EQ57" s="237" t="e">
        <f t="shared" si="37"/>
        <v>#N/A</v>
      </c>
      <c r="ER57" s="237" t="e">
        <f t="shared" si="38"/>
        <v>#N/A</v>
      </c>
      <c r="ES57" s="237" t="e">
        <f t="shared" si="39"/>
        <v>#N/A</v>
      </c>
      <c r="ET57" s="237" t="e">
        <f t="shared" si="40"/>
        <v>#N/A</v>
      </c>
      <c r="EU57" s="237" t="e">
        <f t="shared" si="41"/>
        <v>#N/A</v>
      </c>
      <c r="EV57" s="237" t="e">
        <f t="shared" si="42"/>
        <v>#N/A</v>
      </c>
      <c r="EW57" s="237" t="e">
        <f t="shared" si="43"/>
        <v>#N/A</v>
      </c>
      <c r="EX57" s="237" t="e">
        <f t="shared" si="44"/>
        <v>#N/A</v>
      </c>
      <c r="EY57" s="237" t="e">
        <f t="shared" si="45"/>
        <v>#N/A</v>
      </c>
      <c r="EZ57" s="237" t="e">
        <f t="shared" si="46"/>
        <v>#N/A</v>
      </c>
      <c r="FA57" s="237" t="e">
        <f t="shared" si="47"/>
        <v>#N/A</v>
      </c>
      <c r="FB57" s="237" t="e">
        <f t="shared" si="48"/>
        <v>#N/A</v>
      </c>
      <c r="FC57" s="237" t="e">
        <f t="shared" si="49"/>
        <v>#N/A</v>
      </c>
      <c r="FD57" s="237" t="e">
        <f t="shared" si="50"/>
        <v>#N/A</v>
      </c>
      <c r="FE57" s="237" t="e">
        <f t="shared" si="51"/>
        <v>#N/A</v>
      </c>
      <c r="FF57" s="237" t="e">
        <f t="shared" si="52"/>
        <v>#N/A</v>
      </c>
      <c r="FG57" s="237" t="e">
        <f t="shared" si="53"/>
        <v>#N/A</v>
      </c>
      <c r="FH57" s="237" t="e">
        <f t="shared" si="54"/>
        <v>#N/A</v>
      </c>
      <c r="FI57" s="237" t="e">
        <f t="shared" si="55"/>
        <v>#N/A</v>
      </c>
      <c r="FJ57" s="237" t="e">
        <f t="shared" si="56"/>
        <v>#N/A</v>
      </c>
      <c r="FK57" s="237" t="e">
        <f t="shared" si="57"/>
        <v>#N/A</v>
      </c>
      <c r="FL57" s="237" t="e">
        <f t="shared" si="58"/>
        <v>#N/A</v>
      </c>
      <c r="FM57" s="237" t="e">
        <f t="shared" si="59"/>
        <v>#N/A</v>
      </c>
      <c r="FN57" s="237" t="e">
        <f t="shared" si="60"/>
        <v>#N/A</v>
      </c>
      <c r="FO57" s="237" t="e">
        <f t="shared" si="61"/>
        <v>#N/A</v>
      </c>
      <c r="FP57" s="237" t="e">
        <f t="shared" si="62"/>
        <v>#N/A</v>
      </c>
      <c r="FQ57" s="237" t="e">
        <f t="shared" si="63"/>
        <v>#N/A</v>
      </c>
      <c r="FR57" s="237" t="e">
        <f t="shared" si="64"/>
        <v>#N/A</v>
      </c>
      <c r="FS57" s="237" t="e">
        <f t="shared" si="65"/>
        <v>#N/A</v>
      </c>
      <c r="FT57" s="237" t="e">
        <f t="shared" si="66"/>
        <v>#N/A</v>
      </c>
      <c r="FU57" s="237" t="e">
        <f t="shared" si="67"/>
        <v>#N/A</v>
      </c>
      <c r="FV57" s="237" t="e">
        <f t="shared" si="68"/>
        <v>#N/A</v>
      </c>
      <c r="FW57" s="237" t="e">
        <f t="shared" si="69"/>
        <v>#N/A</v>
      </c>
      <c r="FX57" s="237" t="e">
        <f t="shared" si="70"/>
        <v>#N/A</v>
      </c>
      <c r="FY57" s="237" t="e">
        <f t="shared" si="71"/>
        <v>#N/A</v>
      </c>
      <c r="FZ57" s="237" t="e">
        <f t="shared" si="72"/>
        <v>#N/A</v>
      </c>
      <c r="GA57" s="237" t="e">
        <f t="shared" si="73"/>
        <v>#N/A</v>
      </c>
      <c r="GB57" s="237" t="e">
        <f t="shared" si="74"/>
        <v>#N/A</v>
      </c>
      <c r="GC57" s="237" t="e">
        <f t="shared" si="75"/>
        <v>#N/A</v>
      </c>
      <c r="GD57" s="237" t="e">
        <f t="shared" si="76"/>
        <v>#N/A</v>
      </c>
      <c r="GE57" s="237" t="e">
        <f t="shared" si="77"/>
        <v>#N/A</v>
      </c>
      <c r="GF57" s="237" t="e">
        <f t="shared" si="78"/>
        <v>#N/A</v>
      </c>
      <c r="GG57" s="237" t="e">
        <f t="shared" si="79"/>
        <v>#N/A</v>
      </c>
      <c r="GH57" s="237" t="e">
        <f t="shared" si="80"/>
        <v>#N/A</v>
      </c>
      <c r="GI57" s="237" t="e">
        <f t="shared" si="81"/>
        <v>#N/A</v>
      </c>
      <c r="GJ57" s="237" t="e">
        <f t="shared" si="82"/>
        <v>#N/A</v>
      </c>
      <c r="GK57" s="237" t="e">
        <f t="shared" si="83"/>
        <v>#N/A</v>
      </c>
      <c r="GL57" s="237" t="e">
        <f t="shared" si="84"/>
        <v>#N/A</v>
      </c>
      <c r="GM57" s="237" t="e">
        <f t="shared" si="85"/>
        <v>#N/A</v>
      </c>
      <c r="GN57" s="237" t="e">
        <f t="shared" si="86"/>
        <v>#N/A</v>
      </c>
      <c r="GO57" s="237" t="e">
        <f t="shared" si="87"/>
        <v>#N/A</v>
      </c>
      <c r="GP57" s="237" t="e">
        <f t="shared" si="88"/>
        <v>#N/A</v>
      </c>
      <c r="GQ57" s="237" t="e">
        <f t="shared" si="89"/>
        <v>#N/A</v>
      </c>
      <c r="GR57" s="237" t="e">
        <f t="shared" si="90"/>
        <v>#N/A</v>
      </c>
      <c r="GS57" s="237" t="e">
        <f t="shared" si="91"/>
        <v>#N/A</v>
      </c>
      <c r="GT57" s="237" t="e">
        <f t="shared" si="92"/>
        <v>#N/A</v>
      </c>
      <c r="GU57" s="237" t="e">
        <f t="shared" si="93"/>
        <v>#N/A</v>
      </c>
      <c r="GV57" s="237" t="e">
        <f t="shared" si="94"/>
        <v>#N/A</v>
      </c>
      <c r="GW57" s="237" t="e">
        <f t="shared" si="95"/>
        <v>#N/A</v>
      </c>
      <c r="GX57" s="237" t="e">
        <f t="shared" si="96"/>
        <v>#N/A</v>
      </c>
      <c r="GY57" s="237" t="e">
        <f t="shared" si="97"/>
        <v>#N/A</v>
      </c>
      <c r="GZ57" s="237" t="e">
        <f t="shared" si="98"/>
        <v>#N/A</v>
      </c>
      <c r="HA57" s="237" t="e">
        <f t="shared" si="99"/>
        <v>#N/A</v>
      </c>
      <c r="HB57" s="237" t="e">
        <f t="shared" si="100"/>
        <v>#N/A</v>
      </c>
      <c r="HC57" s="237" t="e">
        <f t="shared" si="101"/>
        <v>#N/A</v>
      </c>
      <c r="HD57" s="237" t="e">
        <f t="shared" si="102"/>
        <v>#N/A</v>
      </c>
      <c r="HE57" s="237" t="e">
        <f t="shared" si="103"/>
        <v>#N/A</v>
      </c>
      <c r="HF57" s="237" t="e">
        <f t="shared" si="104"/>
        <v>#N/A</v>
      </c>
      <c r="HG57" s="237" t="e">
        <f t="shared" si="105"/>
        <v>#N/A</v>
      </c>
      <c r="HH57" s="237" t="e">
        <f t="shared" si="106"/>
        <v>#N/A</v>
      </c>
      <c r="HI57" s="237" t="e">
        <f t="shared" si="107"/>
        <v>#N/A</v>
      </c>
      <c r="HJ57" s="237" t="e">
        <f t="shared" si="108"/>
        <v>#N/A</v>
      </c>
      <c r="HK57" s="237" t="e">
        <f t="shared" si="109"/>
        <v>#N/A</v>
      </c>
      <c r="HL57" s="237" t="e">
        <f t="shared" si="110"/>
        <v>#N/A</v>
      </c>
      <c r="HM57" s="237" t="e">
        <f t="shared" si="111"/>
        <v>#N/A</v>
      </c>
      <c r="HN57" s="237" t="e">
        <f t="shared" si="112"/>
        <v>#N/A</v>
      </c>
      <c r="HO57" s="237" t="e">
        <f t="shared" si="113"/>
        <v>#N/A</v>
      </c>
      <c r="HP57" s="237" t="e">
        <f t="shared" si="114"/>
        <v>#N/A</v>
      </c>
      <c r="HQ57" s="237" t="e">
        <f t="shared" si="115"/>
        <v>#N/A</v>
      </c>
      <c r="HR57" s="237" t="e">
        <f t="shared" si="116"/>
        <v>#N/A</v>
      </c>
      <c r="HS57" s="237" t="e">
        <f t="shared" si="117"/>
        <v>#N/A</v>
      </c>
      <c r="HT57" s="237" t="e">
        <f t="shared" si="118"/>
        <v>#N/A</v>
      </c>
      <c r="HU57" s="237" t="e">
        <f t="shared" si="119"/>
        <v>#N/A</v>
      </c>
      <c r="HV57" s="237" t="e">
        <f t="shared" si="120"/>
        <v>#N/A</v>
      </c>
      <c r="HW57" s="237" t="e">
        <f t="shared" si="121"/>
        <v>#N/A</v>
      </c>
      <c r="HX57" s="237" t="e">
        <f t="shared" si="122"/>
        <v>#N/A</v>
      </c>
      <c r="HY57" s="237" t="e">
        <f t="shared" si="123"/>
        <v>#N/A</v>
      </c>
      <c r="HZ57" s="237" t="e">
        <f t="shared" si="124"/>
        <v>#N/A</v>
      </c>
      <c r="IA57" s="237" t="e">
        <f t="shared" si="125"/>
        <v>#N/A</v>
      </c>
      <c r="IB57" s="237" t="e">
        <f t="shared" si="126"/>
        <v>#N/A</v>
      </c>
    </row>
    <row r="58" spans="1:236" hidden="1" x14ac:dyDescent="0.25">
      <c r="A58" s="22">
        <v>55</v>
      </c>
      <c r="B58" s="117" t="str">
        <f t="shared" si="10"/>
        <v/>
      </c>
      <c r="C58" s="132"/>
      <c r="D58" s="117" t="str">
        <f t="shared" si="11"/>
        <v/>
      </c>
      <c r="E58" s="127"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9" t="str">
        <f t="shared" si="18"/>
        <v/>
      </c>
      <c r="Q58" s="119" t="str">
        <f t="shared" si="19"/>
        <v/>
      </c>
      <c r="R58" s="40" t="str">
        <f t="shared" si="20"/>
        <v/>
      </c>
      <c r="S58" s="132"/>
      <c r="T58" s="28" t="str">
        <f>IF(AND(B58&gt;0,C58&gt;0,D58&gt;0,M58&gt;0,N58&gt;0,S58&gt;0,NOT(K58="")),ABS(VLOOKUP($S$1,VLookups!$A$28:$B$29,2,FALSE)-_xlfn.BETA.DIST(S58,IF(G58="L",N58,M58),IF(G58="L",M58,N58),TRUE,B58,D58)),"")</f>
        <v/>
      </c>
      <c r="U58" s="129" t="str">
        <f>IF(OR($M58="",$N58=""),"",_xlfn.BETA.INV(ABS(VLOOKUP($S$1,VLookups!$A$28:$B$29,2,FALSE)-U$3),IF($G58="L",$N58,$M58),IF($G58="L",$M58,$N58),$B58,$D58))</f>
        <v/>
      </c>
      <c r="V58" s="130" t="str">
        <f>IF(OR($M58="",$N58=""),"",_xlfn.BETA.INV(ABS(VLOOKUP($S$1,VLookups!$A$28:$B$29,2,FALSE)-V$3),IF($G58="L",$N58,$M58),IF($G58="L",$M58,$N58),$B58,$D58))</f>
        <v/>
      </c>
      <c r="W58" s="129" t="str">
        <f>IF(OR($M58="",$N58=""),"",_xlfn.BETA.INV(ABS(VLOOKUP($S$1,VLookups!$A$28:$B$29,2,FALSE)-W$3),IF($G58="L",$N58,$M58),IF($G58="L",$M58,$N58),$B58,$D58))</f>
        <v/>
      </c>
      <c r="X58" s="130" t="str">
        <f>IF(OR($M58="",$N58=""),"",_xlfn.BETA.INV(ABS(VLOOKUP($S$1,VLookups!$A$28:$B$29,2,FALSE)-X$3),IF($G58="L",$N58,$M58),IF($G58="L",$M58,$N58),$B58,$D58))</f>
        <v/>
      </c>
      <c r="Y58" s="129" t="str">
        <f>IF(OR($M58="",$N58=""),"",_xlfn.BETA.INV(ABS(VLOOKUP($S$1,VLookups!$A$28:$B$29,2,FALSE)-Y$3),IF($G58="L",$N58,$M58),IF($G58="L",$M58,$N58),$B58,$D58))</f>
        <v/>
      </c>
      <c r="Z58" s="130" t="str">
        <f>IF(OR($M58="",$N58=""),"",_xlfn.BETA.INV(ABS(VLOOKUP($S$1,VLookups!$A$28:$B$29,2,FALSE)-Z$3),IF($G58="L",$N58,$M58),IF($G58="L",$M58,$N58),$B58,$D58))</f>
        <v/>
      </c>
      <c r="AA58" s="129" t="str">
        <f>IF(OR($M58="",$N58=""),"",_xlfn.BETA.INV(ABS(VLOOKUP($S$1,VLookups!$A$28:$B$29,2,FALSE)-AA$3),IF($G58="L",$N58,$M58),IF($G58="L",$M58,$N58),$B58,$D58))</f>
        <v/>
      </c>
      <c r="AB58" s="130" t="str">
        <f>IF(OR($M58="",$N58=""),"",_xlfn.BETA.INV(ABS(VLOOKUP($S$1,VLookups!$A$28:$B$29,2,FALSE)-AB$3),IF($G58="L",$N58,$M58),IF($G58="L",$M58,$N58),$B58,$D58))</f>
        <v/>
      </c>
      <c r="AC58" s="129" t="str">
        <f>IF(OR($M58="",$N58=""),"",_xlfn.BETA.INV(ABS(VLOOKUP($S$1,VLookups!$A$28:$B$29,2,FALSE)-AC$3),IF($G58="L",$N58,$M58),IF($G58="L",$M58,$N58),$B58,$D58))</f>
        <v/>
      </c>
      <c r="AD58" s="130" t="str">
        <f>IF(OR($M58="",$N58=""),"",_xlfn.BETA.INV(ABS(VLOOKUP($S$1,VLookups!$A$28:$B$29,2,FALSE)-AD$3),IF($G58="L",$N58,$M58),IF($G58="L",$M58,$N58),$B58,$D58))</f>
        <v/>
      </c>
      <c r="AE58" s="129" t="str">
        <f>IF(OR($M58="",$N58=""),"",_xlfn.BETA.INV(ABS(VLOOKUP($S$1,VLookups!$A$28:$B$29,2,FALSE)-AE$3),IF($G58="L",$N58,$M58),IF($G58="L",$M58,$N58),$B58,$D58))</f>
        <v/>
      </c>
      <c r="AF58" s="130" t="str">
        <f>IF(OR($M58="",$N58=""),"",_xlfn.BETA.INV(ABS(VLOOKUP($S$1,VLookups!$A$28:$B$29,2,FALSE)-AF$3),IF($G58="L",$N58,$M58),IF($G58="L",$M58,$N58),$B58,$D58))</f>
        <v/>
      </c>
      <c r="AG58" s="17"/>
      <c r="AH58" s="238" t="str">
        <f t="shared" si="21"/>
        <v/>
      </c>
      <c r="AI58" s="236" t="str">
        <f t="shared" si="22"/>
        <v/>
      </c>
      <c r="AJ58" s="199" t="str">
        <f t="shared" ref="AJ58:CU58" si="231">IF(ISNONTEXT($AH58),AI58+$AH58,"")</f>
        <v/>
      </c>
      <c r="AK58" s="199" t="str">
        <f t="shared" si="231"/>
        <v/>
      </c>
      <c r="AL58" s="199" t="str">
        <f t="shared" si="231"/>
        <v/>
      </c>
      <c r="AM58" s="199" t="str">
        <f t="shared" si="231"/>
        <v/>
      </c>
      <c r="AN58" s="199" t="str">
        <f t="shared" si="231"/>
        <v/>
      </c>
      <c r="AO58" s="199" t="str">
        <f t="shared" si="231"/>
        <v/>
      </c>
      <c r="AP58" s="199" t="str">
        <f t="shared" si="231"/>
        <v/>
      </c>
      <c r="AQ58" s="199" t="str">
        <f t="shared" si="231"/>
        <v/>
      </c>
      <c r="AR58" s="199" t="str">
        <f t="shared" si="231"/>
        <v/>
      </c>
      <c r="AS58" s="199" t="str">
        <f t="shared" si="231"/>
        <v/>
      </c>
      <c r="AT58" s="199" t="str">
        <f t="shared" si="231"/>
        <v/>
      </c>
      <c r="AU58" s="199" t="str">
        <f t="shared" si="231"/>
        <v/>
      </c>
      <c r="AV58" s="199" t="str">
        <f t="shared" si="231"/>
        <v/>
      </c>
      <c r="AW58" s="199" t="str">
        <f t="shared" si="231"/>
        <v/>
      </c>
      <c r="AX58" s="199" t="str">
        <f t="shared" si="231"/>
        <v/>
      </c>
      <c r="AY58" s="199" t="str">
        <f t="shared" si="231"/>
        <v/>
      </c>
      <c r="AZ58" s="199" t="str">
        <f t="shared" si="231"/>
        <v/>
      </c>
      <c r="BA58" s="199" t="str">
        <f t="shared" si="231"/>
        <v/>
      </c>
      <c r="BB58" s="199" t="str">
        <f t="shared" si="231"/>
        <v/>
      </c>
      <c r="BC58" s="199" t="str">
        <f t="shared" si="231"/>
        <v/>
      </c>
      <c r="BD58" s="199" t="str">
        <f t="shared" si="231"/>
        <v/>
      </c>
      <c r="BE58" s="199" t="str">
        <f t="shared" si="231"/>
        <v/>
      </c>
      <c r="BF58" s="199" t="str">
        <f t="shared" si="231"/>
        <v/>
      </c>
      <c r="BG58" s="199" t="str">
        <f t="shared" si="231"/>
        <v/>
      </c>
      <c r="BH58" s="199" t="str">
        <f t="shared" si="231"/>
        <v/>
      </c>
      <c r="BI58" s="199" t="str">
        <f t="shared" si="231"/>
        <v/>
      </c>
      <c r="BJ58" s="199" t="str">
        <f t="shared" si="231"/>
        <v/>
      </c>
      <c r="BK58" s="199" t="str">
        <f t="shared" si="231"/>
        <v/>
      </c>
      <c r="BL58" s="199" t="str">
        <f t="shared" si="231"/>
        <v/>
      </c>
      <c r="BM58" s="199" t="str">
        <f t="shared" si="231"/>
        <v/>
      </c>
      <c r="BN58" s="199" t="str">
        <f t="shared" si="231"/>
        <v/>
      </c>
      <c r="BO58" s="199" t="str">
        <f t="shared" si="231"/>
        <v/>
      </c>
      <c r="BP58" s="199" t="str">
        <f t="shared" si="231"/>
        <v/>
      </c>
      <c r="BQ58" s="199" t="str">
        <f t="shared" si="231"/>
        <v/>
      </c>
      <c r="BR58" s="199" t="str">
        <f t="shared" si="231"/>
        <v/>
      </c>
      <c r="BS58" s="199" t="str">
        <f t="shared" si="231"/>
        <v/>
      </c>
      <c r="BT58" s="199" t="str">
        <f t="shared" si="231"/>
        <v/>
      </c>
      <c r="BU58" s="199" t="str">
        <f t="shared" si="231"/>
        <v/>
      </c>
      <c r="BV58" s="199" t="str">
        <f t="shared" si="231"/>
        <v/>
      </c>
      <c r="BW58" s="199" t="str">
        <f t="shared" si="231"/>
        <v/>
      </c>
      <c r="BX58" s="199" t="str">
        <f t="shared" si="231"/>
        <v/>
      </c>
      <c r="BY58" s="199" t="str">
        <f t="shared" si="231"/>
        <v/>
      </c>
      <c r="BZ58" s="199" t="str">
        <f t="shared" si="231"/>
        <v/>
      </c>
      <c r="CA58" s="199" t="str">
        <f t="shared" si="231"/>
        <v/>
      </c>
      <c r="CB58" s="199" t="str">
        <f t="shared" si="231"/>
        <v/>
      </c>
      <c r="CC58" s="199" t="str">
        <f t="shared" si="231"/>
        <v/>
      </c>
      <c r="CD58" s="199" t="str">
        <f t="shared" si="231"/>
        <v/>
      </c>
      <c r="CE58" s="199" t="str">
        <f t="shared" si="231"/>
        <v/>
      </c>
      <c r="CF58" s="199" t="str">
        <f t="shared" si="231"/>
        <v/>
      </c>
      <c r="CG58" s="199" t="str">
        <f t="shared" si="231"/>
        <v/>
      </c>
      <c r="CH58" s="199" t="str">
        <f t="shared" si="231"/>
        <v/>
      </c>
      <c r="CI58" s="199" t="str">
        <f t="shared" si="231"/>
        <v/>
      </c>
      <c r="CJ58" s="199" t="str">
        <f t="shared" si="231"/>
        <v/>
      </c>
      <c r="CK58" s="199" t="str">
        <f t="shared" si="231"/>
        <v/>
      </c>
      <c r="CL58" s="199" t="str">
        <f t="shared" si="231"/>
        <v/>
      </c>
      <c r="CM58" s="199" t="str">
        <f t="shared" si="231"/>
        <v/>
      </c>
      <c r="CN58" s="199" t="str">
        <f t="shared" si="231"/>
        <v/>
      </c>
      <c r="CO58" s="199" t="str">
        <f t="shared" si="231"/>
        <v/>
      </c>
      <c r="CP58" s="199" t="str">
        <f t="shared" si="231"/>
        <v/>
      </c>
      <c r="CQ58" s="199" t="str">
        <f t="shared" si="231"/>
        <v/>
      </c>
      <c r="CR58" s="199" t="str">
        <f t="shared" si="231"/>
        <v/>
      </c>
      <c r="CS58" s="199" t="str">
        <f t="shared" si="231"/>
        <v/>
      </c>
      <c r="CT58" s="199" t="str">
        <f t="shared" si="231"/>
        <v/>
      </c>
      <c r="CU58" s="199" t="str">
        <f t="shared" si="231"/>
        <v/>
      </c>
      <c r="CV58" s="199" t="str">
        <f t="shared" ref="CV58:FG58" si="232">IF(ISNONTEXT($AH58),CU58+$AH58,"")</f>
        <v/>
      </c>
      <c r="CW58" s="199" t="str">
        <f t="shared" si="232"/>
        <v/>
      </c>
      <c r="CX58" s="199" t="str">
        <f t="shared" si="232"/>
        <v/>
      </c>
      <c r="CY58" s="199" t="str">
        <f t="shared" si="232"/>
        <v/>
      </c>
      <c r="CZ58" s="199" t="str">
        <f t="shared" si="232"/>
        <v/>
      </c>
      <c r="DA58" s="199" t="str">
        <f t="shared" si="232"/>
        <v/>
      </c>
      <c r="DB58" s="199" t="str">
        <f t="shared" si="232"/>
        <v/>
      </c>
      <c r="DC58" s="199" t="str">
        <f t="shared" si="232"/>
        <v/>
      </c>
      <c r="DD58" s="199" t="str">
        <f t="shared" si="232"/>
        <v/>
      </c>
      <c r="DE58" s="199" t="str">
        <f t="shared" si="232"/>
        <v/>
      </c>
      <c r="DF58" s="199" t="str">
        <f t="shared" si="232"/>
        <v/>
      </c>
      <c r="DG58" s="199" t="str">
        <f t="shared" si="232"/>
        <v/>
      </c>
      <c r="DH58" s="199" t="str">
        <f t="shared" si="232"/>
        <v/>
      </c>
      <c r="DI58" s="199" t="str">
        <f t="shared" si="232"/>
        <v/>
      </c>
      <c r="DJ58" s="199" t="str">
        <f t="shared" si="232"/>
        <v/>
      </c>
      <c r="DK58" s="199" t="str">
        <f t="shared" si="232"/>
        <v/>
      </c>
      <c r="DL58" s="199" t="str">
        <f t="shared" si="232"/>
        <v/>
      </c>
      <c r="DM58" s="199" t="str">
        <f t="shared" si="232"/>
        <v/>
      </c>
      <c r="DN58" s="199" t="str">
        <f t="shared" si="232"/>
        <v/>
      </c>
      <c r="DO58" s="199" t="str">
        <f t="shared" si="232"/>
        <v/>
      </c>
      <c r="DP58" s="199" t="str">
        <f t="shared" si="232"/>
        <v/>
      </c>
      <c r="DQ58" s="199" t="str">
        <f t="shared" si="232"/>
        <v/>
      </c>
      <c r="DR58" s="199" t="str">
        <f t="shared" si="232"/>
        <v/>
      </c>
      <c r="DS58" s="199" t="str">
        <f t="shared" si="232"/>
        <v/>
      </c>
      <c r="DT58" s="199" t="str">
        <f t="shared" si="232"/>
        <v/>
      </c>
      <c r="DU58" s="199" t="str">
        <f t="shared" si="232"/>
        <v/>
      </c>
      <c r="DV58" s="199" t="str">
        <f t="shared" si="232"/>
        <v/>
      </c>
      <c r="DW58" s="199" t="str">
        <f t="shared" si="232"/>
        <v/>
      </c>
      <c r="DX58" s="199" t="str">
        <f t="shared" si="232"/>
        <v/>
      </c>
      <c r="DY58" s="199" t="str">
        <f t="shared" si="232"/>
        <v/>
      </c>
      <c r="DZ58" s="199" t="str">
        <f t="shared" si="232"/>
        <v/>
      </c>
      <c r="EA58" s="199" t="str">
        <f t="shared" si="232"/>
        <v/>
      </c>
      <c r="EB58" s="199" t="str">
        <f t="shared" si="232"/>
        <v/>
      </c>
      <c r="EC58" s="199" t="str">
        <f t="shared" si="232"/>
        <v/>
      </c>
      <c r="ED58" s="199" t="str">
        <f t="shared" si="232"/>
        <v/>
      </c>
      <c r="EE58" s="236" t="str">
        <f t="shared" si="25"/>
        <v/>
      </c>
      <c r="EF58" s="237" t="e">
        <f t="shared" si="26"/>
        <v>#N/A</v>
      </c>
      <c r="EG58" s="237" t="e">
        <f t="shared" si="27"/>
        <v>#N/A</v>
      </c>
      <c r="EH58" s="237" t="e">
        <f t="shared" si="28"/>
        <v>#N/A</v>
      </c>
      <c r="EI58" s="237" t="e">
        <f t="shared" si="29"/>
        <v>#N/A</v>
      </c>
      <c r="EJ58" s="237" t="e">
        <f t="shared" si="30"/>
        <v>#N/A</v>
      </c>
      <c r="EK58" s="237" t="e">
        <f t="shared" si="31"/>
        <v>#N/A</v>
      </c>
      <c r="EL58" s="237" t="e">
        <f t="shared" si="32"/>
        <v>#N/A</v>
      </c>
      <c r="EM58" s="237" t="e">
        <f t="shared" si="33"/>
        <v>#N/A</v>
      </c>
      <c r="EN58" s="237" t="e">
        <f t="shared" si="34"/>
        <v>#N/A</v>
      </c>
      <c r="EO58" s="237" t="e">
        <f t="shared" si="35"/>
        <v>#N/A</v>
      </c>
      <c r="EP58" s="237" t="e">
        <f t="shared" si="36"/>
        <v>#N/A</v>
      </c>
      <c r="EQ58" s="237" t="e">
        <f t="shared" si="37"/>
        <v>#N/A</v>
      </c>
      <c r="ER58" s="237" t="e">
        <f t="shared" si="38"/>
        <v>#N/A</v>
      </c>
      <c r="ES58" s="237" t="e">
        <f t="shared" si="39"/>
        <v>#N/A</v>
      </c>
      <c r="ET58" s="237" t="e">
        <f t="shared" si="40"/>
        <v>#N/A</v>
      </c>
      <c r="EU58" s="237" t="e">
        <f t="shared" si="41"/>
        <v>#N/A</v>
      </c>
      <c r="EV58" s="237" t="e">
        <f t="shared" si="42"/>
        <v>#N/A</v>
      </c>
      <c r="EW58" s="237" t="e">
        <f t="shared" si="43"/>
        <v>#N/A</v>
      </c>
      <c r="EX58" s="237" t="e">
        <f t="shared" si="44"/>
        <v>#N/A</v>
      </c>
      <c r="EY58" s="237" t="e">
        <f t="shared" si="45"/>
        <v>#N/A</v>
      </c>
      <c r="EZ58" s="237" t="e">
        <f t="shared" si="46"/>
        <v>#N/A</v>
      </c>
      <c r="FA58" s="237" t="e">
        <f t="shared" si="47"/>
        <v>#N/A</v>
      </c>
      <c r="FB58" s="237" t="e">
        <f t="shared" si="48"/>
        <v>#N/A</v>
      </c>
      <c r="FC58" s="237" t="e">
        <f t="shared" si="49"/>
        <v>#N/A</v>
      </c>
      <c r="FD58" s="237" t="e">
        <f t="shared" si="50"/>
        <v>#N/A</v>
      </c>
      <c r="FE58" s="237" t="e">
        <f t="shared" si="51"/>
        <v>#N/A</v>
      </c>
      <c r="FF58" s="237" t="e">
        <f t="shared" si="52"/>
        <v>#N/A</v>
      </c>
      <c r="FG58" s="237" t="e">
        <f t="shared" si="53"/>
        <v>#N/A</v>
      </c>
      <c r="FH58" s="237" t="e">
        <f t="shared" si="54"/>
        <v>#N/A</v>
      </c>
      <c r="FI58" s="237" t="e">
        <f t="shared" si="55"/>
        <v>#N/A</v>
      </c>
      <c r="FJ58" s="237" t="e">
        <f t="shared" si="56"/>
        <v>#N/A</v>
      </c>
      <c r="FK58" s="237" t="e">
        <f t="shared" si="57"/>
        <v>#N/A</v>
      </c>
      <c r="FL58" s="237" t="e">
        <f t="shared" si="58"/>
        <v>#N/A</v>
      </c>
      <c r="FM58" s="237" t="e">
        <f t="shared" si="59"/>
        <v>#N/A</v>
      </c>
      <c r="FN58" s="237" t="e">
        <f t="shared" si="60"/>
        <v>#N/A</v>
      </c>
      <c r="FO58" s="237" t="e">
        <f t="shared" si="61"/>
        <v>#N/A</v>
      </c>
      <c r="FP58" s="237" t="e">
        <f t="shared" si="62"/>
        <v>#N/A</v>
      </c>
      <c r="FQ58" s="237" t="e">
        <f t="shared" si="63"/>
        <v>#N/A</v>
      </c>
      <c r="FR58" s="237" t="e">
        <f t="shared" si="64"/>
        <v>#N/A</v>
      </c>
      <c r="FS58" s="237" t="e">
        <f t="shared" si="65"/>
        <v>#N/A</v>
      </c>
      <c r="FT58" s="237" t="e">
        <f t="shared" si="66"/>
        <v>#N/A</v>
      </c>
      <c r="FU58" s="237" t="e">
        <f t="shared" si="67"/>
        <v>#N/A</v>
      </c>
      <c r="FV58" s="237" t="e">
        <f t="shared" si="68"/>
        <v>#N/A</v>
      </c>
      <c r="FW58" s="237" t="e">
        <f t="shared" si="69"/>
        <v>#N/A</v>
      </c>
      <c r="FX58" s="237" t="e">
        <f t="shared" si="70"/>
        <v>#N/A</v>
      </c>
      <c r="FY58" s="237" t="e">
        <f t="shared" si="71"/>
        <v>#N/A</v>
      </c>
      <c r="FZ58" s="237" t="e">
        <f t="shared" si="72"/>
        <v>#N/A</v>
      </c>
      <c r="GA58" s="237" t="e">
        <f t="shared" si="73"/>
        <v>#N/A</v>
      </c>
      <c r="GB58" s="237" t="e">
        <f t="shared" si="74"/>
        <v>#N/A</v>
      </c>
      <c r="GC58" s="237" t="e">
        <f t="shared" si="75"/>
        <v>#N/A</v>
      </c>
      <c r="GD58" s="237" t="e">
        <f t="shared" si="76"/>
        <v>#N/A</v>
      </c>
      <c r="GE58" s="237" t="e">
        <f t="shared" si="77"/>
        <v>#N/A</v>
      </c>
      <c r="GF58" s="237" t="e">
        <f t="shared" si="78"/>
        <v>#N/A</v>
      </c>
      <c r="GG58" s="237" t="e">
        <f t="shared" si="79"/>
        <v>#N/A</v>
      </c>
      <c r="GH58" s="237" t="e">
        <f t="shared" si="80"/>
        <v>#N/A</v>
      </c>
      <c r="GI58" s="237" t="e">
        <f t="shared" si="81"/>
        <v>#N/A</v>
      </c>
      <c r="GJ58" s="237" t="e">
        <f t="shared" si="82"/>
        <v>#N/A</v>
      </c>
      <c r="GK58" s="237" t="e">
        <f t="shared" si="83"/>
        <v>#N/A</v>
      </c>
      <c r="GL58" s="237" t="e">
        <f t="shared" si="84"/>
        <v>#N/A</v>
      </c>
      <c r="GM58" s="237" t="e">
        <f t="shared" si="85"/>
        <v>#N/A</v>
      </c>
      <c r="GN58" s="237" t="e">
        <f t="shared" si="86"/>
        <v>#N/A</v>
      </c>
      <c r="GO58" s="237" t="e">
        <f t="shared" si="87"/>
        <v>#N/A</v>
      </c>
      <c r="GP58" s="237" t="e">
        <f t="shared" si="88"/>
        <v>#N/A</v>
      </c>
      <c r="GQ58" s="237" t="e">
        <f t="shared" si="89"/>
        <v>#N/A</v>
      </c>
      <c r="GR58" s="237" t="e">
        <f t="shared" si="90"/>
        <v>#N/A</v>
      </c>
      <c r="GS58" s="237" t="e">
        <f t="shared" si="91"/>
        <v>#N/A</v>
      </c>
      <c r="GT58" s="237" t="e">
        <f t="shared" si="92"/>
        <v>#N/A</v>
      </c>
      <c r="GU58" s="237" t="e">
        <f t="shared" si="93"/>
        <v>#N/A</v>
      </c>
      <c r="GV58" s="237" t="e">
        <f t="shared" si="94"/>
        <v>#N/A</v>
      </c>
      <c r="GW58" s="237" t="e">
        <f t="shared" si="95"/>
        <v>#N/A</v>
      </c>
      <c r="GX58" s="237" t="e">
        <f t="shared" si="96"/>
        <v>#N/A</v>
      </c>
      <c r="GY58" s="237" t="e">
        <f t="shared" si="97"/>
        <v>#N/A</v>
      </c>
      <c r="GZ58" s="237" t="e">
        <f t="shared" si="98"/>
        <v>#N/A</v>
      </c>
      <c r="HA58" s="237" t="e">
        <f t="shared" si="99"/>
        <v>#N/A</v>
      </c>
      <c r="HB58" s="237" t="e">
        <f t="shared" si="100"/>
        <v>#N/A</v>
      </c>
      <c r="HC58" s="237" t="e">
        <f t="shared" si="101"/>
        <v>#N/A</v>
      </c>
      <c r="HD58" s="237" t="e">
        <f t="shared" si="102"/>
        <v>#N/A</v>
      </c>
      <c r="HE58" s="237" t="e">
        <f t="shared" si="103"/>
        <v>#N/A</v>
      </c>
      <c r="HF58" s="237" t="e">
        <f t="shared" si="104"/>
        <v>#N/A</v>
      </c>
      <c r="HG58" s="237" t="e">
        <f t="shared" si="105"/>
        <v>#N/A</v>
      </c>
      <c r="HH58" s="237" t="e">
        <f t="shared" si="106"/>
        <v>#N/A</v>
      </c>
      <c r="HI58" s="237" t="e">
        <f t="shared" si="107"/>
        <v>#N/A</v>
      </c>
      <c r="HJ58" s="237" t="e">
        <f t="shared" si="108"/>
        <v>#N/A</v>
      </c>
      <c r="HK58" s="237" t="e">
        <f t="shared" si="109"/>
        <v>#N/A</v>
      </c>
      <c r="HL58" s="237" t="e">
        <f t="shared" si="110"/>
        <v>#N/A</v>
      </c>
      <c r="HM58" s="237" t="e">
        <f t="shared" si="111"/>
        <v>#N/A</v>
      </c>
      <c r="HN58" s="237" t="e">
        <f t="shared" si="112"/>
        <v>#N/A</v>
      </c>
      <c r="HO58" s="237" t="e">
        <f t="shared" si="113"/>
        <v>#N/A</v>
      </c>
      <c r="HP58" s="237" t="e">
        <f t="shared" si="114"/>
        <v>#N/A</v>
      </c>
      <c r="HQ58" s="237" t="e">
        <f t="shared" si="115"/>
        <v>#N/A</v>
      </c>
      <c r="HR58" s="237" t="e">
        <f t="shared" si="116"/>
        <v>#N/A</v>
      </c>
      <c r="HS58" s="237" t="e">
        <f t="shared" si="117"/>
        <v>#N/A</v>
      </c>
      <c r="HT58" s="237" t="e">
        <f t="shared" si="118"/>
        <v>#N/A</v>
      </c>
      <c r="HU58" s="237" t="e">
        <f t="shared" si="119"/>
        <v>#N/A</v>
      </c>
      <c r="HV58" s="237" t="e">
        <f t="shared" si="120"/>
        <v>#N/A</v>
      </c>
      <c r="HW58" s="237" t="e">
        <f t="shared" si="121"/>
        <v>#N/A</v>
      </c>
      <c r="HX58" s="237" t="e">
        <f t="shared" si="122"/>
        <v>#N/A</v>
      </c>
      <c r="HY58" s="237" t="e">
        <f t="shared" si="123"/>
        <v>#N/A</v>
      </c>
      <c r="HZ58" s="237" t="e">
        <f t="shared" si="124"/>
        <v>#N/A</v>
      </c>
      <c r="IA58" s="237" t="e">
        <f t="shared" si="125"/>
        <v>#N/A</v>
      </c>
      <c r="IB58" s="237" t="e">
        <f t="shared" si="126"/>
        <v>#N/A</v>
      </c>
    </row>
    <row r="59" spans="1:236" hidden="1" x14ac:dyDescent="0.25">
      <c r="A59" s="22">
        <v>56</v>
      </c>
      <c r="B59" s="117" t="str">
        <f t="shared" si="10"/>
        <v/>
      </c>
      <c r="C59" s="132"/>
      <c r="D59" s="117" t="str">
        <f t="shared" si="11"/>
        <v/>
      </c>
      <c r="E59" s="127"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9" t="str">
        <f t="shared" si="18"/>
        <v/>
      </c>
      <c r="Q59" s="119" t="str">
        <f t="shared" si="19"/>
        <v/>
      </c>
      <c r="R59" s="40" t="str">
        <f t="shared" si="20"/>
        <v/>
      </c>
      <c r="S59" s="132"/>
      <c r="T59" s="28" t="str">
        <f>IF(AND(B59&gt;0,C59&gt;0,D59&gt;0,M59&gt;0,N59&gt;0,S59&gt;0,NOT(K59="")),ABS(VLOOKUP($S$1,VLookups!$A$28:$B$29,2,FALSE)-_xlfn.BETA.DIST(S59,IF(G59="L",N59,M59),IF(G59="L",M59,N59),TRUE,B59,D59)),"")</f>
        <v/>
      </c>
      <c r="U59" s="129" t="str">
        <f>IF(OR($M59="",$N59=""),"",_xlfn.BETA.INV(ABS(VLOOKUP($S$1,VLookups!$A$28:$B$29,2,FALSE)-U$3),IF($G59="L",$N59,$M59),IF($G59="L",$M59,$N59),$B59,$D59))</f>
        <v/>
      </c>
      <c r="V59" s="130" t="str">
        <f>IF(OR($M59="",$N59=""),"",_xlfn.BETA.INV(ABS(VLOOKUP($S$1,VLookups!$A$28:$B$29,2,FALSE)-V$3),IF($G59="L",$N59,$M59),IF($G59="L",$M59,$N59),$B59,$D59))</f>
        <v/>
      </c>
      <c r="W59" s="129" t="str">
        <f>IF(OR($M59="",$N59=""),"",_xlfn.BETA.INV(ABS(VLOOKUP($S$1,VLookups!$A$28:$B$29,2,FALSE)-W$3),IF($G59="L",$N59,$M59),IF($G59="L",$M59,$N59),$B59,$D59))</f>
        <v/>
      </c>
      <c r="X59" s="130" t="str">
        <f>IF(OR($M59="",$N59=""),"",_xlfn.BETA.INV(ABS(VLOOKUP($S$1,VLookups!$A$28:$B$29,2,FALSE)-X$3),IF($G59="L",$N59,$M59),IF($G59="L",$M59,$N59),$B59,$D59))</f>
        <v/>
      </c>
      <c r="Y59" s="129" t="str">
        <f>IF(OR($M59="",$N59=""),"",_xlfn.BETA.INV(ABS(VLOOKUP($S$1,VLookups!$A$28:$B$29,2,FALSE)-Y$3),IF($G59="L",$N59,$M59),IF($G59="L",$M59,$N59),$B59,$D59))</f>
        <v/>
      </c>
      <c r="Z59" s="130" t="str">
        <f>IF(OR($M59="",$N59=""),"",_xlfn.BETA.INV(ABS(VLOOKUP($S$1,VLookups!$A$28:$B$29,2,FALSE)-Z$3),IF($G59="L",$N59,$M59),IF($G59="L",$M59,$N59),$B59,$D59))</f>
        <v/>
      </c>
      <c r="AA59" s="129" t="str">
        <f>IF(OR($M59="",$N59=""),"",_xlfn.BETA.INV(ABS(VLOOKUP($S$1,VLookups!$A$28:$B$29,2,FALSE)-AA$3),IF($G59="L",$N59,$M59),IF($G59="L",$M59,$N59),$B59,$D59))</f>
        <v/>
      </c>
      <c r="AB59" s="130" t="str">
        <f>IF(OR($M59="",$N59=""),"",_xlfn.BETA.INV(ABS(VLOOKUP($S$1,VLookups!$A$28:$B$29,2,FALSE)-AB$3),IF($G59="L",$N59,$M59),IF($G59="L",$M59,$N59),$B59,$D59))</f>
        <v/>
      </c>
      <c r="AC59" s="129" t="str">
        <f>IF(OR($M59="",$N59=""),"",_xlfn.BETA.INV(ABS(VLOOKUP($S$1,VLookups!$A$28:$B$29,2,FALSE)-AC$3),IF($G59="L",$N59,$M59),IF($G59="L",$M59,$N59),$B59,$D59))</f>
        <v/>
      </c>
      <c r="AD59" s="130" t="str">
        <f>IF(OR($M59="",$N59=""),"",_xlfn.BETA.INV(ABS(VLOOKUP($S$1,VLookups!$A$28:$B$29,2,FALSE)-AD$3),IF($G59="L",$N59,$M59),IF($G59="L",$M59,$N59),$B59,$D59))</f>
        <v/>
      </c>
      <c r="AE59" s="129" t="str">
        <f>IF(OR($M59="",$N59=""),"",_xlfn.BETA.INV(ABS(VLOOKUP($S$1,VLookups!$A$28:$B$29,2,FALSE)-AE$3),IF($G59="L",$N59,$M59),IF($G59="L",$M59,$N59),$B59,$D59))</f>
        <v/>
      </c>
      <c r="AF59" s="130" t="str">
        <f>IF(OR($M59="",$N59=""),"",_xlfn.BETA.INV(ABS(VLOOKUP($S$1,VLookups!$A$28:$B$29,2,FALSE)-AF$3),IF($G59="L",$N59,$M59),IF($G59="L",$M59,$N59),$B59,$D59))</f>
        <v/>
      </c>
      <c r="AG59" s="17"/>
      <c r="AH59" s="238" t="str">
        <f t="shared" si="21"/>
        <v/>
      </c>
      <c r="AI59" s="236" t="str">
        <f t="shared" si="22"/>
        <v/>
      </c>
      <c r="AJ59" s="199" t="str">
        <f t="shared" ref="AJ59:CU59" si="233">IF(ISNONTEXT($AH59),AI59+$AH59,"")</f>
        <v/>
      </c>
      <c r="AK59" s="199" t="str">
        <f t="shared" si="233"/>
        <v/>
      </c>
      <c r="AL59" s="199" t="str">
        <f t="shared" si="233"/>
        <v/>
      </c>
      <c r="AM59" s="199" t="str">
        <f t="shared" si="233"/>
        <v/>
      </c>
      <c r="AN59" s="199" t="str">
        <f t="shared" si="233"/>
        <v/>
      </c>
      <c r="AO59" s="199" t="str">
        <f t="shared" si="233"/>
        <v/>
      </c>
      <c r="AP59" s="199" t="str">
        <f t="shared" si="233"/>
        <v/>
      </c>
      <c r="AQ59" s="199" t="str">
        <f t="shared" si="233"/>
        <v/>
      </c>
      <c r="AR59" s="199" t="str">
        <f t="shared" si="233"/>
        <v/>
      </c>
      <c r="AS59" s="199" t="str">
        <f t="shared" si="233"/>
        <v/>
      </c>
      <c r="AT59" s="199" t="str">
        <f t="shared" si="233"/>
        <v/>
      </c>
      <c r="AU59" s="199" t="str">
        <f t="shared" si="233"/>
        <v/>
      </c>
      <c r="AV59" s="199" t="str">
        <f t="shared" si="233"/>
        <v/>
      </c>
      <c r="AW59" s="199" t="str">
        <f t="shared" si="233"/>
        <v/>
      </c>
      <c r="AX59" s="199" t="str">
        <f t="shared" si="233"/>
        <v/>
      </c>
      <c r="AY59" s="199" t="str">
        <f t="shared" si="233"/>
        <v/>
      </c>
      <c r="AZ59" s="199" t="str">
        <f t="shared" si="233"/>
        <v/>
      </c>
      <c r="BA59" s="199" t="str">
        <f t="shared" si="233"/>
        <v/>
      </c>
      <c r="BB59" s="199" t="str">
        <f t="shared" si="233"/>
        <v/>
      </c>
      <c r="BC59" s="199" t="str">
        <f t="shared" si="233"/>
        <v/>
      </c>
      <c r="BD59" s="199" t="str">
        <f t="shared" si="233"/>
        <v/>
      </c>
      <c r="BE59" s="199" t="str">
        <f t="shared" si="233"/>
        <v/>
      </c>
      <c r="BF59" s="199" t="str">
        <f t="shared" si="233"/>
        <v/>
      </c>
      <c r="BG59" s="199" t="str">
        <f t="shared" si="233"/>
        <v/>
      </c>
      <c r="BH59" s="199" t="str">
        <f t="shared" si="233"/>
        <v/>
      </c>
      <c r="BI59" s="199" t="str">
        <f t="shared" si="233"/>
        <v/>
      </c>
      <c r="BJ59" s="199" t="str">
        <f t="shared" si="233"/>
        <v/>
      </c>
      <c r="BK59" s="199" t="str">
        <f t="shared" si="233"/>
        <v/>
      </c>
      <c r="BL59" s="199" t="str">
        <f t="shared" si="233"/>
        <v/>
      </c>
      <c r="BM59" s="199" t="str">
        <f t="shared" si="233"/>
        <v/>
      </c>
      <c r="BN59" s="199" t="str">
        <f t="shared" si="233"/>
        <v/>
      </c>
      <c r="BO59" s="199" t="str">
        <f t="shared" si="233"/>
        <v/>
      </c>
      <c r="BP59" s="199" t="str">
        <f t="shared" si="233"/>
        <v/>
      </c>
      <c r="BQ59" s="199" t="str">
        <f t="shared" si="233"/>
        <v/>
      </c>
      <c r="BR59" s="199" t="str">
        <f t="shared" si="233"/>
        <v/>
      </c>
      <c r="BS59" s="199" t="str">
        <f t="shared" si="233"/>
        <v/>
      </c>
      <c r="BT59" s="199" t="str">
        <f t="shared" si="233"/>
        <v/>
      </c>
      <c r="BU59" s="199" t="str">
        <f t="shared" si="233"/>
        <v/>
      </c>
      <c r="BV59" s="199" t="str">
        <f t="shared" si="233"/>
        <v/>
      </c>
      <c r="BW59" s="199" t="str">
        <f t="shared" si="233"/>
        <v/>
      </c>
      <c r="BX59" s="199" t="str">
        <f t="shared" si="233"/>
        <v/>
      </c>
      <c r="BY59" s="199" t="str">
        <f t="shared" si="233"/>
        <v/>
      </c>
      <c r="BZ59" s="199" t="str">
        <f t="shared" si="233"/>
        <v/>
      </c>
      <c r="CA59" s="199" t="str">
        <f t="shared" si="233"/>
        <v/>
      </c>
      <c r="CB59" s="199" t="str">
        <f t="shared" si="233"/>
        <v/>
      </c>
      <c r="CC59" s="199" t="str">
        <f t="shared" si="233"/>
        <v/>
      </c>
      <c r="CD59" s="199" t="str">
        <f t="shared" si="233"/>
        <v/>
      </c>
      <c r="CE59" s="199" t="str">
        <f t="shared" si="233"/>
        <v/>
      </c>
      <c r="CF59" s="199" t="str">
        <f t="shared" si="233"/>
        <v/>
      </c>
      <c r="CG59" s="199" t="str">
        <f t="shared" si="233"/>
        <v/>
      </c>
      <c r="CH59" s="199" t="str">
        <f t="shared" si="233"/>
        <v/>
      </c>
      <c r="CI59" s="199" t="str">
        <f t="shared" si="233"/>
        <v/>
      </c>
      <c r="CJ59" s="199" t="str">
        <f t="shared" si="233"/>
        <v/>
      </c>
      <c r="CK59" s="199" t="str">
        <f t="shared" si="233"/>
        <v/>
      </c>
      <c r="CL59" s="199" t="str">
        <f t="shared" si="233"/>
        <v/>
      </c>
      <c r="CM59" s="199" t="str">
        <f t="shared" si="233"/>
        <v/>
      </c>
      <c r="CN59" s="199" t="str">
        <f t="shared" si="233"/>
        <v/>
      </c>
      <c r="CO59" s="199" t="str">
        <f t="shared" si="233"/>
        <v/>
      </c>
      <c r="CP59" s="199" t="str">
        <f t="shared" si="233"/>
        <v/>
      </c>
      <c r="CQ59" s="199" t="str">
        <f t="shared" si="233"/>
        <v/>
      </c>
      <c r="CR59" s="199" t="str">
        <f t="shared" si="233"/>
        <v/>
      </c>
      <c r="CS59" s="199" t="str">
        <f t="shared" si="233"/>
        <v/>
      </c>
      <c r="CT59" s="199" t="str">
        <f t="shared" si="233"/>
        <v/>
      </c>
      <c r="CU59" s="199" t="str">
        <f t="shared" si="233"/>
        <v/>
      </c>
      <c r="CV59" s="199" t="str">
        <f t="shared" ref="CV59:FG59" si="234">IF(ISNONTEXT($AH59),CU59+$AH59,"")</f>
        <v/>
      </c>
      <c r="CW59" s="199" t="str">
        <f t="shared" si="234"/>
        <v/>
      </c>
      <c r="CX59" s="199" t="str">
        <f t="shared" si="234"/>
        <v/>
      </c>
      <c r="CY59" s="199" t="str">
        <f t="shared" si="234"/>
        <v/>
      </c>
      <c r="CZ59" s="199" t="str">
        <f t="shared" si="234"/>
        <v/>
      </c>
      <c r="DA59" s="199" t="str">
        <f t="shared" si="234"/>
        <v/>
      </c>
      <c r="DB59" s="199" t="str">
        <f t="shared" si="234"/>
        <v/>
      </c>
      <c r="DC59" s="199" t="str">
        <f t="shared" si="234"/>
        <v/>
      </c>
      <c r="DD59" s="199" t="str">
        <f t="shared" si="234"/>
        <v/>
      </c>
      <c r="DE59" s="199" t="str">
        <f t="shared" si="234"/>
        <v/>
      </c>
      <c r="DF59" s="199" t="str">
        <f t="shared" si="234"/>
        <v/>
      </c>
      <c r="DG59" s="199" t="str">
        <f t="shared" si="234"/>
        <v/>
      </c>
      <c r="DH59" s="199" t="str">
        <f t="shared" si="234"/>
        <v/>
      </c>
      <c r="DI59" s="199" t="str">
        <f t="shared" si="234"/>
        <v/>
      </c>
      <c r="DJ59" s="199" t="str">
        <f t="shared" si="234"/>
        <v/>
      </c>
      <c r="DK59" s="199" t="str">
        <f t="shared" si="234"/>
        <v/>
      </c>
      <c r="DL59" s="199" t="str">
        <f t="shared" si="234"/>
        <v/>
      </c>
      <c r="DM59" s="199" t="str">
        <f t="shared" si="234"/>
        <v/>
      </c>
      <c r="DN59" s="199" t="str">
        <f t="shared" si="234"/>
        <v/>
      </c>
      <c r="DO59" s="199" t="str">
        <f t="shared" si="234"/>
        <v/>
      </c>
      <c r="DP59" s="199" t="str">
        <f t="shared" si="234"/>
        <v/>
      </c>
      <c r="DQ59" s="199" t="str">
        <f t="shared" si="234"/>
        <v/>
      </c>
      <c r="DR59" s="199" t="str">
        <f t="shared" si="234"/>
        <v/>
      </c>
      <c r="DS59" s="199" t="str">
        <f t="shared" si="234"/>
        <v/>
      </c>
      <c r="DT59" s="199" t="str">
        <f t="shared" si="234"/>
        <v/>
      </c>
      <c r="DU59" s="199" t="str">
        <f t="shared" si="234"/>
        <v/>
      </c>
      <c r="DV59" s="199" t="str">
        <f t="shared" si="234"/>
        <v/>
      </c>
      <c r="DW59" s="199" t="str">
        <f t="shared" si="234"/>
        <v/>
      </c>
      <c r="DX59" s="199" t="str">
        <f t="shared" si="234"/>
        <v/>
      </c>
      <c r="DY59" s="199" t="str">
        <f t="shared" si="234"/>
        <v/>
      </c>
      <c r="DZ59" s="199" t="str">
        <f t="shared" si="234"/>
        <v/>
      </c>
      <c r="EA59" s="199" t="str">
        <f t="shared" si="234"/>
        <v/>
      </c>
      <c r="EB59" s="199" t="str">
        <f t="shared" si="234"/>
        <v/>
      </c>
      <c r="EC59" s="199" t="str">
        <f t="shared" si="234"/>
        <v/>
      </c>
      <c r="ED59" s="199" t="str">
        <f t="shared" si="234"/>
        <v/>
      </c>
      <c r="EE59" s="236" t="str">
        <f t="shared" si="25"/>
        <v/>
      </c>
      <c r="EF59" s="237" t="e">
        <f t="shared" si="26"/>
        <v>#N/A</v>
      </c>
      <c r="EG59" s="237" t="e">
        <f t="shared" si="27"/>
        <v>#N/A</v>
      </c>
      <c r="EH59" s="237" t="e">
        <f t="shared" si="28"/>
        <v>#N/A</v>
      </c>
      <c r="EI59" s="237" t="e">
        <f t="shared" si="29"/>
        <v>#N/A</v>
      </c>
      <c r="EJ59" s="237" t="e">
        <f t="shared" si="30"/>
        <v>#N/A</v>
      </c>
      <c r="EK59" s="237" t="e">
        <f t="shared" si="31"/>
        <v>#N/A</v>
      </c>
      <c r="EL59" s="237" t="e">
        <f t="shared" si="32"/>
        <v>#N/A</v>
      </c>
      <c r="EM59" s="237" t="e">
        <f t="shared" si="33"/>
        <v>#N/A</v>
      </c>
      <c r="EN59" s="237" t="e">
        <f t="shared" si="34"/>
        <v>#N/A</v>
      </c>
      <c r="EO59" s="237" t="e">
        <f t="shared" si="35"/>
        <v>#N/A</v>
      </c>
      <c r="EP59" s="237" t="e">
        <f t="shared" si="36"/>
        <v>#N/A</v>
      </c>
      <c r="EQ59" s="237" t="e">
        <f t="shared" si="37"/>
        <v>#N/A</v>
      </c>
      <c r="ER59" s="237" t="e">
        <f t="shared" si="38"/>
        <v>#N/A</v>
      </c>
      <c r="ES59" s="237" t="e">
        <f t="shared" si="39"/>
        <v>#N/A</v>
      </c>
      <c r="ET59" s="237" t="e">
        <f t="shared" si="40"/>
        <v>#N/A</v>
      </c>
      <c r="EU59" s="237" t="e">
        <f t="shared" si="41"/>
        <v>#N/A</v>
      </c>
      <c r="EV59" s="237" t="e">
        <f t="shared" si="42"/>
        <v>#N/A</v>
      </c>
      <c r="EW59" s="237" t="e">
        <f t="shared" si="43"/>
        <v>#N/A</v>
      </c>
      <c r="EX59" s="237" t="e">
        <f t="shared" si="44"/>
        <v>#N/A</v>
      </c>
      <c r="EY59" s="237" t="e">
        <f t="shared" si="45"/>
        <v>#N/A</v>
      </c>
      <c r="EZ59" s="237" t="e">
        <f t="shared" si="46"/>
        <v>#N/A</v>
      </c>
      <c r="FA59" s="237" t="e">
        <f t="shared" si="47"/>
        <v>#N/A</v>
      </c>
      <c r="FB59" s="237" t="e">
        <f t="shared" si="48"/>
        <v>#N/A</v>
      </c>
      <c r="FC59" s="237" t="e">
        <f t="shared" si="49"/>
        <v>#N/A</v>
      </c>
      <c r="FD59" s="237" t="e">
        <f t="shared" si="50"/>
        <v>#N/A</v>
      </c>
      <c r="FE59" s="237" t="e">
        <f t="shared" si="51"/>
        <v>#N/A</v>
      </c>
      <c r="FF59" s="237" t="e">
        <f t="shared" si="52"/>
        <v>#N/A</v>
      </c>
      <c r="FG59" s="237" t="e">
        <f t="shared" si="53"/>
        <v>#N/A</v>
      </c>
      <c r="FH59" s="237" t="e">
        <f t="shared" si="54"/>
        <v>#N/A</v>
      </c>
      <c r="FI59" s="237" t="e">
        <f t="shared" si="55"/>
        <v>#N/A</v>
      </c>
      <c r="FJ59" s="237" t="e">
        <f t="shared" si="56"/>
        <v>#N/A</v>
      </c>
      <c r="FK59" s="237" t="e">
        <f t="shared" si="57"/>
        <v>#N/A</v>
      </c>
      <c r="FL59" s="237" t="e">
        <f t="shared" si="58"/>
        <v>#N/A</v>
      </c>
      <c r="FM59" s="237" t="e">
        <f t="shared" si="59"/>
        <v>#N/A</v>
      </c>
      <c r="FN59" s="237" t="e">
        <f t="shared" si="60"/>
        <v>#N/A</v>
      </c>
      <c r="FO59" s="237" t="e">
        <f t="shared" si="61"/>
        <v>#N/A</v>
      </c>
      <c r="FP59" s="237" t="e">
        <f t="shared" si="62"/>
        <v>#N/A</v>
      </c>
      <c r="FQ59" s="237" t="e">
        <f t="shared" si="63"/>
        <v>#N/A</v>
      </c>
      <c r="FR59" s="237" t="e">
        <f t="shared" si="64"/>
        <v>#N/A</v>
      </c>
      <c r="FS59" s="237" t="e">
        <f t="shared" si="65"/>
        <v>#N/A</v>
      </c>
      <c r="FT59" s="237" t="e">
        <f t="shared" si="66"/>
        <v>#N/A</v>
      </c>
      <c r="FU59" s="237" t="e">
        <f t="shared" si="67"/>
        <v>#N/A</v>
      </c>
      <c r="FV59" s="237" t="e">
        <f t="shared" si="68"/>
        <v>#N/A</v>
      </c>
      <c r="FW59" s="237" t="e">
        <f t="shared" si="69"/>
        <v>#N/A</v>
      </c>
      <c r="FX59" s="237" t="e">
        <f t="shared" si="70"/>
        <v>#N/A</v>
      </c>
      <c r="FY59" s="237" t="e">
        <f t="shared" si="71"/>
        <v>#N/A</v>
      </c>
      <c r="FZ59" s="237" t="e">
        <f t="shared" si="72"/>
        <v>#N/A</v>
      </c>
      <c r="GA59" s="237" t="e">
        <f t="shared" si="73"/>
        <v>#N/A</v>
      </c>
      <c r="GB59" s="237" t="e">
        <f t="shared" si="74"/>
        <v>#N/A</v>
      </c>
      <c r="GC59" s="237" t="e">
        <f t="shared" si="75"/>
        <v>#N/A</v>
      </c>
      <c r="GD59" s="237" t="e">
        <f t="shared" si="76"/>
        <v>#N/A</v>
      </c>
      <c r="GE59" s="237" t="e">
        <f t="shared" si="77"/>
        <v>#N/A</v>
      </c>
      <c r="GF59" s="237" t="e">
        <f t="shared" si="78"/>
        <v>#N/A</v>
      </c>
      <c r="GG59" s="237" t="e">
        <f t="shared" si="79"/>
        <v>#N/A</v>
      </c>
      <c r="GH59" s="237" t="e">
        <f t="shared" si="80"/>
        <v>#N/A</v>
      </c>
      <c r="GI59" s="237" t="e">
        <f t="shared" si="81"/>
        <v>#N/A</v>
      </c>
      <c r="GJ59" s="237" t="e">
        <f t="shared" si="82"/>
        <v>#N/A</v>
      </c>
      <c r="GK59" s="237" t="e">
        <f t="shared" si="83"/>
        <v>#N/A</v>
      </c>
      <c r="GL59" s="237" t="e">
        <f t="shared" si="84"/>
        <v>#N/A</v>
      </c>
      <c r="GM59" s="237" t="e">
        <f t="shared" si="85"/>
        <v>#N/A</v>
      </c>
      <c r="GN59" s="237" t="e">
        <f t="shared" si="86"/>
        <v>#N/A</v>
      </c>
      <c r="GO59" s="237" t="e">
        <f t="shared" si="87"/>
        <v>#N/A</v>
      </c>
      <c r="GP59" s="237" t="e">
        <f t="shared" si="88"/>
        <v>#N/A</v>
      </c>
      <c r="GQ59" s="237" t="e">
        <f t="shared" si="89"/>
        <v>#N/A</v>
      </c>
      <c r="GR59" s="237" t="e">
        <f t="shared" si="90"/>
        <v>#N/A</v>
      </c>
      <c r="GS59" s="237" t="e">
        <f t="shared" si="91"/>
        <v>#N/A</v>
      </c>
      <c r="GT59" s="237" t="e">
        <f t="shared" si="92"/>
        <v>#N/A</v>
      </c>
      <c r="GU59" s="237" t="e">
        <f t="shared" si="93"/>
        <v>#N/A</v>
      </c>
      <c r="GV59" s="237" t="e">
        <f t="shared" si="94"/>
        <v>#N/A</v>
      </c>
      <c r="GW59" s="237" t="e">
        <f t="shared" si="95"/>
        <v>#N/A</v>
      </c>
      <c r="GX59" s="237" t="e">
        <f t="shared" si="96"/>
        <v>#N/A</v>
      </c>
      <c r="GY59" s="237" t="e">
        <f t="shared" si="97"/>
        <v>#N/A</v>
      </c>
      <c r="GZ59" s="237" t="e">
        <f t="shared" si="98"/>
        <v>#N/A</v>
      </c>
      <c r="HA59" s="237" t="e">
        <f t="shared" si="99"/>
        <v>#N/A</v>
      </c>
      <c r="HB59" s="237" t="e">
        <f t="shared" si="100"/>
        <v>#N/A</v>
      </c>
      <c r="HC59" s="237" t="e">
        <f t="shared" si="101"/>
        <v>#N/A</v>
      </c>
      <c r="HD59" s="237" t="e">
        <f t="shared" si="102"/>
        <v>#N/A</v>
      </c>
      <c r="HE59" s="237" t="e">
        <f t="shared" si="103"/>
        <v>#N/A</v>
      </c>
      <c r="HF59" s="237" t="e">
        <f t="shared" si="104"/>
        <v>#N/A</v>
      </c>
      <c r="HG59" s="237" t="e">
        <f t="shared" si="105"/>
        <v>#N/A</v>
      </c>
      <c r="HH59" s="237" t="e">
        <f t="shared" si="106"/>
        <v>#N/A</v>
      </c>
      <c r="HI59" s="237" t="e">
        <f t="shared" si="107"/>
        <v>#N/A</v>
      </c>
      <c r="HJ59" s="237" t="e">
        <f t="shared" si="108"/>
        <v>#N/A</v>
      </c>
      <c r="HK59" s="237" t="e">
        <f t="shared" si="109"/>
        <v>#N/A</v>
      </c>
      <c r="HL59" s="237" t="e">
        <f t="shared" si="110"/>
        <v>#N/A</v>
      </c>
      <c r="HM59" s="237" t="e">
        <f t="shared" si="111"/>
        <v>#N/A</v>
      </c>
      <c r="HN59" s="237" t="e">
        <f t="shared" si="112"/>
        <v>#N/A</v>
      </c>
      <c r="HO59" s="237" t="e">
        <f t="shared" si="113"/>
        <v>#N/A</v>
      </c>
      <c r="HP59" s="237" t="e">
        <f t="shared" si="114"/>
        <v>#N/A</v>
      </c>
      <c r="HQ59" s="237" t="e">
        <f t="shared" si="115"/>
        <v>#N/A</v>
      </c>
      <c r="HR59" s="237" t="e">
        <f t="shared" si="116"/>
        <v>#N/A</v>
      </c>
      <c r="HS59" s="237" t="e">
        <f t="shared" si="117"/>
        <v>#N/A</v>
      </c>
      <c r="HT59" s="237" t="e">
        <f t="shared" si="118"/>
        <v>#N/A</v>
      </c>
      <c r="HU59" s="237" t="e">
        <f t="shared" si="119"/>
        <v>#N/A</v>
      </c>
      <c r="HV59" s="237" t="e">
        <f t="shared" si="120"/>
        <v>#N/A</v>
      </c>
      <c r="HW59" s="237" t="e">
        <f t="shared" si="121"/>
        <v>#N/A</v>
      </c>
      <c r="HX59" s="237" t="e">
        <f t="shared" si="122"/>
        <v>#N/A</v>
      </c>
      <c r="HY59" s="237" t="e">
        <f t="shared" si="123"/>
        <v>#N/A</v>
      </c>
      <c r="HZ59" s="237" t="e">
        <f t="shared" si="124"/>
        <v>#N/A</v>
      </c>
      <c r="IA59" s="237" t="e">
        <f t="shared" si="125"/>
        <v>#N/A</v>
      </c>
      <c r="IB59" s="237" t="e">
        <f t="shared" si="126"/>
        <v>#N/A</v>
      </c>
    </row>
    <row r="60" spans="1:236" hidden="1" x14ac:dyDescent="0.25">
      <c r="A60" s="22">
        <v>57</v>
      </c>
      <c r="B60" s="117" t="str">
        <f t="shared" si="10"/>
        <v/>
      </c>
      <c r="C60" s="132"/>
      <c r="D60" s="117" t="str">
        <f t="shared" si="11"/>
        <v/>
      </c>
      <c r="E60" s="127"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9" t="str">
        <f t="shared" si="18"/>
        <v/>
      </c>
      <c r="Q60" s="119" t="str">
        <f t="shared" si="19"/>
        <v/>
      </c>
      <c r="R60" s="40" t="str">
        <f t="shared" si="20"/>
        <v/>
      </c>
      <c r="S60" s="132"/>
      <c r="T60" s="28" t="str">
        <f>IF(AND(B60&gt;0,C60&gt;0,D60&gt;0,M60&gt;0,N60&gt;0,S60&gt;0,NOT(K60="")),ABS(VLOOKUP($S$1,VLookups!$A$28:$B$29,2,FALSE)-_xlfn.BETA.DIST(S60,IF(G60="L",N60,M60),IF(G60="L",M60,N60),TRUE,B60,D60)),"")</f>
        <v/>
      </c>
      <c r="U60" s="129" t="str">
        <f>IF(OR($M60="",$N60=""),"",_xlfn.BETA.INV(ABS(VLOOKUP($S$1,VLookups!$A$28:$B$29,2,FALSE)-U$3),IF($G60="L",$N60,$M60),IF($G60="L",$M60,$N60),$B60,$D60))</f>
        <v/>
      </c>
      <c r="V60" s="130" t="str">
        <f>IF(OR($M60="",$N60=""),"",_xlfn.BETA.INV(ABS(VLOOKUP($S$1,VLookups!$A$28:$B$29,2,FALSE)-V$3),IF($G60="L",$N60,$M60),IF($G60="L",$M60,$N60),$B60,$D60))</f>
        <v/>
      </c>
      <c r="W60" s="129" t="str">
        <f>IF(OR($M60="",$N60=""),"",_xlfn.BETA.INV(ABS(VLOOKUP($S$1,VLookups!$A$28:$B$29,2,FALSE)-W$3),IF($G60="L",$N60,$M60),IF($G60="L",$M60,$N60),$B60,$D60))</f>
        <v/>
      </c>
      <c r="X60" s="130" t="str">
        <f>IF(OR($M60="",$N60=""),"",_xlfn.BETA.INV(ABS(VLOOKUP($S$1,VLookups!$A$28:$B$29,2,FALSE)-X$3),IF($G60="L",$N60,$M60),IF($G60="L",$M60,$N60),$B60,$D60))</f>
        <v/>
      </c>
      <c r="Y60" s="129" t="str">
        <f>IF(OR($M60="",$N60=""),"",_xlfn.BETA.INV(ABS(VLOOKUP($S$1,VLookups!$A$28:$B$29,2,FALSE)-Y$3),IF($G60="L",$N60,$M60),IF($G60="L",$M60,$N60),$B60,$D60))</f>
        <v/>
      </c>
      <c r="Z60" s="130" t="str">
        <f>IF(OR($M60="",$N60=""),"",_xlfn.BETA.INV(ABS(VLOOKUP($S$1,VLookups!$A$28:$B$29,2,FALSE)-Z$3),IF($G60="L",$N60,$M60),IF($G60="L",$M60,$N60),$B60,$D60))</f>
        <v/>
      </c>
      <c r="AA60" s="129" t="str">
        <f>IF(OR($M60="",$N60=""),"",_xlfn.BETA.INV(ABS(VLOOKUP($S$1,VLookups!$A$28:$B$29,2,FALSE)-AA$3),IF($G60="L",$N60,$M60),IF($G60="L",$M60,$N60),$B60,$D60))</f>
        <v/>
      </c>
      <c r="AB60" s="130" t="str">
        <f>IF(OR($M60="",$N60=""),"",_xlfn.BETA.INV(ABS(VLOOKUP($S$1,VLookups!$A$28:$B$29,2,FALSE)-AB$3),IF($G60="L",$N60,$M60),IF($G60="L",$M60,$N60),$B60,$D60))</f>
        <v/>
      </c>
      <c r="AC60" s="129" t="str">
        <f>IF(OR($M60="",$N60=""),"",_xlfn.BETA.INV(ABS(VLOOKUP($S$1,VLookups!$A$28:$B$29,2,FALSE)-AC$3),IF($G60="L",$N60,$M60),IF($G60="L",$M60,$N60),$B60,$D60))</f>
        <v/>
      </c>
      <c r="AD60" s="130" t="str">
        <f>IF(OR($M60="",$N60=""),"",_xlfn.BETA.INV(ABS(VLOOKUP($S$1,VLookups!$A$28:$B$29,2,FALSE)-AD$3),IF($G60="L",$N60,$M60),IF($G60="L",$M60,$N60),$B60,$D60))</f>
        <v/>
      </c>
      <c r="AE60" s="129" t="str">
        <f>IF(OR($M60="",$N60=""),"",_xlfn.BETA.INV(ABS(VLOOKUP($S$1,VLookups!$A$28:$B$29,2,FALSE)-AE$3),IF($G60="L",$N60,$M60),IF($G60="L",$M60,$N60),$B60,$D60))</f>
        <v/>
      </c>
      <c r="AF60" s="130" t="str">
        <f>IF(OR($M60="",$N60=""),"",_xlfn.BETA.INV(ABS(VLOOKUP($S$1,VLookups!$A$28:$B$29,2,FALSE)-AF$3),IF($G60="L",$N60,$M60),IF($G60="L",$M60,$N60),$B60,$D60))</f>
        <v/>
      </c>
      <c r="AG60" s="17"/>
      <c r="AH60" s="238" t="str">
        <f t="shared" si="21"/>
        <v/>
      </c>
      <c r="AI60" s="236" t="str">
        <f t="shared" si="22"/>
        <v/>
      </c>
      <c r="AJ60" s="199" t="str">
        <f t="shared" ref="AJ60:CU60" si="235">IF(ISNONTEXT($AH60),AI60+$AH60,"")</f>
        <v/>
      </c>
      <c r="AK60" s="199" t="str">
        <f t="shared" si="235"/>
        <v/>
      </c>
      <c r="AL60" s="199" t="str">
        <f t="shared" si="235"/>
        <v/>
      </c>
      <c r="AM60" s="199" t="str">
        <f t="shared" si="235"/>
        <v/>
      </c>
      <c r="AN60" s="199" t="str">
        <f t="shared" si="235"/>
        <v/>
      </c>
      <c r="AO60" s="199" t="str">
        <f t="shared" si="235"/>
        <v/>
      </c>
      <c r="AP60" s="199" t="str">
        <f t="shared" si="235"/>
        <v/>
      </c>
      <c r="AQ60" s="199" t="str">
        <f t="shared" si="235"/>
        <v/>
      </c>
      <c r="AR60" s="199" t="str">
        <f t="shared" si="235"/>
        <v/>
      </c>
      <c r="AS60" s="199" t="str">
        <f t="shared" si="235"/>
        <v/>
      </c>
      <c r="AT60" s="199" t="str">
        <f t="shared" si="235"/>
        <v/>
      </c>
      <c r="AU60" s="199" t="str">
        <f t="shared" si="235"/>
        <v/>
      </c>
      <c r="AV60" s="199" t="str">
        <f t="shared" si="235"/>
        <v/>
      </c>
      <c r="AW60" s="199" t="str">
        <f t="shared" si="235"/>
        <v/>
      </c>
      <c r="AX60" s="199" t="str">
        <f t="shared" si="235"/>
        <v/>
      </c>
      <c r="AY60" s="199" t="str">
        <f t="shared" si="235"/>
        <v/>
      </c>
      <c r="AZ60" s="199" t="str">
        <f t="shared" si="235"/>
        <v/>
      </c>
      <c r="BA60" s="199" t="str">
        <f t="shared" si="235"/>
        <v/>
      </c>
      <c r="BB60" s="199" t="str">
        <f t="shared" si="235"/>
        <v/>
      </c>
      <c r="BC60" s="199" t="str">
        <f t="shared" si="235"/>
        <v/>
      </c>
      <c r="BD60" s="199" t="str">
        <f t="shared" si="235"/>
        <v/>
      </c>
      <c r="BE60" s="199" t="str">
        <f t="shared" si="235"/>
        <v/>
      </c>
      <c r="BF60" s="199" t="str">
        <f t="shared" si="235"/>
        <v/>
      </c>
      <c r="BG60" s="199" t="str">
        <f t="shared" si="235"/>
        <v/>
      </c>
      <c r="BH60" s="199" t="str">
        <f t="shared" si="235"/>
        <v/>
      </c>
      <c r="BI60" s="199" t="str">
        <f t="shared" si="235"/>
        <v/>
      </c>
      <c r="BJ60" s="199" t="str">
        <f t="shared" si="235"/>
        <v/>
      </c>
      <c r="BK60" s="199" t="str">
        <f t="shared" si="235"/>
        <v/>
      </c>
      <c r="BL60" s="199" t="str">
        <f t="shared" si="235"/>
        <v/>
      </c>
      <c r="BM60" s="199" t="str">
        <f t="shared" si="235"/>
        <v/>
      </c>
      <c r="BN60" s="199" t="str">
        <f t="shared" si="235"/>
        <v/>
      </c>
      <c r="BO60" s="199" t="str">
        <f t="shared" si="235"/>
        <v/>
      </c>
      <c r="BP60" s="199" t="str">
        <f t="shared" si="235"/>
        <v/>
      </c>
      <c r="BQ60" s="199" t="str">
        <f t="shared" si="235"/>
        <v/>
      </c>
      <c r="BR60" s="199" t="str">
        <f t="shared" si="235"/>
        <v/>
      </c>
      <c r="BS60" s="199" t="str">
        <f t="shared" si="235"/>
        <v/>
      </c>
      <c r="BT60" s="199" t="str">
        <f t="shared" si="235"/>
        <v/>
      </c>
      <c r="BU60" s="199" t="str">
        <f t="shared" si="235"/>
        <v/>
      </c>
      <c r="BV60" s="199" t="str">
        <f t="shared" si="235"/>
        <v/>
      </c>
      <c r="BW60" s="199" t="str">
        <f t="shared" si="235"/>
        <v/>
      </c>
      <c r="BX60" s="199" t="str">
        <f t="shared" si="235"/>
        <v/>
      </c>
      <c r="BY60" s="199" t="str">
        <f t="shared" si="235"/>
        <v/>
      </c>
      <c r="BZ60" s="199" t="str">
        <f t="shared" si="235"/>
        <v/>
      </c>
      <c r="CA60" s="199" t="str">
        <f t="shared" si="235"/>
        <v/>
      </c>
      <c r="CB60" s="199" t="str">
        <f t="shared" si="235"/>
        <v/>
      </c>
      <c r="CC60" s="199" t="str">
        <f t="shared" si="235"/>
        <v/>
      </c>
      <c r="CD60" s="199" t="str">
        <f t="shared" si="235"/>
        <v/>
      </c>
      <c r="CE60" s="199" t="str">
        <f t="shared" si="235"/>
        <v/>
      </c>
      <c r="CF60" s="199" t="str">
        <f t="shared" si="235"/>
        <v/>
      </c>
      <c r="CG60" s="199" t="str">
        <f t="shared" si="235"/>
        <v/>
      </c>
      <c r="CH60" s="199" t="str">
        <f t="shared" si="235"/>
        <v/>
      </c>
      <c r="CI60" s="199" t="str">
        <f t="shared" si="235"/>
        <v/>
      </c>
      <c r="CJ60" s="199" t="str">
        <f t="shared" si="235"/>
        <v/>
      </c>
      <c r="CK60" s="199" t="str">
        <f t="shared" si="235"/>
        <v/>
      </c>
      <c r="CL60" s="199" t="str">
        <f t="shared" si="235"/>
        <v/>
      </c>
      <c r="CM60" s="199" t="str">
        <f t="shared" si="235"/>
        <v/>
      </c>
      <c r="CN60" s="199" t="str">
        <f t="shared" si="235"/>
        <v/>
      </c>
      <c r="CO60" s="199" t="str">
        <f t="shared" si="235"/>
        <v/>
      </c>
      <c r="CP60" s="199" t="str">
        <f t="shared" si="235"/>
        <v/>
      </c>
      <c r="CQ60" s="199" t="str">
        <f t="shared" si="235"/>
        <v/>
      </c>
      <c r="CR60" s="199" t="str">
        <f t="shared" si="235"/>
        <v/>
      </c>
      <c r="CS60" s="199" t="str">
        <f t="shared" si="235"/>
        <v/>
      </c>
      <c r="CT60" s="199" t="str">
        <f t="shared" si="235"/>
        <v/>
      </c>
      <c r="CU60" s="199" t="str">
        <f t="shared" si="235"/>
        <v/>
      </c>
      <c r="CV60" s="199" t="str">
        <f t="shared" ref="CV60:FG60" si="236">IF(ISNONTEXT($AH60),CU60+$AH60,"")</f>
        <v/>
      </c>
      <c r="CW60" s="199" t="str">
        <f t="shared" si="236"/>
        <v/>
      </c>
      <c r="CX60" s="199" t="str">
        <f t="shared" si="236"/>
        <v/>
      </c>
      <c r="CY60" s="199" t="str">
        <f t="shared" si="236"/>
        <v/>
      </c>
      <c r="CZ60" s="199" t="str">
        <f t="shared" si="236"/>
        <v/>
      </c>
      <c r="DA60" s="199" t="str">
        <f t="shared" si="236"/>
        <v/>
      </c>
      <c r="DB60" s="199" t="str">
        <f t="shared" si="236"/>
        <v/>
      </c>
      <c r="DC60" s="199" t="str">
        <f t="shared" si="236"/>
        <v/>
      </c>
      <c r="DD60" s="199" t="str">
        <f t="shared" si="236"/>
        <v/>
      </c>
      <c r="DE60" s="199" t="str">
        <f t="shared" si="236"/>
        <v/>
      </c>
      <c r="DF60" s="199" t="str">
        <f t="shared" si="236"/>
        <v/>
      </c>
      <c r="DG60" s="199" t="str">
        <f t="shared" si="236"/>
        <v/>
      </c>
      <c r="DH60" s="199" t="str">
        <f t="shared" si="236"/>
        <v/>
      </c>
      <c r="DI60" s="199" t="str">
        <f t="shared" si="236"/>
        <v/>
      </c>
      <c r="DJ60" s="199" t="str">
        <f t="shared" si="236"/>
        <v/>
      </c>
      <c r="DK60" s="199" t="str">
        <f t="shared" si="236"/>
        <v/>
      </c>
      <c r="DL60" s="199" t="str">
        <f t="shared" si="236"/>
        <v/>
      </c>
      <c r="DM60" s="199" t="str">
        <f t="shared" si="236"/>
        <v/>
      </c>
      <c r="DN60" s="199" t="str">
        <f t="shared" si="236"/>
        <v/>
      </c>
      <c r="DO60" s="199" t="str">
        <f t="shared" si="236"/>
        <v/>
      </c>
      <c r="DP60" s="199" t="str">
        <f t="shared" si="236"/>
        <v/>
      </c>
      <c r="DQ60" s="199" t="str">
        <f t="shared" si="236"/>
        <v/>
      </c>
      <c r="DR60" s="199" t="str">
        <f t="shared" si="236"/>
        <v/>
      </c>
      <c r="DS60" s="199" t="str">
        <f t="shared" si="236"/>
        <v/>
      </c>
      <c r="DT60" s="199" t="str">
        <f t="shared" si="236"/>
        <v/>
      </c>
      <c r="DU60" s="199" t="str">
        <f t="shared" si="236"/>
        <v/>
      </c>
      <c r="DV60" s="199" t="str">
        <f t="shared" si="236"/>
        <v/>
      </c>
      <c r="DW60" s="199" t="str">
        <f t="shared" si="236"/>
        <v/>
      </c>
      <c r="DX60" s="199" t="str">
        <f t="shared" si="236"/>
        <v/>
      </c>
      <c r="DY60" s="199" t="str">
        <f t="shared" si="236"/>
        <v/>
      </c>
      <c r="DZ60" s="199" t="str">
        <f t="shared" si="236"/>
        <v/>
      </c>
      <c r="EA60" s="199" t="str">
        <f t="shared" si="236"/>
        <v/>
      </c>
      <c r="EB60" s="199" t="str">
        <f t="shared" si="236"/>
        <v/>
      </c>
      <c r="EC60" s="199" t="str">
        <f t="shared" si="236"/>
        <v/>
      </c>
      <c r="ED60" s="199" t="str">
        <f t="shared" si="236"/>
        <v/>
      </c>
      <c r="EE60" s="236" t="str">
        <f t="shared" si="25"/>
        <v/>
      </c>
      <c r="EF60" s="237" t="e">
        <f t="shared" si="26"/>
        <v>#N/A</v>
      </c>
      <c r="EG60" s="237" t="e">
        <f t="shared" si="27"/>
        <v>#N/A</v>
      </c>
      <c r="EH60" s="237" t="e">
        <f t="shared" si="28"/>
        <v>#N/A</v>
      </c>
      <c r="EI60" s="237" t="e">
        <f t="shared" si="29"/>
        <v>#N/A</v>
      </c>
      <c r="EJ60" s="237" t="e">
        <f t="shared" si="30"/>
        <v>#N/A</v>
      </c>
      <c r="EK60" s="237" t="e">
        <f t="shared" si="31"/>
        <v>#N/A</v>
      </c>
      <c r="EL60" s="237" t="e">
        <f t="shared" si="32"/>
        <v>#N/A</v>
      </c>
      <c r="EM60" s="237" t="e">
        <f t="shared" si="33"/>
        <v>#N/A</v>
      </c>
      <c r="EN60" s="237" t="e">
        <f t="shared" si="34"/>
        <v>#N/A</v>
      </c>
      <c r="EO60" s="237" t="e">
        <f t="shared" si="35"/>
        <v>#N/A</v>
      </c>
      <c r="EP60" s="237" t="e">
        <f t="shared" si="36"/>
        <v>#N/A</v>
      </c>
      <c r="EQ60" s="237" t="e">
        <f t="shared" si="37"/>
        <v>#N/A</v>
      </c>
      <c r="ER60" s="237" t="e">
        <f t="shared" si="38"/>
        <v>#N/A</v>
      </c>
      <c r="ES60" s="237" t="e">
        <f t="shared" si="39"/>
        <v>#N/A</v>
      </c>
      <c r="ET60" s="237" t="e">
        <f t="shared" si="40"/>
        <v>#N/A</v>
      </c>
      <c r="EU60" s="237" t="e">
        <f t="shared" si="41"/>
        <v>#N/A</v>
      </c>
      <c r="EV60" s="237" t="e">
        <f t="shared" si="42"/>
        <v>#N/A</v>
      </c>
      <c r="EW60" s="237" t="e">
        <f t="shared" si="43"/>
        <v>#N/A</v>
      </c>
      <c r="EX60" s="237" t="e">
        <f t="shared" si="44"/>
        <v>#N/A</v>
      </c>
      <c r="EY60" s="237" t="e">
        <f t="shared" si="45"/>
        <v>#N/A</v>
      </c>
      <c r="EZ60" s="237" t="e">
        <f t="shared" si="46"/>
        <v>#N/A</v>
      </c>
      <c r="FA60" s="237" t="e">
        <f t="shared" si="47"/>
        <v>#N/A</v>
      </c>
      <c r="FB60" s="237" t="e">
        <f t="shared" si="48"/>
        <v>#N/A</v>
      </c>
      <c r="FC60" s="237" t="e">
        <f t="shared" si="49"/>
        <v>#N/A</v>
      </c>
      <c r="FD60" s="237" t="e">
        <f t="shared" si="50"/>
        <v>#N/A</v>
      </c>
      <c r="FE60" s="237" t="e">
        <f t="shared" si="51"/>
        <v>#N/A</v>
      </c>
      <c r="FF60" s="237" t="e">
        <f t="shared" si="52"/>
        <v>#N/A</v>
      </c>
      <c r="FG60" s="237" t="e">
        <f t="shared" si="53"/>
        <v>#N/A</v>
      </c>
      <c r="FH60" s="237" t="e">
        <f t="shared" si="54"/>
        <v>#N/A</v>
      </c>
      <c r="FI60" s="237" t="e">
        <f t="shared" si="55"/>
        <v>#N/A</v>
      </c>
      <c r="FJ60" s="237" t="e">
        <f t="shared" si="56"/>
        <v>#N/A</v>
      </c>
      <c r="FK60" s="237" t="e">
        <f t="shared" si="57"/>
        <v>#N/A</v>
      </c>
      <c r="FL60" s="237" t="e">
        <f t="shared" si="58"/>
        <v>#N/A</v>
      </c>
      <c r="FM60" s="237" t="e">
        <f t="shared" si="59"/>
        <v>#N/A</v>
      </c>
      <c r="FN60" s="237" t="e">
        <f t="shared" si="60"/>
        <v>#N/A</v>
      </c>
      <c r="FO60" s="237" t="e">
        <f t="shared" si="61"/>
        <v>#N/A</v>
      </c>
      <c r="FP60" s="237" t="e">
        <f t="shared" si="62"/>
        <v>#N/A</v>
      </c>
      <c r="FQ60" s="237" t="e">
        <f t="shared" si="63"/>
        <v>#N/A</v>
      </c>
      <c r="FR60" s="237" t="e">
        <f t="shared" si="64"/>
        <v>#N/A</v>
      </c>
      <c r="FS60" s="237" t="e">
        <f t="shared" si="65"/>
        <v>#N/A</v>
      </c>
      <c r="FT60" s="237" t="e">
        <f t="shared" si="66"/>
        <v>#N/A</v>
      </c>
      <c r="FU60" s="237" t="e">
        <f t="shared" si="67"/>
        <v>#N/A</v>
      </c>
      <c r="FV60" s="237" t="e">
        <f t="shared" si="68"/>
        <v>#N/A</v>
      </c>
      <c r="FW60" s="237" t="e">
        <f t="shared" si="69"/>
        <v>#N/A</v>
      </c>
      <c r="FX60" s="237" t="e">
        <f t="shared" si="70"/>
        <v>#N/A</v>
      </c>
      <c r="FY60" s="237" t="e">
        <f t="shared" si="71"/>
        <v>#N/A</v>
      </c>
      <c r="FZ60" s="237" t="e">
        <f t="shared" si="72"/>
        <v>#N/A</v>
      </c>
      <c r="GA60" s="237" t="e">
        <f t="shared" si="73"/>
        <v>#N/A</v>
      </c>
      <c r="GB60" s="237" t="e">
        <f t="shared" si="74"/>
        <v>#N/A</v>
      </c>
      <c r="GC60" s="237" t="e">
        <f t="shared" si="75"/>
        <v>#N/A</v>
      </c>
      <c r="GD60" s="237" t="e">
        <f t="shared" si="76"/>
        <v>#N/A</v>
      </c>
      <c r="GE60" s="237" t="e">
        <f t="shared" si="77"/>
        <v>#N/A</v>
      </c>
      <c r="GF60" s="237" t="e">
        <f t="shared" si="78"/>
        <v>#N/A</v>
      </c>
      <c r="GG60" s="237" t="e">
        <f t="shared" si="79"/>
        <v>#N/A</v>
      </c>
      <c r="GH60" s="237" t="e">
        <f t="shared" si="80"/>
        <v>#N/A</v>
      </c>
      <c r="GI60" s="237" t="e">
        <f t="shared" si="81"/>
        <v>#N/A</v>
      </c>
      <c r="GJ60" s="237" t="e">
        <f t="shared" si="82"/>
        <v>#N/A</v>
      </c>
      <c r="GK60" s="237" t="e">
        <f t="shared" si="83"/>
        <v>#N/A</v>
      </c>
      <c r="GL60" s="237" t="e">
        <f t="shared" si="84"/>
        <v>#N/A</v>
      </c>
      <c r="GM60" s="237" t="e">
        <f t="shared" si="85"/>
        <v>#N/A</v>
      </c>
      <c r="GN60" s="237" t="e">
        <f t="shared" si="86"/>
        <v>#N/A</v>
      </c>
      <c r="GO60" s="237" t="e">
        <f t="shared" si="87"/>
        <v>#N/A</v>
      </c>
      <c r="GP60" s="237" t="e">
        <f t="shared" si="88"/>
        <v>#N/A</v>
      </c>
      <c r="GQ60" s="237" t="e">
        <f t="shared" si="89"/>
        <v>#N/A</v>
      </c>
      <c r="GR60" s="237" t="e">
        <f t="shared" si="90"/>
        <v>#N/A</v>
      </c>
      <c r="GS60" s="237" t="e">
        <f t="shared" si="91"/>
        <v>#N/A</v>
      </c>
      <c r="GT60" s="237" t="e">
        <f t="shared" si="92"/>
        <v>#N/A</v>
      </c>
      <c r="GU60" s="237" t="e">
        <f t="shared" si="93"/>
        <v>#N/A</v>
      </c>
      <c r="GV60" s="237" t="e">
        <f t="shared" si="94"/>
        <v>#N/A</v>
      </c>
      <c r="GW60" s="237" t="e">
        <f t="shared" si="95"/>
        <v>#N/A</v>
      </c>
      <c r="GX60" s="237" t="e">
        <f t="shared" si="96"/>
        <v>#N/A</v>
      </c>
      <c r="GY60" s="237" t="e">
        <f t="shared" si="97"/>
        <v>#N/A</v>
      </c>
      <c r="GZ60" s="237" t="e">
        <f t="shared" si="98"/>
        <v>#N/A</v>
      </c>
      <c r="HA60" s="237" t="e">
        <f t="shared" si="99"/>
        <v>#N/A</v>
      </c>
      <c r="HB60" s="237" t="e">
        <f t="shared" si="100"/>
        <v>#N/A</v>
      </c>
      <c r="HC60" s="237" t="e">
        <f t="shared" si="101"/>
        <v>#N/A</v>
      </c>
      <c r="HD60" s="237" t="e">
        <f t="shared" si="102"/>
        <v>#N/A</v>
      </c>
      <c r="HE60" s="237" t="e">
        <f t="shared" si="103"/>
        <v>#N/A</v>
      </c>
      <c r="HF60" s="237" t="e">
        <f t="shared" si="104"/>
        <v>#N/A</v>
      </c>
      <c r="HG60" s="237" t="e">
        <f t="shared" si="105"/>
        <v>#N/A</v>
      </c>
      <c r="HH60" s="237" t="e">
        <f t="shared" si="106"/>
        <v>#N/A</v>
      </c>
      <c r="HI60" s="237" t="e">
        <f t="shared" si="107"/>
        <v>#N/A</v>
      </c>
      <c r="HJ60" s="237" t="e">
        <f t="shared" si="108"/>
        <v>#N/A</v>
      </c>
      <c r="HK60" s="237" t="e">
        <f t="shared" si="109"/>
        <v>#N/A</v>
      </c>
      <c r="HL60" s="237" t="e">
        <f t="shared" si="110"/>
        <v>#N/A</v>
      </c>
      <c r="HM60" s="237" t="e">
        <f t="shared" si="111"/>
        <v>#N/A</v>
      </c>
      <c r="HN60" s="237" t="e">
        <f t="shared" si="112"/>
        <v>#N/A</v>
      </c>
      <c r="HO60" s="237" t="e">
        <f t="shared" si="113"/>
        <v>#N/A</v>
      </c>
      <c r="HP60" s="237" t="e">
        <f t="shared" si="114"/>
        <v>#N/A</v>
      </c>
      <c r="HQ60" s="237" t="e">
        <f t="shared" si="115"/>
        <v>#N/A</v>
      </c>
      <c r="HR60" s="237" t="e">
        <f t="shared" si="116"/>
        <v>#N/A</v>
      </c>
      <c r="HS60" s="237" t="e">
        <f t="shared" si="117"/>
        <v>#N/A</v>
      </c>
      <c r="HT60" s="237" t="e">
        <f t="shared" si="118"/>
        <v>#N/A</v>
      </c>
      <c r="HU60" s="237" t="e">
        <f t="shared" si="119"/>
        <v>#N/A</v>
      </c>
      <c r="HV60" s="237" t="e">
        <f t="shared" si="120"/>
        <v>#N/A</v>
      </c>
      <c r="HW60" s="237" t="e">
        <f t="shared" si="121"/>
        <v>#N/A</v>
      </c>
      <c r="HX60" s="237" t="e">
        <f t="shared" si="122"/>
        <v>#N/A</v>
      </c>
      <c r="HY60" s="237" t="e">
        <f t="shared" si="123"/>
        <v>#N/A</v>
      </c>
      <c r="HZ60" s="237" t="e">
        <f t="shared" si="124"/>
        <v>#N/A</v>
      </c>
      <c r="IA60" s="237" t="e">
        <f t="shared" si="125"/>
        <v>#N/A</v>
      </c>
      <c r="IB60" s="237" t="e">
        <f t="shared" si="126"/>
        <v>#N/A</v>
      </c>
    </row>
    <row r="61" spans="1:236" hidden="1" x14ac:dyDescent="0.25">
      <c r="A61" s="22">
        <v>58</v>
      </c>
      <c r="B61" s="117" t="str">
        <f t="shared" si="10"/>
        <v/>
      </c>
      <c r="C61" s="132"/>
      <c r="D61" s="117" t="str">
        <f t="shared" si="11"/>
        <v/>
      </c>
      <c r="E61" s="127"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9" t="str">
        <f t="shared" si="18"/>
        <v/>
      </c>
      <c r="Q61" s="119" t="str">
        <f t="shared" si="19"/>
        <v/>
      </c>
      <c r="R61" s="40" t="str">
        <f t="shared" si="20"/>
        <v/>
      </c>
      <c r="S61" s="132"/>
      <c r="T61" s="28" t="str">
        <f>IF(AND(B61&gt;0,C61&gt;0,D61&gt;0,M61&gt;0,N61&gt;0,S61&gt;0,NOT(K61="")),ABS(VLOOKUP($S$1,VLookups!$A$28:$B$29,2,FALSE)-_xlfn.BETA.DIST(S61,IF(G61="L",N61,M61),IF(G61="L",M61,N61),TRUE,B61,D61)),"")</f>
        <v/>
      </c>
      <c r="U61" s="129" t="str">
        <f>IF(OR($M61="",$N61=""),"",_xlfn.BETA.INV(ABS(VLOOKUP($S$1,VLookups!$A$28:$B$29,2,FALSE)-U$3),IF($G61="L",$N61,$M61),IF($G61="L",$M61,$N61),$B61,$D61))</f>
        <v/>
      </c>
      <c r="V61" s="130" t="str">
        <f>IF(OR($M61="",$N61=""),"",_xlfn.BETA.INV(ABS(VLOOKUP($S$1,VLookups!$A$28:$B$29,2,FALSE)-V$3),IF($G61="L",$N61,$M61),IF($G61="L",$M61,$N61),$B61,$D61))</f>
        <v/>
      </c>
      <c r="W61" s="129" t="str">
        <f>IF(OR($M61="",$N61=""),"",_xlfn.BETA.INV(ABS(VLOOKUP($S$1,VLookups!$A$28:$B$29,2,FALSE)-W$3),IF($G61="L",$N61,$M61),IF($G61="L",$M61,$N61),$B61,$D61))</f>
        <v/>
      </c>
      <c r="X61" s="130" t="str">
        <f>IF(OR($M61="",$N61=""),"",_xlfn.BETA.INV(ABS(VLOOKUP($S$1,VLookups!$A$28:$B$29,2,FALSE)-X$3),IF($G61="L",$N61,$M61),IF($G61="L",$M61,$N61),$B61,$D61))</f>
        <v/>
      </c>
      <c r="Y61" s="129" t="str">
        <f>IF(OR($M61="",$N61=""),"",_xlfn.BETA.INV(ABS(VLOOKUP($S$1,VLookups!$A$28:$B$29,2,FALSE)-Y$3),IF($G61="L",$N61,$M61),IF($G61="L",$M61,$N61),$B61,$D61))</f>
        <v/>
      </c>
      <c r="Z61" s="130" t="str">
        <f>IF(OR($M61="",$N61=""),"",_xlfn.BETA.INV(ABS(VLOOKUP($S$1,VLookups!$A$28:$B$29,2,FALSE)-Z$3),IF($G61="L",$N61,$M61),IF($G61="L",$M61,$N61),$B61,$D61))</f>
        <v/>
      </c>
      <c r="AA61" s="129" t="str">
        <f>IF(OR($M61="",$N61=""),"",_xlfn.BETA.INV(ABS(VLOOKUP($S$1,VLookups!$A$28:$B$29,2,FALSE)-AA$3),IF($G61="L",$N61,$M61),IF($G61="L",$M61,$N61),$B61,$D61))</f>
        <v/>
      </c>
      <c r="AB61" s="130" t="str">
        <f>IF(OR($M61="",$N61=""),"",_xlfn.BETA.INV(ABS(VLOOKUP($S$1,VLookups!$A$28:$B$29,2,FALSE)-AB$3),IF($G61="L",$N61,$M61),IF($G61="L",$M61,$N61),$B61,$D61))</f>
        <v/>
      </c>
      <c r="AC61" s="129" t="str">
        <f>IF(OR($M61="",$N61=""),"",_xlfn.BETA.INV(ABS(VLOOKUP($S$1,VLookups!$A$28:$B$29,2,FALSE)-AC$3),IF($G61="L",$N61,$M61),IF($G61="L",$M61,$N61),$B61,$D61))</f>
        <v/>
      </c>
      <c r="AD61" s="130" t="str">
        <f>IF(OR($M61="",$N61=""),"",_xlfn.BETA.INV(ABS(VLOOKUP($S$1,VLookups!$A$28:$B$29,2,FALSE)-AD$3),IF($G61="L",$N61,$M61),IF($G61="L",$M61,$N61),$B61,$D61))</f>
        <v/>
      </c>
      <c r="AE61" s="129" t="str">
        <f>IF(OR($M61="",$N61=""),"",_xlfn.BETA.INV(ABS(VLOOKUP($S$1,VLookups!$A$28:$B$29,2,FALSE)-AE$3),IF($G61="L",$N61,$M61),IF($G61="L",$M61,$N61),$B61,$D61))</f>
        <v/>
      </c>
      <c r="AF61" s="130" t="str">
        <f>IF(OR($M61="",$N61=""),"",_xlfn.BETA.INV(ABS(VLOOKUP($S$1,VLookups!$A$28:$B$29,2,FALSE)-AF$3),IF($G61="L",$N61,$M61),IF($G61="L",$M61,$N61),$B61,$D61))</f>
        <v/>
      </c>
      <c r="AG61" s="17"/>
      <c r="AH61" s="238" t="str">
        <f t="shared" si="21"/>
        <v/>
      </c>
      <c r="AI61" s="236" t="str">
        <f t="shared" si="22"/>
        <v/>
      </c>
      <c r="AJ61" s="199" t="str">
        <f t="shared" ref="AJ61:CU61" si="237">IF(ISNONTEXT($AH61),AI61+$AH61,"")</f>
        <v/>
      </c>
      <c r="AK61" s="199" t="str">
        <f t="shared" si="237"/>
        <v/>
      </c>
      <c r="AL61" s="199" t="str">
        <f t="shared" si="237"/>
        <v/>
      </c>
      <c r="AM61" s="199" t="str">
        <f t="shared" si="237"/>
        <v/>
      </c>
      <c r="AN61" s="199" t="str">
        <f t="shared" si="237"/>
        <v/>
      </c>
      <c r="AO61" s="199" t="str">
        <f t="shared" si="237"/>
        <v/>
      </c>
      <c r="AP61" s="199" t="str">
        <f t="shared" si="237"/>
        <v/>
      </c>
      <c r="AQ61" s="199" t="str">
        <f t="shared" si="237"/>
        <v/>
      </c>
      <c r="AR61" s="199" t="str">
        <f t="shared" si="237"/>
        <v/>
      </c>
      <c r="AS61" s="199" t="str">
        <f t="shared" si="237"/>
        <v/>
      </c>
      <c r="AT61" s="199" t="str">
        <f t="shared" si="237"/>
        <v/>
      </c>
      <c r="AU61" s="199" t="str">
        <f t="shared" si="237"/>
        <v/>
      </c>
      <c r="AV61" s="199" t="str">
        <f t="shared" si="237"/>
        <v/>
      </c>
      <c r="AW61" s="199" t="str">
        <f t="shared" si="237"/>
        <v/>
      </c>
      <c r="AX61" s="199" t="str">
        <f t="shared" si="237"/>
        <v/>
      </c>
      <c r="AY61" s="199" t="str">
        <f t="shared" si="237"/>
        <v/>
      </c>
      <c r="AZ61" s="199" t="str">
        <f t="shared" si="237"/>
        <v/>
      </c>
      <c r="BA61" s="199" t="str">
        <f t="shared" si="237"/>
        <v/>
      </c>
      <c r="BB61" s="199" t="str">
        <f t="shared" si="237"/>
        <v/>
      </c>
      <c r="BC61" s="199" t="str">
        <f t="shared" si="237"/>
        <v/>
      </c>
      <c r="BD61" s="199" t="str">
        <f t="shared" si="237"/>
        <v/>
      </c>
      <c r="BE61" s="199" t="str">
        <f t="shared" si="237"/>
        <v/>
      </c>
      <c r="BF61" s="199" t="str">
        <f t="shared" si="237"/>
        <v/>
      </c>
      <c r="BG61" s="199" t="str">
        <f t="shared" si="237"/>
        <v/>
      </c>
      <c r="BH61" s="199" t="str">
        <f t="shared" si="237"/>
        <v/>
      </c>
      <c r="BI61" s="199" t="str">
        <f t="shared" si="237"/>
        <v/>
      </c>
      <c r="BJ61" s="199" t="str">
        <f t="shared" si="237"/>
        <v/>
      </c>
      <c r="BK61" s="199" t="str">
        <f t="shared" si="237"/>
        <v/>
      </c>
      <c r="BL61" s="199" t="str">
        <f t="shared" si="237"/>
        <v/>
      </c>
      <c r="BM61" s="199" t="str">
        <f t="shared" si="237"/>
        <v/>
      </c>
      <c r="BN61" s="199" t="str">
        <f t="shared" si="237"/>
        <v/>
      </c>
      <c r="BO61" s="199" t="str">
        <f t="shared" si="237"/>
        <v/>
      </c>
      <c r="BP61" s="199" t="str">
        <f t="shared" si="237"/>
        <v/>
      </c>
      <c r="BQ61" s="199" t="str">
        <f t="shared" si="237"/>
        <v/>
      </c>
      <c r="BR61" s="199" t="str">
        <f t="shared" si="237"/>
        <v/>
      </c>
      <c r="BS61" s="199" t="str">
        <f t="shared" si="237"/>
        <v/>
      </c>
      <c r="BT61" s="199" t="str">
        <f t="shared" si="237"/>
        <v/>
      </c>
      <c r="BU61" s="199" t="str">
        <f t="shared" si="237"/>
        <v/>
      </c>
      <c r="BV61" s="199" t="str">
        <f t="shared" si="237"/>
        <v/>
      </c>
      <c r="BW61" s="199" t="str">
        <f t="shared" si="237"/>
        <v/>
      </c>
      <c r="BX61" s="199" t="str">
        <f t="shared" si="237"/>
        <v/>
      </c>
      <c r="BY61" s="199" t="str">
        <f t="shared" si="237"/>
        <v/>
      </c>
      <c r="BZ61" s="199" t="str">
        <f t="shared" si="237"/>
        <v/>
      </c>
      <c r="CA61" s="199" t="str">
        <f t="shared" si="237"/>
        <v/>
      </c>
      <c r="CB61" s="199" t="str">
        <f t="shared" si="237"/>
        <v/>
      </c>
      <c r="CC61" s="199" t="str">
        <f t="shared" si="237"/>
        <v/>
      </c>
      <c r="CD61" s="199" t="str">
        <f t="shared" si="237"/>
        <v/>
      </c>
      <c r="CE61" s="199" t="str">
        <f t="shared" si="237"/>
        <v/>
      </c>
      <c r="CF61" s="199" t="str">
        <f t="shared" si="237"/>
        <v/>
      </c>
      <c r="CG61" s="199" t="str">
        <f t="shared" si="237"/>
        <v/>
      </c>
      <c r="CH61" s="199" t="str">
        <f t="shared" si="237"/>
        <v/>
      </c>
      <c r="CI61" s="199" t="str">
        <f t="shared" si="237"/>
        <v/>
      </c>
      <c r="CJ61" s="199" t="str">
        <f t="shared" si="237"/>
        <v/>
      </c>
      <c r="CK61" s="199" t="str">
        <f t="shared" si="237"/>
        <v/>
      </c>
      <c r="CL61" s="199" t="str">
        <f t="shared" si="237"/>
        <v/>
      </c>
      <c r="CM61" s="199" t="str">
        <f t="shared" si="237"/>
        <v/>
      </c>
      <c r="CN61" s="199" t="str">
        <f t="shared" si="237"/>
        <v/>
      </c>
      <c r="CO61" s="199" t="str">
        <f t="shared" si="237"/>
        <v/>
      </c>
      <c r="CP61" s="199" t="str">
        <f t="shared" si="237"/>
        <v/>
      </c>
      <c r="CQ61" s="199" t="str">
        <f t="shared" si="237"/>
        <v/>
      </c>
      <c r="CR61" s="199" t="str">
        <f t="shared" si="237"/>
        <v/>
      </c>
      <c r="CS61" s="199" t="str">
        <f t="shared" si="237"/>
        <v/>
      </c>
      <c r="CT61" s="199" t="str">
        <f t="shared" si="237"/>
        <v/>
      </c>
      <c r="CU61" s="199" t="str">
        <f t="shared" si="237"/>
        <v/>
      </c>
      <c r="CV61" s="199" t="str">
        <f t="shared" ref="CV61:FG61" si="238">IF(ISNONTEXT($AH61),CU61+$AH61,"")</f>
        <v/>
      </c>
      <c r="CW61" s="199" t="str">
        <f t="shared" si="238"/>
        <v/>
      </c>
      <c r="CX61" s="199" t="str">
        <f t="shared" si="238"/>
        <v/>
      </c>
      <c r="CY61" s="199" t="str">
        <f t="shared" si="238"/>
        <v/>
      </c>
      <c r="CZ61" s="199" t="str">
        <f t="shared" si="238"/>
        <v/>
      </c>
      <c r="DA61" s="199" t="str">
        <f t="shared" si="238"/>
        <v/>
      </c>
      <c r="DB61" s="199" t="str">
        <f t="shared" si="238"/>
        <v/>
      </c>
      <c r="DC61" s="199" t="str">
        <f t="shared" si="238"/>
        <v/>
      </c>
      <c r="DD61" s="199" t="str">
        <f t="shared" si="238"/>
        <v/>
      </c>
      <c r="DE61" s="199" t="str">
        <f t="shared" si="238"/>
        <v/>
      </c>
      <c r="DF61" s="199" t="str">
        <f t="shared" si="238"/>
        <v/>
      </c>
      <c r="DG61" s="199" t="str">
        <f t="shared" si="238"/>
        <v/>
      </c>
      <c r="DH61" s="199" t="str">
        <f t="shared" si="238"/>
        <v/>
      </c>
      <c r="DI61" s="199" t="str">
        <f t="shared" si="238"/>
        <v/>
      </c>
      <c r="DJ61" s="199" t="str">
        <f t="shared" si="238"/>
        <v/>
      </c>
      <c r="DK61" s="199" t="str">
        <f t="shared" si="238"/>
        <v/>
      </c>
      <c r="DL61" s="199" t="str">
        <f t="shared" si="238"/>
        <v/>
      </c>
      <c r="DM61" s="199" t="str">
        <f t="shared" si="238"/>
        <v/>
      </c>
      <c r="DN61" s="199" t="str">
        <f t="shared" si="238"/>
        <v/>
      </c>
      <c r="DO61" s="199" t="str">
        <f t="shared" si="238"/>
        <v/>
      </c>
      <c r="DP61" s="199" t="str">
        <f t="shared" si="238"/>
        <v/>
      </c>
      <c r="DQ61" s="199" t="str">
        <f t="shared" si="238"/>
        <v/>
      </c>
      <c r="DR61" s="199" t="str">
        <f t="shared" si="238"/>
        <v/>
      </c>
      <c r="DS61" s="199" t="str">
        <f t="shared" si="238"/>
        <v/>
      </c>
      <c r="DT61" s="199" t="str">
        <f t="shared" si="238"/>
        <v/>
      </c>
      <c r="DU61" s="199" t="str">
        <f t="shared" si="238"/>
        <v/>
      </c>
      <c r="DV61" s="199" t="str">
        <f t="shared" si="238"/>
        <v/>
      </c>
      <c r="DW61" s="199" t="str">
        <f t="shared" si="238"/>
        <v/>
      </c>
      <c r="DX61" s="199" t="str">
        <f t="shared" si="238"/>
        <v/>
      </c>
      <c r="DY61" s="199" t="str">
        <f t="shared" si="238"/>
        <v/>
      </c>
      <c r="DZ61" s="199" t="str">
        <f t="shared" si="238"/>
        <v/>
      </c>
      <c r="EA61" s="199" t="str">
        <f t="shared" si="238"/>
        <v/>
      </c>
      <c r="EB61" s="199" t="str">
        <f t="shared" si="238"/>
        <v/>
      </c>
      <c r="EC61" s="199" t="str">
        <f t="shared" si="238"/>
        <v/>
      </c>
      <c r="ED61" s="199" t="str">
        <f t="shared" si="238"/>
        <v/>
      </c>
      <c r="EE61" s="236" t="str">
        <f t="shared" si="25"/>
        <v/>
      </c>
      <c r="EF61" s="237" t="e">
        <f t="shared" si="26"/>
        <v>#N/A</v>
      </c>
      <c r="EG61" s="237" t="e">
        <f t="shared" si="27"/>
        <v>#N/A</v>
      </c>
      <c r="EH61" s="237" t="e">
        <f t="shared" si="28"/>
        <v>#N/A</v>
      </c>
      <c r="EI61" s="237" t="e">
        <f t="shared" si="29"/>
        <v>#N/A</v>
      </c>
      <c r="EJ61" s="237" t="e">
        <f t="shared" si="30"/>
        <v>#N/A</v>
      </c>
      <c r="EK61" s="237" t="e">
        <f t="shared" si="31"/>
        <v>#N/A</v>
      </c>
      <c r="EL61" s="237" t="e">
        <f t="shared" si="32"/>
        <v>#N/A</v>
      </c>
      <c r="EM61" s="237" t="e">
        <f t="shared" si="33"/>
        <v>#N/A</v>
      </c>
      <c r="EN61" s="237" t="e">
        <f t="shared" si="34"/>
        <v>#N/A</v>
      </c>
      <c r="EO61" s="237" t="e">
        <f t="shared" si="35"/>
        <v>#N/A</v>
      </c>
      <c r="EP61" s="237" t="e">
        <f t="shared" si="36"/>
        <v>#N/A</v>
      </c>
      <c r="EQ61" s="237" t="e">
        <f t="shared" si="37"/>
        <v>#N/A</v>
      </c>
      <c r="ER61" s="237" t="e">
        <f t="shared" si="38"/>
        <v>#N/A</v>
      </c>
      <c r="ES61" s="237" t="e">
        <f t="shared" si="39"/>
        <v>#N/A</v>
      </c>
      <c r="ET61" s="237" t="e">
        <f t="shared" si="40"/>
        <v>#N/A</v>
      </c>
      <c r="EU61" s="237" t="e">
        <f t="shared" si="41"/>
        <v>#N/A</v>
      </c>
      <c r="EV61" s="237" t="e">
        <f t="shared" si="42"/>
        <v>#N/A</v>
      </c>
      <c r="EW61" s="237" t="e">
        <f t="shared" si="43"/>
        <v>#N/A</v>
      </c>
      <c r="EX61" s="237" t="e">
        <f t="shared" si="44"/>
        <v>#N/A</v>
      </c>
      <c r="EY61" s="237" t="e">
        <f t="shared" si="45"/>
        <v>#N/A</v>
      </c>
      <c r="EZ61" s="237" t="e">
        <f t="shared" si="46"/>
        <v>#N/A</v>
      </c>
      <c r="FA61" s="237" t="e">
        <f t="shared" si="47"/>
        <v>#N/A</v>
      </c>
      <c r="FB61" s="237" t="e">
        <f t="shared" si="48"/>
        <v>#N/A</v>
      </c>
      <c r="FC61" s="237" t="e">
        <f t="shared" si="49"/>
        <v>#N/A</v>
      </c>
      <c r="FD61" s="237" t="e">
        <f t="shared" si="50"/>
        <v>#N/A</v>
      </c>
      <c r="FE61" s="237" t="e">
        <f t="shared" si="51"/>
        <v>#N/A</v>
      </c>
      <c r="FF61" s="237" t="e">
        <f t="shared" si="52"/>
        <v>#N/A</v>
      </c>
      <c r="FG61" s="237" t="e">
        <f t="shared" si="53"/>
        <v>#N/A</v>
      </c>
      <c r="FH61" s="237" t="e">
        <f t="shared" si="54"/>
        <v>#N/A</v>
      </c>
      <c r="FI61" s="237" t="e">
        <f t="shared" si="55"/>
        <v>#N/A</v>
      </c>
      <c r="FJ61" s="237" t="e">
        <f t="shared" si="56"/>
        <v>#N/A</v>
      </c>
      <c r="FK61" s="237" t="e">
        <f t="shared" si="57"/>
        <v>#N/A</v>
      </c>
      <c r="FL61" s="237" t="e">
        <f t="shared" si="58"/>
        <v>#N/A</v>
      </c>
      <c r="FM61" s="237" t="e">
        <f t="shared" si="59"/>
        <v>#N/A</v>
      </c>
      <c r="FN61" s="237" t="e">
        <f t="shared" si="60"/>
        <v>#N/A</v>
      </c>
      <c r="FO61" s="237" t="e">
        <f t="shared" si="61"/>
        <v>#N/A</v>
      </c>
      <c r="FP61" s="237" t="e">
        <f t="shared" si="62"/>
        <v>#N/A</v>
      </c>
      <c r="FQ61" s="237" t="e">
        <f t="shared" si="63"/>
        <v>#N/A</v>
      </c>
      <c r="FR61" s="237" t="e">
        <f t="shared" si="64"/>
        <v>#N/A</v>
      </c>
      <c r="FS61" s="237" t="e">
        <f t="shared" si="65"/>
        <v>#N/A</v>
      </c>
      <c r="FT61" s="237" t="e">
        <f t="shared" si="66"/>
        <v>#N/A</v>
      </c>
      <c r="FU61" s="237" t="e">
        <f t="shared" si="67"/>
        <v>#N/A</v>
      </c>
      <c r="FV61" s="237" t="e">
        <f t="shared" si="68"/>
        <v>#N/A</v>
      </c>
      <c r="FW61" s="237" t="e">
        <f t="shared" si="69"/>
        <v>#N/A</v>
      </c>
      <c r="FX61" s="237" t="e">
        <f t="shared" si="70"/>
        <v>#N/A</v>
      </c>
      <c r="FY61" s="237" t="e">
        <f t="shared" si="71"/>
        <v>#N/A</v>
      </c>
      <c r="FZ61" s="237" t="e">
        <f t="shared" si="72"/>
        <v>#N/A</v>
      </c>
      <c r="GA61" s="237" t="e">
        <f t="shared" si="73"/>
        <v>#N/A</v>
      </c>
      <c r="GB61" s="237" t="e">
        <f t="shared" si="74"/>
        <v>#N/A</v>
      </c>
      <c r="GC61" s="237" t="e">
        <f t="shared" si="75"/>
        <v>#N/A</v>
      </c>
      <c r="GD61" s="237" t="e">
        <f t="shared" si="76"/>
        <v>#N/A</v>
      </c>
      <c r="GE61" s="237" t="e">
        <f t="shared" si="77"/>
        <v>#N/A</v>
      </c>
      <c r="GF61" s="237" t="e">
        <f t="shared" si="78"/>
        <v>#N/A</v>
      </c>
      <c r="GG61" s="237" t="e">
        <f t="shared" si="79"/>
        <v>#N/A</v>
      </c>
      <c r="GH61" s="237" t="e">
        <f t="shared" si="80"/>
        <v>#N/A</v>
      </c>
      <c r="GI61" s="237" t="e">
        <f t="shared" si="81"/>
        <v>#N/A</v>
      </c>
      <c r="GJ61" s="237" t="e">
        <f t="shared" si="82"/>
        <v>#N/A</v>
      </c>
      <c r="GK61" s="237" t="e">
        <f t="shared" si="83"/>
        <v>#N/A</v>
      </c>
      <c r="GL61" s="237" t="e">
        <f t="shared" si="84"/>
        <v>#N/A</v>
      </c>
      <c r="GM61" s="237" t="e">
        <f t="shared" si="85"/>
        <v>#N/A</v>
      </c>
      <c r="GN61" s="237" t="e">
        <f t="shared" si="86"/>
        <v>#N/A</v>
      </c>
      <c r="GO61" s="237" t="e">
        <f t="shared" si="87"/>
        <v>#N/A</v>
      </c>
      <c r="GP61" s="237" t="e">
        <f t="shared" si="88"/>
        <v>#N/A</v>
      </c>
      <c r="GQ61" s="237" t="e">
        <f t="shared" si="89"/>
        <v>#N/A</v>
      </c>
      <c r="GR61" s="237" t="e">
        <f t="shared" si="90"/>
        <v>#N/A</v>
      </c>
      <c r="GS61" s="237" t="e">
        <f t="shared" si="91"/>
        <v>#N/A</v>
      </c>
      <c r="GT61" s="237" t="e">
        <f t="shared" si="92"/>
        <v>#N/A</v>
      </c>
      <c r="GU61" s="237" t="e">
        <f t="shared" si="93"/>
        <v>#N/A</v>
      </c>
      <c r="GV61" s="237" t="e">
        <f t="shared" si="94"/>
        <v>#N/A</v>
      </c>
      <c r="GW61" s="237" t="e">
        <f t="shared" si="95"/>
        <v>#N/A</v>
      </c>
      <c r="GX61" s="237" t="e">
        <f t="shared" si="96"/>
        <v>#N/A</v>
      </c>
      <c r="GY61" s="237" t="e">
        <f t="shared" si="97"/>
        <v>#N/A</v>
      </c>
      <c r="GZ61" s="237" t="e">
        <f t="shared" si="98"/>
        <v>#N/A</v>
      </c>
      <c r="HA61" s="237" t="e">
        <f t="shared" si="99"/>
        <v>#N/A</v>
      </c>
      <c r="HB61" s="237" t="e">
        <f t="shared" si="100"/>
        <v>#N/A</v>
      </c>
      <c r="HC61" s="237" t="e">
        <f t="shared" si="101"/>
        <v>#N/A</v>
      </c>
      <c r="HD61" s="237" t="e">
        <f t="shared" si="102"/>
        <v>#N/A</v>
      </c>
      <c r="HE61" s="237" t="e">
        <f t="shared" si="103"/>
        <v>#N/A</v>
      </c>
      <c r="HF61" s="237" t="e">
        <f t="shared" si="104"/>
        <v>#N/A</v>
      </c>
      <c r="HG61" s="237" t="e">
        <f t="shared" si="105"/>
        <v>#N/A</v>
      </c>
      <c r="HH61" s="237" t="e">
        <f t="shared" si="106"/>
        <v>#N/A</v>
      </c>
      <c r="HI61" s="237" t="e">
        <f t="shared" si="107"/>
        <v>#N/A</v>
      </c>
      <c r="HJ61" s="237" t="e">
        <f t="shared" si="108"/>
        <v>#N/A</v>
      </c>
      <c r="HK61" s="237" t="e">
        <f t="shared" si="109"/>
        <v>#N/A</v>
      </c>
      <c r="HL61" s="237" t="e">
        <f t="shared" si="110"/>
        <v>#N/A</v>
      </c>
      <c r="HM61" s="237" t="e">
        <f t="shared" si="111"/>
        <v>#N/A</v>
      </c>
      <c r="HN61" s="237" t="e">
        <f t="shared" si="112"/>
        <v>#N/A</v>
      </c>
      <c r="HO61" s="237" t="e">
        <f t="shared" si="113"/>
        <v>#N/A</v>
      </c>
      <c r="HP61" s="237" t="e">
        <f t="shared" si="114"/>
        <v>#N/A</v>
      </c>
      <c r="HQ61" s="237" t="e">
        <f t="shared" si="115"/>
        <v>#N/A</v>
      </c>
      <c r="HR61" s="237" t="e">
        <f t="shared" si="116"/>
        <v>#N/A</v>
      </c>
      <c r="HS61" s="237" t="e">
        <f t="shared" si="117"/>
        <v>#N/A</v>
      </c>
      <c r="HT61" s="237" t="e">
        <f t="shared" si="118"/>
        <v>#N/A</v>
      </c>
      <c r="HU61" s="237" t="e">
        <f t="shared" si="119"/>
        <v>#N/A</v>
      </c>
      <c r="HV61" s="237" t="e">
        <f t="shared" si="120"/>
        <v>#N/A</v>
      </c>
      <c r="HW61" s="237" t="e">
        <f t="shared" si="121"/>
        <v>#N/A</v>
      </c>
      <c r="HX61" s="237" t="e">
        <f t="shared" si="122"/>
        <v>#N/A</v>
      </c>
      <c r="HY61" s="237" t="e">
        <f t="shared" si="123"/>
        <v>#N/A</v>
      </c>
      <c r="HZ61" s="237" t="e">
        <f t="shared" si="124"/>
        <v>#N/A</v>
      </c>
      <c r="IA61" s="237" t="e">
        <f t="shared" si="125"/>
        <v>#N/A</v>
      </c>
      <c r="IB61" s="237" t="e">
        <f t="shared" si="126"/>
        <v>#N/A</v>
      </c>
    </row>
    <row r="62" spans="1:236" hidden="1" x14ac:dyDescent="0.25">
      <c r="A62" s="22">
        <v>59</v>
      </c>
      <c r="B62" s="117" t="str">
        <f t="shared" si="10"/>
        <v/>
      </c>
      <c r="C62" s="132"/>
      <c r="D62" s="117" t="str">
        <f t="shared" si="11"/>
        <v/>
      </c>
      <c r="E62" s="127"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9" t="str">
        <f t="shared" si="18"/>
        <v/>
      </c>
      <c r="Q62" s="119" t="str">
        <f t="shared" si="19"/>
        <v/>
      </c>
      <c r="R62" s="40" t="str">
        <f t="shared" si="20"/>
        <v/>
      </c>
      <c r="S62" s="132"/>
      <c r="T62" s="28" t="str">
        <f>IF(AND(B62&gt;0,C62&gt;0,D62&gt;0,M62&gt;0,N62&gt;0,S62&gt;0,NOT(K62="")),ABS(VLOOKUP($S$1,VLookups!$A$28:$B$29,2,FALSE)-_xlfn.BETA.DIST(S62,IF(G62="L",N62,M62),IF(G62="L",M62,N62),TRUE,B62,D62)),"")</f>
        <v/>
      </c>
      <c r="U62" s="129" t="str">
        <f>IF(OR($M62="",$N62=""),"",_xlfn.BETA.INV(ABS(VLOOKUP($S$1,VLookups!$A$28:$B$29,2,FALSE)-U$3),IF($G62="L",$N62,$M62),IF($G62="L",$M62,$N62),$B62,$D62))</f>
        <v/>
      </c>
      <c r="V62" s="130" t="str">
        <f>IF(OR($M62="",$N62=""),"",_xlfn.BETA.INV(ABS(VLOOKUP($S$1,VLookups!$A$28:$B$29,2,FALSE)-V$3),IF($G62="L",$N62,$M62),IF($G62="L",$M62,$N62),$B62,$D62))</f>
        <v/>
      </c>
      <c r="W62" s="129" t="str">
        <f>IF(OR($M62="",$N62=""),"",_xlfn.BETA.INV(ABS(VLOOKUP($S$1,VLookups!$A$28:$B$29,2,FALSE)-W$3),IF($G62="L",$N62,$M62),IF($G62="L",$M62,$N62),$B62,$D62))</f>
        <v/>
      </c>
      <c r="X62" s="130" t="str">
        <f>IF(OR($M62="",$N62=""),"",_xlfn.BETA.INV(ABS(VLOOKUP($S$1,VLookups!$A$28:$B$29,2,FALSE)-X$3),IF($G62="L",$N62,$M62),IF($G62="L",$M62,$N62),$B62,$D62))</f>
        <v/>
      </c>
      <c r="Y62" s="129" t="str">
        <f>IF(OR($M62="",$N62=""),"",_xlfn.BETA.INV(ABS(VLOOKUP($S$1,VLookups!$A$28:$B$29,2,FALSE)-Y$3),IF($G62="L",$N62,$M62),IF($G62="L",$M62,$N62),$B62,$D62))</f>
        <v/>
      </c>
      <c r="Z62" s="130" t="str">
        <f>IF(OR($M62="",$N62=""),"",_xlfn.BETA.INV(ABS(VLOOKUP($S$1,VLookups!$A$28:$B$29,2,FALSE)-Z$3),IF($G62="L",$N62,$M62),IF($G62="L",$M62,$N62),$B62,$D62))</f>
        <v/>
      </c>
      <c r="AA62" s="129" t="str">
        <f>IF(OR($M62="",$N62=""),"",_xlfn.BETA.INV(ABS(VLOOKUP($S$1,VLookups!$A$28:$B$29,2,FALSE)-AA$3),IF($G62="L",$N62,$M62),IF($G62="L",$M62,$N62),$B62,$D62))</f>
        <v/>
      </c>
      <c r="AB62" s="130" t="str">
        <f>IF(OR($M62="",$N62=""),"",_xlfn.BETA.INV(ABS(VLOOKUP($S$1,VLookups!$A$28:$B$29,2,FALSE)-AB$3),IF($G62="L",$N62,$M62),IF($G62="L",$M62,$N62),$B62,$D62))</f>
        <v/>
      </c>
      <c r="AC62" s="129" t="str">
        <f>IF(OR($M62="",$N62=""),"",_xlfn.BETA.INV(ABS(VLOOKUP($S$1,VLookups!$A$28:$B$29,2,FALSE)-AC$3),IF($G62="L",$N62,$M62),IF($G62="L",$M62,$N62),$B62,$D62))</f>
        <v/>
      </c>
      <c r="AD62" s="130" t="str">
        <f>IF(OR($M62="",$N62=""),"",_xlfn.BETA.INV(ABS(VLOOKUP($S$1,VLookups!$A$28:$B$29,2,FALSE)-AD$3),IF($G62="L",$N62,$M62),IF($G62="L",$M62,$N62),$B62,$D62))</f>
        <v/>
      </c>
      <c r="AE62" s="129" t="str">
        <f>IF(OR($M62="",$N62=""),"",_xlfn.BETA.INV(ABS(VLOOKUP($S$1,VLookups!$A$28:$B$29,2,FALSE)-AE$3),IF($G62="L",$N62,$M62),IF($G62="L",$M62,$N62),$B62,$D62))</f>
        <v/>
      </c>
      <c r="AF62" s="130" t="str">
        <f>IF(OR($M62="",$N62=""),"",_xlfn.BETA.INV(ABS(VLOOKUP($S$1,VLookups!$A$28:$B$29,2,FALSE)-AF$3),IF($G62="L",$N62,$M62),IF($G62="L",$M62,$N62),$B62,$D62))</f>
        <v/>
      </c>
      <c r="AG62" s="17"/>
      <c r="AH62" s="238" t="str">
        <f t="shared" si="21"/>
        <v/>
      </c>
      <c r="AI62" s="236" t="str">
        <f t="shared" si="22"/>
        <v/>
      </c>
      <c r="AJ62" s="199" t="str">
        <f t="shared" ref="AJ62:CU62" si="239">IF(ISNONTEXT($AH62),AI62+$AH62,"")</f>
        <v/>
      </c>
      <c r="AK62" s="199" t="str">
        <f t="shared" si="239"/>
        <v/>
      </c>
      <c r="AL62" s="199" t="str">
        <f t="shared" si="239"/>
        <v/>
      </c>
      <c r="AM62" s="199" t="str">
        <f t="shared" si="239"/>
        <v/>
      </c>
      <c r="AN62" s="199" t="str">
        <f t="shared" si="239"/>
        <v/>
      </c>
      <c r="AO62" s="199" t="str">
        <f t="shared" si="239"/>
        <v/>
      </c>
      <c r="AP62" s="199" t="str">
        <f t="shared" si="239"/>
        <v/>
      </c>
      <c r="AQ62" s="199" t="str">
        <f t="shared" si="239"/>
        <v/>
      </c>
      <c r="AR62" s="199" t="str">
        <f t="shared" si="239"/>
        <v/>
      </c>
      <c r="AS62" s="199" t="str">
        <f t="shared" si="239"/>
        <v/>
      </c>
      <c r="AT62" s="199" t="str">
        <f t="shared" si="239"/>
        <v/>
      </c>
      <c r="AU62" s="199" t="str">
        <f t="shared" si="239"/>
        <v/>
      </c>
      <c r="AV62" s="199" t="str">
        <f t="shared" si="239"/>
        <v/>
      </c>
      <c r="AW62" s="199" t="str">
        <f t="shared" si="239"/>
        <v/>
      </c>
      <c r="AX62" s="199" t="str">
        <f t="shared" si="239"/>
        <v/>
      </c>
      <c r="AY62" s="199" t="str">
        <f t="shared" si="239"/>
        <v/>
      </c>
      <c r="AZ62" s="199" t="str">
        <f t="shared" si="239"/>
        <v/>
      </c>
      <c r="BA62" s="199" t="str">
        <f t="shared" si="239"/>
        <v/>
      </c>
      <c r="BB62" s="199" t="str">
        <f t="shared" si="239"/>
        <v/>
      </c>
      <c r="BC62" s="199" t="str">
        <f t="shared" si="239"/>
        <v/>
      </c>
      <c r="BD62" s="199" t="str">
        <f t="shared" si="239"/>
        <v/>
      </c>
      <c r="BE62" s="199" t="str">
        <f t="shared" si="239"/>
        <v/>
      </c>
      <c r="BF62" s="199" t="str">
        <f t="shared" si="239"/>
        <v/>
      </c>
      <c r="BG62" s="199" t="str">
        <f t="shared" si="239"/>
        <v/>
      </c>
      <c r="BH62" s="199" t="str">
        <f t="shared" si="239"/>
        <v/>
      </c>
      <c r="BI62" s="199" t="str">
        <f t="shared" si="239"/>
        <v/>
      </c>
      <c r="BJ62" s="199" t="str">
        <f t="shared" si="239"/>
        <v/>
      </c>
      <c r="BK62" s="199" t="str">
        <f t="shared" si="239"/>
        <v/>
      </c>
      <c r="BL62" s="199" t="str">
        <f t="shared" si="239"/>
        <v/>
      </c>
      <c r="BM62" s="199" t="str">
        <f t="shared" si="239"/>
        <v/>
      </c>
      <c r="BN62" s="199" t="str">
        <f t="shared" si="239"/>
        <v/>
      </c>
      <c r="BO62" s="199" t="str">
        <f t="shared" si="239"/>
        <v/>
      </c>
      <c r="BP62" s="199" t="str">
        <f t="shared" si="239"/>
        <v/>
      </c>
      <c r="BQ62" s="199" t="str">
        <f t="shared" si="239"/>
        <v/>
      </c>
      <c r="BR62" s="199" t="str">
        <f t="shared" si="239"/>
        <v/>
      </c>
      <c r="BS62" s="199" t="str">
        <f t="shared" si="239"/>
        <v/>
      </c>
      <c r="BT62" s="199" t="str">
        <f t="shared" si="239"/>
        <v/>
      </c>
      <c r="BU62" s="199" t="str">
        <f t="shared" si="239"/>
        <v/>
      </c>
      <c r="BV62" s="199" t="str">
        <f t="shared" si="239"/>
        <v/>
      </c>
      <c r="BW62" s="199" t="str">
        <f t="shared" si="239"/>
        <v/>
      </c>
      <c r="BX62" s="199" t="str">
        <f t="shared" si="239"/>
        <v/>
      </c>
      <c r="BY62" s="199" t="str">
        <f t="shared" si="239"/>
        <v/>
      </c>
      <c r="BZ62" s="199" t="str">
        <f t="shared" si="239"/>
        <v/>
      </c>
      <c r="CA62" s="199" t="str">
        <f t="shared" si="239"/>
        <v/>
      </c>
      <c r="CB62" s="199" t="str">
        <f t="shared" si="239"/>
        <v/>
      </c>
      <c r="CC62" s="199" t="str">
        <f t="shared" si="239"/>
        <v/>
      </c>
      <c r="CD62" s="199" t="str">
        <f t="shared" si="239"/>
        <v/>
      </c>
      <c r="CE62" s="199" t="str">
        <f t="shared" si="239"/>
        <v/>
      </c>
      <c r="CF62" s="199" t="str">
        <f t="shared" si="239"/>
        <v/>
      </c>
      <c r="CG62" s="199" t="str">
        <f t="shared" si="239"/>
        <v/>
      </c>
      <c r="CH62" s="199" t="str">
        <f t="shared" si="239"/>
        <v/>
      </c>
      <c r="CI62" s="199" t="str">
        <f t="shared" si="239"/>
        <v/>
      </c>
      <c r="CJ62" s="199" t="str">
        <f t="shared" si="239"/>
        <v/>
      </c>
      <c r="CK62" s="199" t="str">
        <f t="shared" si="239"/>
        <v/>
      </c>
      <c r="CL62" s="199" t="str">
        <f t="shared" si="239"/>
        <v/>
      </c>
      <c r="CM62" s="199" t="str">
        <f t="shared" si="239"/>
        <v/>
      </c>
      <c r="CN62" s="199" t="str">
        <f t="shared" si="239"/>
        <v/>
      </c>
      <c r="CO62" s="199" t="str">
        <f t="shared" si="239"/>
        <v/>
      </c>
      <c r="CP62" s="199" t="str">
        <f t="shared" si="239"/>
        <v/>
      </c>
      <c r="CQ62" s="199" t="str">
        <f t="shared" si="239"/>
        <v/>
      </c>
      <c r="CR62" s="199" t="str">
        <f t="shared" si="239"/>
        <v/>
      </c>
      <c r="CS62" s="199" t="str">
        <f t="shared" si="239"/>
        <v/>
      </c>
      <c r="CT62" s="199" t="str">
        <f t="shared" si="239"/>
        <v/>
      </c>
      <c r="CU62" s="199" t="str">
        <f t="shared" si="239"/>
        <v/>
      </c>
      <c r="CV62" s="199" t="str">
        <f t="shared" ref="CV62:FG62" si="240">IF(ISNONTEXT($AH62),CU62+$AH62,"")</f>
        <v/>
      </c>
      <c r="CW62" s="199" t="str">
        <f t="shared" si="240"/>
        <v/>
      </c>
      <c r="CX62" s="199" t="str">
        <f t="shared" si="240"/>
        <v/>
      </c>
      <c r="CY62" s="199" t="str">
        <f t="shared" si="240"/>
        <v/>
      </c>
      <c r="CZ62" s="199" t="str">
        <f t="shared" si="240"/>
        <v/>
      </c>
      <c r="DA62" s="199" t="str">
        <f t="shared" si="240"/>
        <v/>
      </c>
      <c r="DB62" s="199" t="str">
        <f t="shared" si="240"/>
        <v/>
      </c>
      <c r="DC62" s="199" t="str">
        <f t="shared" si="240"/>
        <v/>
      </c>
      <c r="DD62" s="199" t="str">
        <f t="shared" si="240"/>
        <v/>
      </c>
      <c r="DE62" s="199" t="str">
        <f t="shared" si="240"/>
        <v/>
      </c>
      <c r="DF62" s="199" t="str">
        <f t="shared" si="240"/>
        <v/>
      </c>
      <c r="DG62" s="199" t="str">
        <f t="shared" si="240"/>
        <v/>
      </c>
      <c r="DH62" s="199" t="str">
        <f t="shared" si="240"/>
        <v/>
      </c>
      <c r="DI62" s="199" t="str">
        <f t="shared" si="240"/>
        <v/>
      </c>
      <c r="DJ62" s="199" t="str">
        <f t="shared" si="240"/>
        <v/>
      </c>
      <c r="DK62" s="199" t="str">
        <f t="shared" si="240"/>
        <v/>
      </c>
      <c r="DL62" s="199" t="str">
        <f t="shared" si="240"/>
        <v/>
      </c>
      <c r="DM62" s="199" t="str">
        <f t="shared" si="240"/>
        <v/>
      </c>
      <c r="DN62" s="199" t="str">
        <f t="shared" si="240"/>
        <v/>
      </c>
      <c r="DO62" s="199" t="str">
        <f t="shared" si="240"/>
        <v/>
      </c>
      <c r="DP62" s="199" t="str">
        <f t="shared" si="240"/>
        <v/>
      </c>
      <c r="DQ62" s="199" t="str">
        <f t="shared" si="240"/>
        <v/>
      </c>
      <c r="DR62" s="199" t="str">
        <f t="shared" si="240"/>
        <v/>
      </c>
      <c r="DS62" s="199" t="str">
        <f t="shared" si="240"/>
        <v/>
      </c>
      <c r="DT62" s="199" t="str">
        <f t="shared" si="240"/>
        <v/>
      </c>
      <c r="DU62" s="199" t="str">
        <f t="shared" si="240"/>
        <v/>
      </c>
      <c r="DV62" s="199" t="str">
        <f t="shared" si="240"/>
        <v/>
      </c>
      <c r="DW62" s="199" t="str">
        <f t="shared" si="240"/>
        <v/>
      </c>
      <c r="DX62" s="199" t="str">
        <f t="shared" si="240"/>
        <v/>
      </c>
      <c r="DY62" s="199" t="str">
        <f t="shared" si="240"/>
        <v/>
      </c>
      <c r="DZ62" s="199" t="str">
        <f t="shared" si="240"/>
        <v/>
      </c>
      <c r="EA62" s="199" t="str">
        <f t="shared" si="240"/>
        <v/>
      </c>
      <c r="EB62" s="199" t="str">
        <f t="shared" si="240"/>
        <v/>
      </c>
      <c r="EC62" s="199" t="str">
        <f t="shared" si="240"/>
        <v/>
      </c>
      <c r="ED62" s="199" t="str">
        <f t="shared" si="240"/>
        <v/>
      </c>
      <c r="EE62" s="236" t="str">
        <f t="shared" si="25"/>
        <v/>
      </c>
      <c r="EF62" s="237" t="e">
        <f t="shared" si="26"/>
        <v>#N/A</v>
      </c>
      <c r="EG62" s="237" t="e">
        <f t="shared" si="27"/>
        <v>#N/A</v>
      </c>
      <c r="EH62" s="237" t="e">
        <f t="shared" si="28"/>
        <v>#N/A</v>
      </c>
      <c r="EI62" s="237" t="e">
        <f t="shared" si="29"/>
        <v>#N/A</v>
      </c>
      <c r="EJ62" s="237" t="e">
        <f t="shared" si="30"/>
        <v>#N/A</v>
      </c>
      <c r="EK62" s="237" t="e">
        <f t="shared" si="31"/>
        <v>#N/A</v>
      </c>
      <c r="EL62" s="237" t="e">
        <f t="shared" si="32"/>
        <v>#N/A</v>
      </c>
      <c r="EM62" s="237" t="e">
        <f t="shared" si="33"/>
        <v>#N/A</v>
      </c>
      <c r="EN62" s="237" t="e">
        <f t="shared" si="34"/>
        <v>#N/A</v>
      </c>
      <c r="EO62" s="237" t="e">
        <f t="shared" si="35"/>
        <v>#N/A</v>
      </c>
      <c r="EP62" s="237" t="e">
        <f t="shared" si="36"/>
        <v>#N/A</v>
      </c>
      <c r="EQ62" s="237" t="e">
        <f t="shared" si="37"/>
        <v>#N/A</v>
      </c>
      <c r="ER62" s="237" t="e">
        <f t="shared" si="38"/>
        <v>#N/A</v>
      </c>
      <c r="ES62" s="237" t="e">
        <f t="shared" si="39"/>
        <v>#N/A</v>
      </c>
      <c r="ET62" s="237" t="e">
        <f t="shared" si="40"/>
        <v>#N/A</v>
      </c>
      <c r="EU62" s="237" t="e">
        <f t="shared" si="41"/>
        <v>#N/A</v>
      </c>
      <c r="EV62" s="237" t="e">
        <f t="shared" si="42"/>
        <v>#N/A</v>
      </c>
      <c r="EW62" s="237" t="e">
        <f t="shared" si="43"/>
        <v>#N/A</v>
      </c>
      <c r="EX62" s="237" t="e">
        <f t="shared" si="44"/>
        <v>#N/A</v>
      </c>
      <c r="EY62" s="237" t="e">
        <f t="shared" si="45"/>
        <v>#N/A</v>
      </c>
      <c r="EZ62" s="237" t="e">
        <f t="shared" si="46"/>
        <v>#N/A</v>
      </c>
      <c r="FA62" s="237" t="e">
        <f t="shared" si="47"/>
        <v>#N/A</v>
      </c>
      <c r="FB62" s="237" t="e">
        <f t="shared" si="48"/>
        <v>#N/A</v>
      </c>
      <c r="FC62" s="237" t="e">
        <f t="shared" si="49"/>
        <v>#N/A</v>
      </c>
      <c r="FD62" s="237" t="e">
        <f t="shared" si="50"/>
        <v>#N/A</v>
      </c>
      <c r="FE62" s="237" t="e">
        <f t="shared" si="51"/>
        <v>#N/A</v>
      </c>
      <c r="FF62" s="237" t="e">
        <f t="shared" si="52"/>
        <v>#N/A</v>
      </c>
      <c r="FG62" s="237" t="e">
        <f t="shared" si="53"/>
        <v>#N/A</v>
      </c>
      <c r="FH62" s="237" t="e">
        <f t="shared" si="54"/>
        <v>#N/A</v>
      </c>
      <c r="FI62" s="237" t="e">
        <f t="shared" si="55"/>
        <v>#N/A</v>
      </c>
      <c r="FJ62" s="237" t="e">
        <f t="shared" si="56"/>
        <v>#N/A</v>
      </c>
      <c r="FK62" s="237" t="e">
        <f t="shared" si="57"/>
        <v>#N/A</v>
      </c>
      <c r="FL62" s="237" t="e">
        <f t="shared" si="58"/>
        <v>#N/A</v>
      </c>
      <c r="FM62" s="237" t="e">
        <f t="shared" si="59"/>
        <v>#N/A</v>
      </c>
      <c r="FN62" s="237" t="e">
        <f t="shared" si="60"/>
        <v>#N/A</v>
      </c>
      <c r="FO62" s="237" t="e">
        <f t="shared" si="61"/>
        <v>#N/A</v>
      </c>
      <c r="FP62" s="237" t="e">
        <f t="shared" si="62"/>
        <v>#N/A</v>
      </c>
      <c r="FQ62" s="237" t="e">
        <f t="shared" si="63"/>
        <v>#N/A</v>
      </c>
      <c r="FR62" s="237" t="e">
        <f t="shared" si="64"/>
        <v>#N/A</v>
      </c>
      <c r="FS62" s="237" t="e">
        <f t="shared" si="65"/>
        <v>#N/A</v>
      </c>
      <c r="FT62" s="237" t="e">
        <f t="shared" si="66"/>
        <v>#N/A</v>
      </c>
      <c r="FU62" s="237" t="e">
        <f t="shared" si="67"/>
        <v>#N/A</v>
      </c>
      <c r="FV62" s="237" t="e">
        <f t="shared" si="68"/>
        <v>#N/A</v>
      </c>
      <c r="FW62" s="237" t="e">
        <f t="shared" si="69"/>
        <v>#N/A</v>
      </c>
      <c r="FX62" s="237" t="e">
        <f t="shared" si="70"/>
        <v>#N/A</v>
      </c>
      <c r="FY62" s="237" t="e">
        <f t="shared" si="71"/>
        <v>#N/A</v>
      </c>
      <c r="FZ62" s="237" t="e">
        <f t="shared" si="72"/>
        <v>#N/A</v>
      </c>
      <c r="GA62" s="237" t="e">
        <f t="shared" si="73"/>
        <v>#N/A</v>
      </c>
      <c r="GB62" s="237" t="e">
        <f t="shared" si="74"/>
        <v>#N/A</v>
      </c>
      <c r="GC62" s="237" t="e">
        <f t="shared" si="75"/>
        <v>#N/A</v>
      </c>
      <c r="GD62" s="237" t="e">
        <f t="shared" si="76"/>
        <v>#N/A</v>
      </c>
      <c r="GE62" s="237" t="e">
        <f t="shared" si="77"/>
        <v>#N/A</v>
      </c>
      <c r="GF62" s="237" t="e">
        <f t="shared" si="78"/>
        <v>#N/A</v>
      </c>
      <c r="GG62" s="237" t="e">
        <f t="shared" si="79"/>
        <v>#N/A</v>
      </c>
      <c r="GH62" s="237" t="e">
        <f t="shared" si="80"/>
        <v>#N/A</v>
      </c>
      <c r="GI62" s="237" t="e">
        <f t="shared" si="81"/>
        <v>#N/A</v>
      </c>
      <c r="GJ62" s="237" t="e">
        <f t="shared" si="82"/>
        <v>#N/A</v>
      </c>
      <c r="GK62" s="237" t="e">
        <f t="shared" si="83"/>
        <v>#N/A</v>
      </c>
      <c r="GL62" s="237" t="e">
        <f t="shared" si="84"/>
        <v>#N/A</v>
      </c>
      <c r="GM62" s="237" t="e">
        <f t="shared" si="85"/>
        <v>#N/A</v>
      </c>
      <c r="GN62" s="237" t="e">
        <f t="shared" si="86"/>
        <v>#N/A</v>
      </c>
      <c r="GO62" s="237" t="e">
        <f t="shared" si="87"/>
        <v>#N/A</v>
      </c>
      <c r="GP62" s="237" t="e">
        <f t="shared" si="88"/>
        <v>#N/A</v>
      </c>
      <c r="GQ62" s="237" t="e">
        <f t="shared" si="89"/>
        <v>#N/A</v>
      </c>
      <c r="GR62" s="237" t="e">
        <f t="shared" si="90"/>
        <v>#N/A</v>
      </c>
      <c r="GS62" s="237" t="e">
        <f t="shared" si="91"/>
        <v>#N/A</v>
      </c>
      <c r="GT62" s="237" t="e">
        <f t="shared" si="92"/>
        <v>#N/A</v>
      </c>
      <c r="GU62" s="237" t="e">
        <f t="shared" si="93"/>
        <v>#N/A</v>
      </c>
      <c r="GV62" s="237" t="e">
        <f t="shared" si="94"/>
        <v>#N/A</v>
      </c>
      <c r="GW62" s="237" t="e">
        <f t="shared" si="95"/>
        <v>#N/A</v>
      </c>
      <c r="GX62" s="237" t="e">
        <f t="shared" si="96"/>
        <v>#N/A</v>
      </c>
      <c r="GY62" s="237" t="e">
        <f t="shared" si="97"/>
        <v>#N/A</v>
      </c>
      <c r="GZ62" s="237" t="e">
        <f t="shared" si="98"/>
        <v>#N/A</v>
      </c>
      <c r="HA62" s="237" t="e">
        <f t="shared" si="99"/>
        <v>#N/A</v>
      </c>
      <c r="HB62" s="237" t="e">
        <f t="shared" si="100"/>
        <v>#N/A</v>
      </c>
      <c r="HC62" s="237" t="e">
        <f t="shared" si="101"/>
        <v>#N/A</v>
      </c>
      <c r="HD62" s="237" t="e">
        <f t="shared" si="102"/>
        <v>#N/A</v>
      </c>
      <c r="HE62" s="237" t="e">
        <f t="shared" si="103"/>
        <v>#N/A</v>
      </c>
      <c r="HF62" s="237" t="e">
        <f t="shared" si="104"/>
        <v>#N/A</v>
      </c>
      <c r="HG62" s="237" t="e">
        <f t="shared" si="105"/>
        <v>#N/A</v>
      </c>
      <c r="HH62" s="237" t="e">
        <f t="shared" si="106"/>
        <v>#N/A</v>
      </c>
      <c r="HI62" s="237" t="e">
        <f t="shared" si="107"/>
        <v>#N/A</v>
      </c>
      <c r="HJ62" s="237" t="e">
        <f t="shared" si="108"/>
        <v>#N/A</v>
      </c>
      <c r="HK62" s="237" t="e">
        <f t="shared" si="109"/>
        <v>#N/A</v>
      </c>
      <c r="HL62" s="237" t="e">
        <f t="shared" si="110"/>
        <v>#N/A</v>
      </c>
      <c r="HM62" s="237" t="e">
        <f t="shared" si="111"/>
        <v>#N/A</v>
      </c>
      <c r="HN62" s="237" t="e">
        <f t="shared" si="112"/>
        <v>#N/A</v>
      </c>
      <c r="HO62" s="237" t="e">
        <f t="shared" si="113"/>
        <v>#N/A</v>
      </c>
      <c r="HP62" s="237" t="e">
        <f t="shared" si="114"/>
        <v>#N/A</v>
      </c>
      <c r="HQ62" s="237" t="e">
        <f t="shared" si="115"/>
        <v>#N/A</v>
      </c>
      <c r="HR62" s="237" t="e">
        <f t="shared" si="116"/>
        <v>#N/A</v>
      </c>
      <c r="HS62" s="237" t="e">
        <f t="shared" si="117"/>
        <v>#N/A</v>
      </c>
      <c r="HT62" s="237" t="e">
        <f t="shared" si="118"/>
        <v>#N/A</v>
      </c>
      <c r="HU62" s="237" t="e">
        <f t="shared" si="119"/>
        <v>#N/A</v>
      </c>
      <c r="HV62" s="237" t="e">
        <f t="shared" si="120"/>
        <v>#N/A</v>
      </c>
      <c r="HW62" s="237" t="e">
        <f t="shared" si="121"/>
        <v>#N/A</v>
      </c>
      <c r="HX62" s="237" t="e">
        <f t="shared" si="122"/>
        <v>#N/A</v>
      </c>
      <c r="HY62" s="237" t="e">
        <f t="shared" si="123"/>
        <v>#N/A</v>
      </c>
      <c r="HZ62" s="237" t="e">
        <f t="shared" si="124"/>
        <v>#N/A</v>
      </c>
      <c r="IA62" s="237" t="e">
        <f t="shared" si="125"/>
        <v>#N/A</v>
      </c>
      <c r="IB62" s="237" t="e">
        <f t="shared" si="126"/>
        <v>#N/A</v>
      </c>
    </row>
    <row r="63" spans="1:236" hidden="1" x14ac:dyDescent="0.25">
      <c r="A63" s="22">
        <v>60</v>
      </c>
      <c r="B63" s="117" t="str">
        <f t="shared" si="10"/>
        <v/>
      </c>
      <c r="C63" s="132"/>
      <c r="D63" s="117" t="str">
        <f t="shared" si="11"/>
        <v/>
      </c>
      <c r="E63" s="127"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9" t="str">
        <f t="shared" si="18"/>
        <v/>
      </c>
      <c r="Q63" s="119" t="str">
        <f t="shared" si="19"/>
        <v/>
      </c>
      <c r="R63" s="40" t="str">
        <f t="shared" si="20"/>
        <v/>
      </c>
      <c r="S63" s="132"/>
      <c r="T63" s="28" t="str">
        <f>IF(AND(B63&gt;0,C63&gt;0,D63&gt;0,M63&gt;0,N63&gt;0,S63&gt;0,NOT(K63="")),ABS(VLOOKUP($S$1,VLookups!$A$28:$B$29,2,FALSE)-_xlfn.BETA.DIST(S63,IF(G63="L",N63,M63),IF(G63="L",M63,N63),TRUE,B63,D63)),"")</f>
        <v/>
      </c>
      <c r="U63" s="129" t="str">
        <f>IF(OR($M63="",$N63=""),"",_xlfn.BETA.INV(ABS(VLOOKUP($S$1,VLookups!$A$28:$B$29,2,FALSE)-U$3),IF($G63="L",$N63,$M63),IF($G63="L",$M63,$N63),$B63,$D63))</f>
        <v/>
      </c>
      <c r="V63" s="130" t="str">
        <f>IF(OR($M63="",$N63=""),"",_xlfn.BETA.INV(ABS(VLOOKUP($S$1,VLookups!$A$28:$B$29,2,FALSE)-V$3),IF($G63="L",$N63,$M63),IF($G63="L",$M63,$N63),$B63,$D63))</f>
        <v/>
      </c>
      <c r="W63" s="129" t="str">
        <f>IF(OR($M63="",$N63=""),"",_xlfn.BETA.INV(ABS(VLOOKUP($S$1,VLookups!$A$28:$B$29,2,FALSE)-W$3),IF($G63="L",$N63,$M63),IF($G63="L",$M63,$N63),$B63,$D63))</f>
        <v/>
      </c>
      <c r="X63" s="130" t="str">
        <f>IF(OR($M63="",$N63=""),"",_xlfn.BETA.INV(ABS(VLOOKUP($S$1,VLookups!$A$28:$B$29,2,FALSE)-X$3),IF($G63="L",$N63,$M63),IF($G63="L",$M63,$N63),$B63,$D63))</f>
        <v/>
      </c>
      <c r="Y63" s="129" t="str">
        <f>IF(OR($M63="",$N63=""),"",_xlfn.BETA.INV(ABS(VLOOKUP($S$1,VLookups!$A$28:$B$29,2,FALSE)-Y$3),IF($G63="L",$N63,$M63),IF($G63="L",$M63,$N63),$B63,$D63))</f>
        <v/>
      </c>
      <c r="Z63" s="130" t="str">
        <f>IF(OR($M63="",$N63=""),"",_xlfn.BETA.INV(ABS(VLOOKUP($S$1,VLookups!$A$28:$B$29,2,FALSE)-Z$3),IF($G63="L",$N63,$M63),IF($G63="L",$M63,$N63),$B63,$D63))</f>
        <v/>
      </c>
      <c r="AA63" s="129" t="str">
        <f>IF(OR($M63="",$N63=""),"",_xlfn.BETA.INV(ABS(VLOOKUP($S$1,VLookups!$A$28:$B$29,2,FALSE)-AA$3),IF($G63="L",$N63,$M63),IF($G63="L",$M63,$N63),$B63,$D63))</f>
        <v/>
      </c>
      <c r="AB63" s="130" t="str">
        <f>IF(OR($M63="",$N63=""),"",_xlfn.BETA.INV(ABS(VLOOKUP($S$1,VLookups!$A$28:$B$29,2,FALSE)-AB$3),IF($G63="L",$N63,$M63),IF($G63="L",$M63,$N63),$B63,$D63))</f>
        <v/>
      </c>
      <c r="AC63" s="129" t="str">
        <f>IF(OR($M63="",$N63=""),"",_xlfn.BETA.INV(ABS(VLOOKUP($S$1,VLookups!$A$28:$B$29,2,FALSE)-AC$3),IF($G63="L",$N63,$M63),IF($G63="L",$M63,$N63),$B63,$D63))</f>
        <v/>
      </c>
      <c r="AD63" s="130" t="str">
        <f>IF(OR($M63="",$N63=""),"",_xlfn.BETA.INV(ABS(VLOOKUP($S$1,VLookups!$A$28:$B$29,2,FALSE)-AD$3),IF($G63="L",$N63,$M63),IF($G63="L",$M63,$N63),$B63,$D63))</f>
        <v/>
      </c>
      <c r="AE63" s="129" t="str">
        <f>IF(OR($M63="",$N63=""),"",_xlfn.BETA.INV(ABS(VLOOKUP($S$1,VLookups!$A$28:$B$29,2,FALSE)-AE$3),IF($G63="L",$N63,$M63),IF($G63="L",$M63,$N63),$B63,$D63))</f>
        <v/>
      </c>
      <c r="AF63" s="130" t="str">
        <f>IF(OR($M63="",$N63=""),"",_xlfn.BETA.INV(ABS(VLOOKUP($S$1,VLookups!$A$28:$B$29,2,FALSE)-AF$3),IF($G63="L",$N63,$M63),IF($G63="L",$M63,$N63),$B63,$D63))</f>
        <v/>
      </c>
      <c r="AG63" s="17"/>
      <c r="AH63" s="238" t="str">
        <f t="shared" si="21"/>
        <v/>
      </c>
      <c r="AI63" s="236" t="str">
        <f t="shared" si="22"/>
        <v/>
      </c>
      <c r="AJ63" s="199" t="str">
        <f t="shared" ref="AJ63:CU63" si="241">IF(ISNONTEXT($AH63),AI63+$AH63,"")</f>
        <v/>
      </c>
      <c r="AK63" s="199" t="str">
        <f t="shared" si="241"/>
        <v/>
      </c>
      <c r="AL63" s="199" t="str">
        <f t="shared" si="241"/>
        <v/>
      </c>
      <c r="AM63" s="199" t="str">
        <f t="shared" si="241"/>
        <v/>
      </c>
      <c r="AN63" s="199" t="str">
        <f t="shared" si="241"/>
        <v/>
      </c>
      <c r="AO63" s="199" t="str">
        <f t="shared" si="241"/>
        <v/>
      </c>
      <c r="AP63" s="199" t="str">
        <f t="shared" si="241"/>
        <v/>
      </c>
      <c r="AQ63" s="199" t="str">
        <f t="shared" si="241"/>
        <v/>
      </c>
      <c r="AR63" s="199" t="str">
        <f t="shared" si="241"/>
        <v/>
      </c>
      <c r="AS63" s="199" t="str">
        <f t="shared" si="241"/>
        <v/>
      </c>
      <c r="AT63" s="199" t="str">
        <f t="shared" si="241"/>
        <v/>
      </c>
      <c r="AU63" s="199" t="str">
        <f t="shared" si="241"/>
        <v/>
      </c>
      <c r="AV63" s="199" t="str">
        <f t="shared" si="241"/>
        <v/>
      </c>
      <c r="AW63" s="199" t="str">
        <f t="shared" si="241"/>
        <v/>
      </c>
      <c r="AX63" s="199" t="str">
        <f t="shared" si="241"/>
        <v/>
      </c>
      <c r="AY63" s="199" t="str">
        <f t="shared" si="241"/>
        <v/>
      </c>
      <c r="AZ63" s="199" t="str">
        <f t="shared" si="241"/>
        <v/>
      </c>
      <c r="BA63" s="199" t="str">
        <f t="shared" si="241"/>
        <v/>
      </c>
      <c r="BB63" s="199" t="str">
        <f t="shared" si="241"/>
        <v/>
      </c>
      <c r="BC63" s="199" t="str">
        <f t="shared" si="241"/>
        <v/>
      </c>
      <c r="BD63" s="199" t="str">
        <f t="shared" si="241"/>
        <v/>
      </c>
      <c r="BE63" s="199" t="str">
        <f t="shared" si="241"/>
        <v/>
      </c>
      <c r="BF63" s="199" t="str">
        <f t="shared" si="241"/>
        <v/>
      </c>
      <c r="BG63" s="199" t="str">
        <f t="shared" si="241"/>
        <v/>
      </c>
      <c r="BH63" s="199" t="str">
        <f t="shared" si="241"/>
        <v/>
      </c>
      <c r="BI63" s="199" t="str">
        <f t="shared" si="241"/>
        <v/>
      </c>
      <c r="BJ63" s="199" t="str">
        <f t="shared" si="241"/>
        <v/>
      </c>
      <c r="BK63" s="199" t="str">
        <f t="shared" si="241"/>
        <v/>
      </c>
      <c r="BL63" s="199" t="str">
        <f t="shared" si="241"/>
        <v/>
      </c>
      <c r="BM63" s="199" t="str">
        <f t="shared" si="241"/>
        <v/>
      </c>
      <c r="BN63" s="199" t="str">
        <f t="shared" si="241"/>
        <v/>
      </c>
      <c r="BO63" s="199" t="str">
        <f t="shared" si="241"/>
        <v/>
      </c>
      <c r="BP63" s="199" t="str">
        <f t="shared" si="241"/>
        <v/>
      </c>
      <c r="BQ63" s="199" t="str">
        <f t="shared" si="241"/>
        <v/>
      </c>
      <c r="BR63" s="199" t="str">
        <f t="shared" si="241"/>
        <v/>
      </c>
      <c r="BS63" s="199" t="str">
        <f t="shared" si="241"/>
        <v/>
      </c>
      <c r="BT63" s="199" t="str">
        <f t="shared" si="241"/>
        <v/>
      </c>
      <c r="BU63" s="199" t="str">
        <f t="shared" si="241"/>
        <v/>
      </c>
      <c r="BV63" s="199" t="str">
        <f t="shared" si="241"/>
        <v/>
      </c>
      <c r="BW63" s="199" t="str">
        <f t="shared" si="241"/>
        <v/>
      </c>
      <c r="BX63" s="199" t="str">
        <f t="shared" si="241"/>
        <v/>
      </c>
      <c r="BY63" s="199" t="str">
        <f t="shared" si="241"/>
        <v/>
      </c>
      <c r="BZ63" s="199" t="str">
        <f t="shared" si="241"/>
        <v/>
      </c>
      <c r="CA63" s="199" t="str">
        <f t="shared" si="241"/>
        <v/>
      </c>
      <c r="CB63" s="199" t="str">
        <f t="shared" si="241"/>
        <v/>
      </c>
      <c r="CC63" s="199" t="str">
        <f t="shared" si="241"/>
        <v/>
      </c>
      <c r="CD63" s="199" t="str">
        <f t="shared" si="241"/>
        <v/>
      </c>
      <c r="CE63" s="199" t="str">
        <f t="shared" si="241"/>
        <v/>
      </c>
      <c r="CF63" s="199" t="str">
        <f t="shared" si="241"/>
        <v/>
      </c>
      <c r="CG63" s="199" t="str">
        <f t="shared" si="241"/>
        <v/>
      </c>
      <c r="CH63" s="199" t="str">
        <f t="shared" si="241"/>
        <v/>
      </c>
      <c r="CI63" s="199" t="str">
        <f t="shared" si="241"/>
        <v/>
      </c>
      <c r="CJ63" s="199" t="str">
        <f t="shared" si="241"/>
        <v/>
      </c>
      <c r="CK63" s="199" t="str">
        <f t="shared" si="241"/>
        <v/>
      </c>
      <c r="CL63" s="199" t="str">
        <f t="shared" si="241"/>
        <v/>
      </c>
      <c r="CM63" s="199" t="str">
        <f t="shared" si="241"/>
        <v/>
      </c>
      <c r="CN63" s="199" t="str">
        <f t="shared" si="241"/>
        <v/>
      </c>
      <c r="CO63" s="199" t="str">
        <f t="shared" si="241"/>
        <v/>
      </c>
      <c r="CP63" s="199" t="str">
        <f t="shared" si="241"/>
        <v/>
      </c>
      <c r="CQ63" s="199" t="str">
        <f t="shared" si="241"/>
        <v/>
      </c>
      <c r="CR63" s="199" t="str">
        <f t="shared" si="241"/>
        <v/>
      </c>
      <c r="CS63" s="199" t="str">
        <f t="shared" si="241"/>
        <v/>
      </c>
      <c r="CT63" s="199" t="str">
        <f t="shared" si="241"/>
        <v/>
      </c>
      <c r="CU63" s="199" t="str">
        <f t="shared" si="241"/>
        <v/>
      </c>
      <c r="CV63" s="199" t="str">
        <f t="shared" ref="CV63:FG63" si="242">IF(ISNONTEXT($AH63),CU63+$AH63,"")</f>
        <v/>
      </c>
      <c r="CW63" s="199" t="str">
        <f t="shared" si="242"/>
        <v/>
      </c>
      <c r="CX63" s="199" t="str">
        <f t="shared" si="242"/>
        <v/>
      </c>
      <c r="CY63" s="199" t="str">
        <f t="shared" si="242"/>
        <v/>
      </c>
      <c r="CZ63" s="199" t="str">
        <f t="shared" si="242"/>
        <v/>
      </c>
      <c r="DA63" s="199" t="str">
        <f t="shared" si="242"/>
        <v/>
      </c>
      <c r="DB63" s="199" t="str">
        <f t="shared" si="242"/>
        <v/>
      </c>
      <c r="DC63" s="199" t="str">
        <f t="shared" si="242"/>
        <v/>
      </c>
      <c r="DD63" s="199" t="str">
        <f t="shared" si="242"/>
        <v/>
      </c>
      <c r="DE63" s="199" t="str">
        <f t="shared" si="242"/>
        <v/>
      </c>
      <c r="DF63" s="199" t="str">
        <f t="shared" si="242"/>
        <v/>
      </c>
      <c r="DG63" s="199" t="str">
        <f t="shared" si="242"/>
        <v/>
      </c>
      <c r="DH63" s="199" t="str">
        <f t="shared" si="242"/>
        <v/>
      </c>
      <c r="DI63" s="199" t="str">
        <f t="shared" si="242"/>
        <v/>
      </c>
      <c r="DJ63" s="199" t="str">
        <f t="shared" si="242"/>
        <v/>
      </c>
      <c r="DK63" s="199" t="str">
        <f t="shared" si="242"/>
        <v/>
      </c>
      <c r="DL63" s="199" t="str">
        <f t="shared" si="242"/>
        <v/>
      </c>
      <c r="DM63" s="199" t="str">
        <f t="shared" si="242"/>
        <v/>
      </c>
      <c r="DN63" s="199" t="str">
        <f t="shared" si="242"/>
        <v/>
      </c>
      <c r="DO63" s="199" t="str">
        <f t="shared" si="242"/>
        <v/>
      </c>
      <c r="DP63" s="199" t="str">
        <f t="shared" si="242"/>
        <v/>
      </c>
      <c r="DQ63" s="199" t="str">
        <f t="shared" si="242"/>
        <v/>
      </c>
      <c r="DR63" s="199" t="str">
        <f t="shared" si="242"/>
        <v/>
      </c>
      <c r="DS63" s="199" t="str">
        <f t="shared" si="242"/>
        <v/>
      </c>
      <c r="DT63" s="199" t="str">
        <f t="shared" si="242"/>
        <v/>
      </c>
      <c r="DU63" s="199" t="str">
        <f t="shared" si="242"/>
        <v/>
      </c>
      <c r="DV63" s="199" t="str">
        <f t="shared" si="242"/>
        <v/>
      </c>
      <c r="DW63" s="199" t="str">
        <f t="shared" si="242"/>
        <v/>
      </c>
      <c r="DX63" s="199" t="str">
        <f t="shared" si="242"/>
        <v/>
      </c>
      <c r="DY63" s="199" t="str">
        <f t="shared" si="242"/>
        <v/>
      </c>
      <c r="DZ63" s="199" t="str">
        <f t="shared" si="242"/>
        <v/>
      </c>
      <c r="EA63" s="199" t="str">
        <f t="shared" si="242"/>
        <v/>
      </c>
      <c r="EB63" s="199" t="str">
        <f t="shared" si="242"/>
        <v/>
      </c>
      <c r="EC63" s="199" t="str">
        <f t="shared" si="242"/>
        <v/>
      </c>
      <c r="ED63" s="199" t="str">
        <f t="shared" si="242"/>
        <v/>
      </c>
      <c r="EE63" s="236" t="str">
        <f t="shared" si="25"/>
        <v/>
      </c>
      <c r="EF63" s="237" t="e">
        <f t="shared" si="26"/>
        <v>#N/A</v>
      </c>
      <c r="EG63" s="237" t="e">
        <f t="shared" si="27"/>
        <v>#N/A</v>
      </c>
      <c r="EH63" s="237" t="e">
        <f t="shared" si="28"/>
        <v>#N/A</v>
      </c>
      <c r="EI63" s="237" t="e">
        <f t="shared" si="29"/>
        <v>#N/A</v>
      </c>
      <c r="EJ63" s="237" t="e">
        <f t="shared" si="30"/>
        <v>#N/A</v>
      </c>
      <c r="EK63" s="237" t="e">
        <f t="shared" si="31"/>
        <v>#N/A</v>
      </c>
      <c r="EL63" s="237" t="e">
        <f t="shared" si="32"/>
        <v>#N/A</v>
      </c>
      <c r="EM63" s="237" t="e">
        <f t="shared" si="33"/>
        <v>#N/A</v>
      </c>
      <c r="EN63" s="237" t="e">
        <f t="shared" si="34"/>
        <v>#N/A</v>
      </c>
      <c r="EO63" s="237" t="e">
        <f t="shared" si="35"/>
        <v>#N/A</v>
      </c>
      <c r="EP63" s="237" t="e">
        <f t="shared" si="36"/>
        <v>#N/A</v>
      </c>
      <c r="EQ63" s="237" t="e">
        <f t="shared" si="37"/>
        <v>#N/A</v>
      </c>
      <c r="ER63" s="237" t="e">
        <f t="shared" si="38"/>
        <v>#N/A</v>
      </c>
      <c r="ES63" s="237" t="e">
        <f t="shared" si="39"/>
        <v>#N/A</v>
      </c>
      <c r="ET63" s="237" t="e">
        <f t="shared" si="40"/>
        <v>#N/A</v>
      </c>
      <c r="EU63" s="237" t="e">
        <f t="shared" si="41"/>
        <v>#N/A</v>
      </c>
      <c r="EV63" s="237" t="e">
        <f t="shared" si="42"/>
        <v>#N/A</v>
      </c>
      <c r="EW63" s="237" t="e">
        <f t="shared" si="43"/>
        <v>#N/A</v>
      </c>
      <c r="EX63" s="237" t="e">
        <f t="shared" si="44"/>
        <v>#N/A</v>
      </c>
      <c r="EY63" s="237" t="e">
        <f t="shared" si="45"/>
        <v>#N/A</v>
      </c>
      <c r="EZ63" s="237" t="e">
        <f t="shared" si="46"/>
        <v>#N/A</v>
      </c>
      <c r="FA63" s="237" t="e">
        <f t="shared" si="47"/>
        <v>#N/A</v>
      </c>
      <c r="FB63" s="237" t="e">
        <f t="shared" si="48"/>
        <v>#N/A</v>
      </c>
      <c r="FC63" s="237" t="e">
        <f t="shared" si="49"/>
        <v>#N/A</v>
      </c>
      <c r="FD63" s="237" t="e">
        <f t="shared" si="50"/>
        <v>#N/A</v>
      </c>
      <c r="FE63" s="237" t="e">
        <f t="shared" si="51"/>
        <v>#N/A</v>
      </c>
      <c r="FF63" s="237" t="e">
        <f t="shared" si="52"/>
        <v>#N/A</v>
      </c>
      <c r="FG63" s="237" t="e">
        <f t="shared" si="53"/>
        <v>#N/A</v>
      </c>
      <c r="FH63" s="237" t="e">
        <f t="shared" si="54"/>
        <v>#N/A</v>
      </c>
      <c r="FI63" s="237" t="e">
        <f t="shared" si="55"/>
        <v>#N/A</v>
      </c>
      <c r="FJ63" s="237" t="e">
        <f t="shared" si="56"/>
        <v>#N/A</v>
      </c>
      <c r="FK63" s="237" t="e">
        <f t="shared" si="57"/>
        <v>#N/A</v>
      </c>
      <c r="FL63" s="237" t="e">
        <f t="shared" si="58"/>
        <v>#N/A</v>
      </c>
      <c r="FM63" s="237" t="e">
        <f t="shared" si="59"/>
        <v>#N/A</v>
      </c>
      <c r="FN63" s="237" t="e">
        <f t="shared" si="60"/>
        <v>#N/A</v>
      </c>
      <c r="FO63" s="237" t="e">
        <f t="shared" si="61"/>
        <v>#N/A</v>
      </c>
      <c r="FP63" s="237" t="e">
        <f t="shared" si="62"/>
        <v>#N/A</v>
      </c>
      <c r="FQ63" s="237" t="e">
        <f t="shared" si="63"/>
        <v>#N/A</v>
      </c>
      <c r="FR63" s="237" t="e">
        <f t="shared" si="64"/>
        <v>#N/A</v>
      </c>
      <c r="FS63" s="237" t="e">
        <f t="shared" si="65"/>
        <v>#N/A</v>
      </c>
      <c r="FT63" s="237" t="e">
        <f t="shared" si="66"/>
        <v>#N/A</v>
      </c>
      <c r="FU63" s="237" t="e">
        <f t="shared" si="67"/>
        <v>#N/A</v>
      </c>
      <c r="FV63" s="237" t="e">
        <f t="shared" si="68"/>
        <v>#N/A</v>
      </c>
      <c r="FW63" s="237" t="e">
        <f t="shared" si="69"/>
        <v>#N/A</v>
      </c>
      <c r="FX63" s="237" t="e">
        <f t="shared" si="70"/>
        <v>#N/A</v>
      </c>
      <c r="FY63" s="237" t="e">
        <f t="shared" si="71"/>
        <v>#N/A</v>
      </c>
      <c r="FZ63" s="237" t="e">
        <f t="shared" si="72"/>
        <v>#N/A</v>
      </c>
      <c r="GA63" s="237" t="e">
        <f t="shared" si="73"/>
        <v>#N/A</v>
      </c>
      <c r="GB63" s="237" t="e">
        <f t="shared" si="74"/>
        <v>#N/A</v>
      </c>
      <c r="GC63" s="237" t="e">
        <f t="shared" si="75"/>
        <v>#N/A</v>
      </c>
      <c r="GD63" s="237" t="e">
        <f t="shared" si="76"/>
        <v>#N/A</v>
      </c>
      <c r="GE63" s="237" t="e">
        <f t="shared" si="77"/>
        <v>#N/A</v>
      </c>
      <c r="GF63" s="237" t="e">
        <f t="shared" si="78"/>
        <v>#N/A</v>
      </c>
      <c r="GG63" s="237" t="e">
        <f t="shared" si="79"/>
        <v>#N/A</v>
      </c>
      <c r="GH63" s="237" t="e">
        <f t="shared" si="80"/>
        <v>#N/A</v>
      </c>
      <c r="GI63" s="237" t="e">
        <f t="shared" si="81"/>
        <v>#N/A</v>
      </c>
      <c r="GJ63" s="237" t="e">
        <f t="shared" si="82"/>
        <v>#N/A</v>
      </c>
      <c r="GK63" s="237" t="e">
        <f t="shared" si="83"/>
        <v>#N/A</v>
      </c>
      <c r="GL63" s="237" t="e">
        <f t="shared" si="84"/>
        <v>#N/A</v>
      </c>
      <c r="GM63" s="237" t="e">
        <f t="shared" si="85"/>
        <v>#N/A</v>
      </c>
      <c r="GN63" s="237" t="e">
        <f t="shared" si="86"/>
        <v>#N/A</v>
      </c>
      <c r="GO63" s="237" t="e">
        <f t="shared" si="87"/>
        <v>#N/A</v>
      </c>
      <c r="GP63" s="237" t="e">
        <f t="shared" si="88"/>
        <v>#N/A</v>
      </c>
      <c r="GQ63" s="237" t="e">
        <f t="shared" si="89"/>
        <v>#N/A</v>
      </c>
      <c r="GR63" s="237" t="e">
        <f t="shared" si="90"/>
        <v>#N/A</v>
      </c>
      <c r="GS63" s="237" t="e">
        <f t="shared" si="91"/>
        <v>#N/A</v>
      </c>
      <c r="GT63" s="237" t="e">
        <f t="shared" si="92"/>
        <v>#N/A</v>
      </c>
      <c r="GU63" s="237" t="e">
        <f t="shared" si="93"/>
        <v>#N/A</v>
      </c>
      <c r="GV63" s="237" t="e">
        <f t="shared" si="94"/>
        <v>#N/A</v>
      </c>
      <c r="GW63" s="237" t="e">
        <f t="shared" si="95"/>
        <v>#N/A</v>
      </c>
      <c r="GX63" s="237" t="e">
        <f t="shared" si="96"/>
        <v>#N/A</v>
      </c>
      <c r="GY63" s="237" t="e">
        <f t="shared" si="97"/>
        <v>#N/A</v>
      </c>
      <c r="GZ63" s="237" t="e">
        <f t="shared" si="98"/>
        <v>#N/A</v>
      </c>
      <c r="HA63" s="237" t="e">
        <f t="shared" si="99"/>
        <v>#N/A</v>
      </c>
      <c r="HB63" s="237" t="e">
        <f t="shared" si="100"/>
        <v>#N/A</v>
      </c>
      <c r="HC63" s="237" t="e">
        <f t="shared" si="101"/>
        <v>#N/A</v>
      </c>
      <c r="HD63" s="237" t="e">
        <f t="shared" si="102"/>
        <v>#N/A</v>
      </c>
      <c r="HE63" s="237" t="e">
        <f t="shared" si="103"/>
        <v>#N/A</v>
      </c>
      <c r="HF63" s="237" t="e">
        <f t="shared" si="104"/>
        <v>#N/A</v>
      </c>
      <c r="HG63" s="237" t="e">
        <f t="shared" si="105"/>
        <v>#N/A</v>
      </c>
      <c r="HH63" s="237" t="e">
        <f t="shared" si="106"/>
        <v>#N/A</v>
      </c>
      <c r="HI63" s="237" t="e">
        <f t="shared" si="107"/>
        <v>#N/A</v>
      </c>
      <c r="HJ63" s="237" t="e">
        <f t="shared" si="108"/>
        <v>#N/A</v>
      </c>
      <c r="HK63" s="237" t="e">
        <f t="shared" si="109"/>
        <v>#N/A</v>
      </c>
      <c r="HL63" s="237" t="e">
        <f t="shared" si="110"/>
        <v>#N/A</v>
      </c>
      <c r="HM63" s="237" t="e">
        <f t="shared" si="111"/>
        <v>#N/A</v>
      </c>
      <c r="HN63" s="237" t="e">
        <f t="shared" si="112"/>
        <v>#N/A</v>
      </c>
      <c r="HO63" s="237" t="e">
        <f t="shared" si="113"/>
        <v>#N/A</v>
      </c>
      <c r="HP63" s="237" t="e">
        <f t="shared" si="114"/>
        <v>#N/A</v>
      </c>
      <c r="HQ63" s="237" t="e">
        <f t="shared" si="115"/>
        <v>#N/A</v>
      </c>
      <c r="HR63" s="237" t="e">
        <f t="shared" si="116"/>
        <v>#N/A</v>
      </c>
      <c r="HS63" s="237" t="e">
        <f t="shared" si="117"/>
        <v>#N/A</v>
      </c>
      <c r="HT63" s="237" t="e">
        <f t="shared" si="118"/>
        <v>#N/A</v>
      </c>
      <c r="HU63" s="237" t="e">
        <f t="shared" si="119"/>
        <v>#N/A</v>
      </c>
      <c r="HV63" s="237" t="e">
        <f t="shared" si="120"/>
        <v>#N/A</v>
      </c>
      <c r="HW63" s="237" t="e">
        <f t="shared" si="121"/>
        <v>#N/A</v>
      </c>
      <c r="HX63" s="237" t="e">
        <f t="shared" si="122"/>
        <v>#N/A</v>
      </c>
      <c r="HY63" s="237" t="e">
        <f t="shared" si="123"/>
        <v>#N/A</v>
      </c>
      <c r="HZ63" s="237" t="e">
        <f t="shared" si="124"/>
        <v>#N/A</v>
      </c>
      <c r="IA63" s="237" t="e">
        <f t="shared" si="125"/>
        <v>#N/A</v>
      </c>
      <c r="IB63" s="237" t="e">
        <f t="shared" si="126"/>
        <v>#N/A</v>
      </c>
    </row>
    <row r="64" spans="1:236" hidden="1" x14ac:dyDescent="0.25">
      <c r="A64" s="22">
        <v>61</v>
      </c>
      <c r="B64" s="117" t="str">
        <f t="shared" si="10"/>
        <v/>
      </c>
      <c r="C64" s="132"/>
      <c r="D64" s="117" t="str">
        <f t="shared" si="11"/>
        <v/>
      </c>
      <c r="E64" s="127"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9" t="str">
        <f t="shared" si="18"/>
        <v/>
      </c>
      <c r="Q64" s="119" t="str">
        <f t="shared" si="19"/>
        <v/>
      </c>
      <c r="R64" s="40" t="str">
        <f t="shared" si="20"/>
        <v/>
      </c>
      <c r="S64" s="132"/>
      <c r="T64" s="28" t="str">
        <f>IF(AND(B64&gt;0,C64&gt;0,D64&gt;0,M64&gt;0,N64&gt;0,S64&gt;0,NOT(K64="")),ABS(VLOOKUP($S$1,VLookups!$A$28:$B$29,2,FALSE)-_xlfn.BETA.DIST(S64,IF(G64="L",N64,M64),IF(G64="L",M64,N64),TRUE,B64,D64)),"")</f>
        <v/>
      </c>
      <c r="U64" s="129" t="str">
        <f>IF(OR($M64="",$N64=""),"",_xlfn.BETA.INV(ABS(VLOOKUP($S$1,VLookups!$A$28:$B$29,2,FALSE)-U$3),IF($G64="L",$N64,$M64),IF($G64="L",$M64,$N64),$B64,$D64))</f>
        <v/>
      </c>
      <c r="V64" s="130" t="str">
        <f>IF(OR($M64="",$N64=""),"",_xlfn.BETA.INV(ABS(VLOOKUP($S$1,VLookups!$A$28:$B$29,2,FALSE)-V$3),IF($G64="L",$N64,$M64),IF($G64="L",$M64,$N64),$B64,$D64))</f>
        <v/>
      </c>
      <c r="W64" s="129" t="str">
        <f>IF(OR($M64="",$N64=""),"",_xlfn.BETA.INV(ABS(VLOOKUP($S$1,VLookups!$A$28:$B$29,2,FALSE)-W$3),IF($G64="L",$N64,$M64),IF($G64="L",$M64,$N64),$B64,$D64))</f>
        <v/>
      </c>
      <c r="X64" s="130" t="str">
        <f>IF(OR($M64="",$N64=""),"",_xlfn.BETA.INV(ABS(VLOOKUP($S$1,VLookups!$A$28:$B$29,2,FALSE)-X$3),IF($G64="L",$N64,$M64),IF($G64="L",$M64,$N64),$B64,$D64))</f>
        <v/>
      </c>
      <c r="Y64" s="129" t="str">
        <f>IF(OR($M64="",$N64=""),"",_xlfn.BETA.INV(ABS(VLOOKUP($S$1,VLookups!$A$28:$B$29,2,FALSE)-Y$3),IF($G64="L",$N64,$M64),IF($G64="L",$M64,$N64),$B64,$D64))</f>
        <v/>
      </c>
      <c r="Z64" s="130" t="str">
        <f>IF(OR($M64="",$N64=""),"",_xlfn.BETA.INV(ABS(VLOOKUP($S$1,VLookups!$A$28:$B$29,2,FALSE)-Z$3),IF($G64="L",$N64,$M64),IF($G64="L",$M64,$N64),$B64,$D64))</f>
        <v/>
      </c>
      <c r="AA64" s="129" t="str">
        <f>IF(OR($M64="",$N64=""),"",_xlfn.BETA.INV(ABS(VLOOKUP($S$1,VLookups!$A$28:$B$29,2,FALSE)-AA$3),IF($G64="L",$N64,$M64),IF($G64="L",$M64,$N64),$B64,$D64))</f>
        <v/>
      </c>
      <c r="AB64" s="130" t="str">
        <f>IF(OR($M64="",$N64=""),"",_xlfn.BETA.INV(ABS(VLOOKUP($S$1,VLookups!$A$28:$B$29,2,FALSE)-AB$3),IF($G64="L",$N64,$M64),IF($G64="L",$M64,$N64),$B64,$D64))</f>
        <v/>
      </c>
      <c r="AC64" s="129" t="str">
        <f>IF(OR($M64="",$N64=""),"",_xlfn.BETA.INV(ABS(VLOOKUP($S$1,VLookups!$A$28:$B$29,2,FALSE)-AC$3),IF($G64="L",$N64,$M64),IF($G64="L",$M64,$N64),$B64,$D64))</f>
        <v/>
      </c>
      <c r="AD64" s="130" t="str">
        <f>IF(OR($M64="",$N64=""),"",_xlfn.BETA.INV(ABS(VLOOKUP($S$1,VLookups!$A$28:$B$29,2,FALSE)-AD$3),IF($G64="L",$N64,$M64),IF($G64="L",$M64,$N64),$B64,$D64))</f>
        <v/>
      </c>
      <c r="AE64" s="129" t="str">
        <f>IF(OR($M64="",$N64=""),"",_xlfn.BETA.INV(ABS(VLOOKUP($S$1,VLookups!$A$28:$B$29,2,FALSE)-AE$3),IF($G64="L",$N64,$M64),IF($G64="L",$M64,$N64),$B64,$D64))</f>
        <v/>
      </c>
      <c r="AF64" s="130" t="str">
        <f>IF(OR($M64="",$N64=""),"",_xlfn.BETA.INV(ABS(VLOOKUP($S$1,VLookups!$A$28:$B$29,2,FALSE)-AF$3),IF($G64="L",$N64,$M64),IF($G64="L",$M64,$N64),$B64,$D64))</f>
        <v/>
      </c>
      <c r="AG64" s="17"/>
      <c r="AH64" s="238" t="str">
        <f t="shared" si="21"/>
        <v/>
      </c>
      <c r="AI64" s="236" t="str">
        <f t="shared" si="22"/>
        <v/>
      </c>
      <c r="AJ64" s="199" t="str">
        <f t="shared" ref="AJ64:CU64" si="243">IF(ISNONTEXT($AH64),AI64+$AH64,"")</f>
        <v/>
      </c>
      <c r="AK64" s="199" t="str">
        <f t="shared" si="243"/>
        <v/>
      </c>
      <c r="AL64" s="199" t="str">
        <f t="shared" si="243"/>
        <v/>
      </c>
      <c r="AM64" s="199" t="str">
        <f t="shared" si="243"/>
        <v/>
      </c>
      <c r="AN64" s="199" t="str">
        <f t="shared" si="243"/>
        <v/>
      </c>
      <c r="AO64" s="199" t="str">
        <f t="shared" si="243"/>
        <v/>
      </c>
      <c r="AP64" s="199" t="str">
        <f t="shared" si="243"/>
        <v/>
      </c>
      <c r="AQ64" s="199" t="str">
        <f t="shared" si="243"/>
        <v/>
      </c>
      <c r="AR64" s="199" t="str">
        <f t="shared" si="243"/>
        <v/>
      </c>
      <c r="AS64" s="199" t="str">
        <f t="shared" si="243"/>
        <v/>
      </c>
      <c r="AT64" s="199" t="str">
        <f t="shared" si="243"/>
        <v/>
      </c>
      <c r="AU64" s="199" t="str">
        <f t="shared" si="243"/>
        <v/>
      </c>
      <c r="AV64" s="199" t="str">
        <f t="shared" si="243"/>
        <v/>
      </c>
      <c r="AW64" s="199" t="str">
        <f t="shared" si="243"/>
        <v/>
      </c>
      <c r="AX64" s="199" t="str">
        <f t="shared" si="243"/>
        <v/>
      </c>
      <c r="AY64" s="199" t="str">
        <f t="shared" si="243"/>
        <v/>
      </c>
      <c r="AZ64" s="199" t="str">
        <f t="shared" si="243"/>
        <v/>
      </c>
      <c r="BA64" s="199" t="str">
        <f t="shared" si="243"/>
        <v/>
      </c>
      <c r="BB64" s="199" t="str">
        <f t="shared" si="243"/>
        <v/>
      </c>
      <c r="BC64" s="199" t="str">
        <f t="shared" si="243"/>
        <v/>
      </c>
      <c r="BD64" s="199" t="str">
        <f t="shared" si="243"/>
        <v/>
      </c>
      <c r="BE64" s="199" t="str">
        <f t="shared" si="243"/>
        <v/>
      </c>
      <c r="BF64" s="199" t="str">
        <f t="shared" si="243"/>
        <v/>
      </c>
      <c r="BG64" s="199" t="str">
        <f t="shared" si="243"/>
        <v/>
      </c>
      <c r="BH64" s="199" t="str">
        <f t="shared" si="243"/>
        <v/>
      </c>
      <c r="BI64" s="199" t="str">
        <f t="shared" si="243"/>
        <v/>
      </c>
      <c r="BJ64" s="199" t="str">
        <f t="shared" si="243"/>
        <v/>
      </c>
      <c r="BK64" s="199" t="str">
        <f t="shared" si="243"/>
        <v/>
      </c>
      <c r="BL64" s="199" t="str">
        <f t="shared" si="243"/>
        <v/>
      </c>
      <c r="BM64" s="199" t="str">
        <f t="shared" si="243"/>
        <v/>
      </c>
      <c r="BN64" s="199" t="str">
        <f t="shared" si="243"/>
        <v/>
      </c>
      <c r="BO64" s="199" t="str">
        <f t="shared" si="243"/>
        <v/>
      </c>
      <c r="BP64" s="199" t="str">
        <f t="shared" si="243"/>
        <v/>
      </c>
      <c r="BQ64" s="199" t="str">
        <f t="shared" si="243"/>
        <v/>
      </c>
      <c r="BR64" s="199" t="str">
        <f t="shared" si="243"/>
        <v/>
      </c>
      <c r="BS64" s="199" t="str">
        <f t="shared" si="243"/>
        <v/>
      </c>
      <c r="BT64" s="199" t="str">
        <f t="shared" si="243"/>
        <v/>
      </c>
      <c r="BU64" s="199" t="str">
        <f t="shared" si="243"/>
        <v/>
      </c>
      <c r="BV64" s="199" t="str">
        <f t="shared" si="243"/>
        <v/>
      </c>
      <c r="BW64" s="199" t="str">
        <f t="shared" si="243"/>
        <v/>
      </c>
      <c r="BX64" s="199" t="str">
        <f t="shared" si="243"/>
        <v/>
      </c>
      <c r="BY64" s="199" t="str">
        <f t="shared" si="243"/>
        <v/>
      </c>
      <c r="BZ64" s="199" t="str">
        <f t="shared" si="243"/>
        <v/>
      </c>
      <c r="CA64" s="199" t="str">
        <f t="shared" si="243"/>
        <v/>
      </c>
      <c r="CB64" s="199" t="str">
        <f t="shared" si="243"/>
        <v/>
      </c>
      <c r="CC64" s="199" t="str">
        <f t="shared" si="243"/>
        <v/>
      </c>
      <c r="CD64" s="199" t="str">
        <f t="shared" si="243"/>
        <v/>
      </c>
      <c r="CE64" s="199" t="str">
        <f t="shared" si="243"/>
        <v/>
      </c>
      <c r="CF64" s="199" t="str">
        <f t="shared" si="243"/>
        <v/>
      </c>
      <c r="CG64" s="199" t="str">
        <f t="shared" si="243"/>
        <v/>
      </c>
      <c r="CH64" s="199" t="str">
        <f t="shared" si="243"/>
        <v/>
      </c>
      <c r="CI64" s="199" t="str">
        <f t="shared" si="243"/>
        <v/>
      </c>
      <c r="CJ64" s="199" t="str">
        <f t="shared" si="243"/>
        <v/>
      </c>
      <c r="CK64" s="199" t="str">
        <f t="shared" si="243"/>
        <v/>
      </c>
      <c r="CL64" s="199" t="str">
        <f t="shared" si="243"/>
        <v/>
      </c>
      <c r="CM64" s="199" t="str">
        <f t="shared" si="243"/>
        <v/>
      </c>
      <c r="CN64" s="199" t="str">
        <f t="shared" si="243"/>
        <v/>
      </c>
      <c r="CO64" s="199" t="str">
        <f t="shared" si="243"/>
        <v/>
      </c>
      <c r="CP64" s="199" t="str">
        <f t="shared" si="243"/>
        <v/>
      </c>
      <c r="CQ64" s="199" t="str">
        <f t="shared" si="243"/>
        <v/>
      </c>
      <c r="CR64" s="199" t="str">
        <f t="shared" si="243"/>
        <v/>
      </c>
      <c r="CS64" s="199" t="str">
        <f t="shared" si="243"/>
        <v/>
      </c>
      <c r="CT64" s="199" t="str">
        <f t="shared" si="243"/>
        <v/>
      </c>
      <c r="CU64" s="199" t="str">
        <f t="shared" si="243"/>
        <v/>
      </c>
      <c r="CV64" s="199" t="str">
        <f t="shared" ref="CV64:FG64" si="244">IF(ISNONTEXT($AH64),CU64+$AH64,"")</f>
        <v/>
      </c>
      <c r="CW64" s="199" t="str">
        <f t="shared" si="244"/>
        <v/>
      </c>
      <c r="CX64" s="199" t="str">
        <f t="shared" si="244"/>
        <v/>
      </c>
      <c r="CY64" s="199" t="str">
        <f t="shared" si="244"/>
        <v/>
      </c>
      <c r="CZ64" s="199" t="str">
        <f t="shared" si="244"/>
        <v/>
      </c>
      <c r="DA64" s="199" t="str">
        <f t="shared" si="244"/>
        <v/>
      </c>
      <c r="DB64" s="199" t="str">
        <f t="shared" si="244"/>
        <v/>
      </c>
      <c r="DC64" s="199" t="str">
        <f t="shared" si="244"/>
        <v/>
      </c>
      <c r="DD64" s="199" t="str">
        <f t="shared" si="244"/>
        <v/>
      </c>
      <c r="DE64" s="199" t="str">
        <f t="shared" si="244"/>
        <v/>
      </c>
      <c r="DF64" s="199" t="str">
        <f t="shared" si="244"/>
        <v/>
      </c>
      <c r="DG64" s="199" t="str">
        <f t="shared" si="244"/>
        <v/>
      </c>
      <c r="DH64" s="199" t="str">
        <f t="shared" si="244"/>
        <v/>
      </c>
      <c r="DI64" s="199" t="str">
        <f t="shared" si="244"/>
        <v/>
      </c>
      <c r="DJ64" s="199" t="str">
        <f t="shared" si="244"/>
        <v/>
      </c>
      <c r="DK64" s="199" t="str">
        <f t="shared" si="244"/>
        <v/>
      </c>
      <c r="DL64" s="199" t="str">
        <f t="shared" si="244"/>
        <v/>
      </c>
      <c r="DM64" s="199" t="str">
        <f t="shared" si="244"/>
        <v/>
      </c>
      <c r="DN64" s="199" t="str">
        <f t="shared" si="244"/>
        <v/>
      </c>
      <c r="DO64" s="199" t="str">
        <f t="shared" si="244"/>
        <v/>
      </c>
      <c r="DP64" s="199" t="str">
        <f t="shared" si="244"/>
        <v/>
      </c>
      <c r="DQ64" s="199" t="str">
        <f t="shared" si="244"/>
        <v/>
      </c>
      <c r="DR64" s="199" t="str">
        <f t="shared" si="244"/>
        <v/>
      </c>
      <c r="DS64" s="199" t="str">
        <f t="shared" si="244"/>
        <v/>
      </c>
      <c r="DT64" s="199" t="str">
        <f t="shared" si="244"/>
        <v/>
      </c>
      <c r="DU64" s="199" t="str">
        <f t="shared" si="244"/>
        <v/>
      </c>
      <c r="DV64" s="199" t="str">
        <f t="shared" si="244"/>
        <v/>
      </c>
      <c r="DW64" s="199" t="str">
        <f t="shared" si="244"/>
        <v/>
      </c>
      <c r="DX64" s="199" t="str">
        <f t="shared" si="244"/>
        <v/>
      </c>
      <c r="DY64" s="199" t="str">
        <f t="shared" si="244"/>
        <v/>
      </c>
      <c r="DZ64" s="199" t="str">
        <f t="shared" si="244"/>
        <v/>
      </c>
      <c r="EA64" s="199" t="str">
        <f t="shared" si="244"/>
        <v/>
      </c>
      <c r="EB64" s="199" t="str">
        <f t="shared" si="244"/>
        <v/>
      </c>
      <c r="EC64" s="199" t="str">
        <f t="shared" si="244"/>
        <v/>
      </c>
      <c r="ED64" s="199" t="str">
        <f t="shared" si="244"/>
        <v/>
      </c>
      <c r="EE64" s="236" t="str">
        <f t="shared" si="25"/>
        <v/>
      </c>
      <c r="EF64" s="237" t="e">
        <f t="shared" si="26"/>
        <v>#N/A</v>
      </c>
      <c r="EG64" s="237" t="e">
        <f t="shared" si="27"/>
        <v>#N/A</v>
      </c>
      <c r="EH64" s="237" t="e">
        <f t="shared" si="28"/>
        <v>#N/A</v>
      </c>
      <c r="EI64" s="237" t="e">
        <f t="shared" si="29"/>
        <v>#N/A</v>
      </c>
      <c r="EJ64" s="237" t="e">
        <f t="shared" si="30"/>
        <v>#N/A</v>
      </c>
      <c r="EK64" s="237" t="e">
        <f t="shared" si="31"/>
        <v>#N/A</v>
      </c>
      <c r="EL64" s="237" t="e">
        <f t="shared" si="32"/>
        <v>#N/A</v>
      </c>
      <c r="EM64" s="237" t="e">
        <f t="shared" si="33"/>
        <v>#N/A</v>
      </c>
      <c r="EN64" s="237" t="e">
        <f t="shared" si="34"/>
        <v>#N/A</v>
      </c>
      <c r="EO64" s="237" t="e">
        <f t="shared" si="35"/>
        <v>#N/A</v>
      </c>
      <c r="EP64" s="237" t="e">
        <f t="shared" si="36"/>
        <v>#N/A</v>
      </c>
      <c r="EQ64" s="237" t="e">
        <f t="shared" si="37"/>
        <v>#N/A</v>
      </c>
      <c r="ER64" s="237" t="e">
        <f t="shared" si="38"/>
        <v>#N/A</v>
      </c>
      <c r="ES64" s="237" t="e">
        <f t="shared" si="39"/>
        <v>#N/A</v>
      </c>
      <c r="ET64" s="237" t="e">
        <f t="shared" si="40"/>
        <v>#N/A</v>
      </c>
      <c r="EU64" s="237" t="e">
        <f t="shared" si="41"/>
        <v>#N/A</v>
      </c>
      <c r="EV64" s="237" t="e">
        <f t="shared" si="42"/>
        <v>#N/A</v>
      </c>
      <c r="EW64" s="237" t="e">
        <f t="shared" si="43"/>
        <v>#N/A</v>
      </c>
      <c r="EX64" s="237" t="e">
        <f t="shared" si="44"/>
        <v>#N/A</v>
      </c>
      <c r="EY64" s="237" t="e">
        <f t="shared" si="45"/>
        <v>#N/A</v>
      </c>
      <c r="EZ64" s="237" t="e">
        <f t="shared" si="46"/>
        <v>#N/A</v>
      </c>
      <c r="FA64" s="237" t="e">
        <f t="shared" si="47"/>
        <v>#N/A</v>
      </c>
      <c r="FB64" s="237" t="e">
        <f t="shared" si="48"/>
        <v>#N/A</v>
      </c>
      <c r="FC64" s="237" t="e">
        <f t="shared" si="49"/>
        <v>#N/A</v>
      </c>
      <c r="FD64" s="237" t="e">
        <f t="shared" si="50"/>
        <v>#N/A</v>
      </c>
      <c r="FE64" s="237" t="e">
        <f t="shared" si="51"/>
        <v>#N/A</v>
      </c>
      <c r="FF64" s="237" t="e">
        <f t="shared" si="52"/>
        <v>#N/A</v>
      </c>
      <c r="FG64" s="237" t="e">
        <f t="shared" si="53"/>
        <v>#N/A</v>
      </c>
      <c r="FH64" s="237" t="e">
        <f t="shared" si="54"/>
        <v>#N/A</v>
      </c>
      <c r="FI64" s="237" t="e">
        <f t="shared" si="55"/>
        <v>#N/A</v>
      </c>
      <c r="FJ64" s="237" t="e">
        <f t="shared" si="56"/>
        <v>#N/A</v>
      </c>
      <c r="FK64" s="237" t="e">
        <f t="shared" si="57"/>
        <v>#N/A</v>
      </c>
      <c r="FL64" s="237" t="e">
        <f t="shared" si="58"/>
        <v>#N/A</v>
      </c>
      <c r="FM64" s="237" t="e">
        <f t="shared" si="59"/>
        <v>#N/A</v>
      </c>
      <c r="FN64" s="237" t="e">
        <f t="shared" si="60"/>
        <v>#N/A</v>
      </c>
      <c r="FO64" s="237" t="e">
        <f t="shared" si="61"/>
        <v>#N/A</v>
      </c>
      <c r="FP64" s="237" t="e">
        <f t="shared" si="62"/>
        <v>#N/A</v>
      </c>
      <c r="FQ64" s="237" t="e">
        <f t="shared" si="63"/>
        <v>#N/A</v>
      </c>
      <c r="FR64" s="237" t="e">
        <f t="shared" si="64"/>
        <v>#N/A</v>
      </c>
      <c r="FS64" s="237" t="e">
        <f t="shared" si="65"/>
        <v>#N/A</v>
      </c>
      <c r="FT64" s="237" t="e">
        <f t="shared" si="66"/>
        <v>#N/A</v>
      </c>
      <c r="FU64" s="237" t="e">
        <f t="shared" si="67"/>
        <v>#N/A</v>
      </c>
      <c r="FV64" s="237" t="e">
        <f t="shared" si="68"/>
        <v>#N/A</v>
      </c>
      <c r="FW64" s="237" t="e">
        <f t="shared" si="69"/>
        <v>#N/A</v>
      </c>
      <c r="FX64" s="237" t="e">
        <f t="shared" si="70"/>
        <v>#N/A</v>
      </c>
      <c r="FY64" s="237" t="e">
        <f t="shared" si="71"/>
        <v>#N/A</v>
      </c>
      <c r="FZ64" s="237" t="e">
        <f t="shared" si="72"/>
        <v>#N/A</v>
      </c>
      <c r="GA64" s="237" t="e">
        <f t="shared" si="73"/>
        <v>#N/A</v>
      </c>
      <c r="GB64" s="237" t="e">
        <f t="shared" si="74"/>
        <v>#N/A</v>
      </c>
      <c r="GC64" s="237" t="e">
        <f t="shared" si="75"/>
        <v>#N/A</v>
      </c>
      <c r="GD64" s="237" t="e">
        <f t="shared" si="76"/>
        <v>#N/A</v>
      </c>
      <c r="GE64" s="237" t="e">
        <f t="shared" si="77"/>
        <v>#N/A</v>
      </c>
      <c r="GF64" s="237" t="e">
        <f t="shared" si="78"/>
        <v>#N/A</v>
      </c>
      <c r="GG64" s="237" t="e">
        <f t="shared" si="79"/>
        <v>#N/A</v>
      </c>
      <c r="GH64" s="237" t="e">
        <f t="shared" si="80"/>
        <v>#N/A</v>
      </c>
      <c r="GI64" s="237" t="e">
        <f t="shared" si="81"/>
        <v>#N/A</v>
      </c>
      <c r="GJ64" s="237" t="e">
        <f t="shared" si="82"/>
        <v>#N/A</v>
      </c>
      <c r="GK64" s="237" t="e">
        <f t="shared" si="83"/>
        <v>#N/A</v>
      </c>
      <c r="GL64" s="237" t="e">
        <f t="shared" si="84"/>
        <v>#N/A</v>
      </c>
      <c r="GM64" s="237" t="e">
        <f t="shared" si="85"/>
        <v>#N/A</v>
      </c>
      <c r="GN64" s="237" t="e">
        <f t="shared" si="86"/>
        <v>#N/A</v>
      </c>
      <c r="GO64" s="237" t="e">
        <f t="shared" si="87"/>
        <v>#N/A</v>
      </c>
      <c r="GP64" s="237" t="e">
        <f t="shared" si="88"/>
        <v>#N/A</v>
      </c>
      <c r="GQ64" s="237" t="e">
        <f t="shared" si="89"/>
        <v>#N/A</v>
      </c>
      <c r="GR64" s="237" t="e">
        <f t="shared" si="90"/>
        <v>#N/A</v>
      </c>
      <c r="GS64" s="237" t="e">
        <f t="shared" si="91"/>
        <v>#N/A</v>
      </c>
      <c r="GT64" s="237" t="e">
        <f t="shared" si="92"/>
        <v>#N/A</v>
      </c>
      <c r="GU64" s="237" t="e">
        <f t="shared" si="93"/>
        <v>#N/A</v>
      </c>
      <c r="GV64" s="237" t="e">
        <f t="shared" si="94"/>
        <v>#N/A</v>
      </c>
      <c r="GW64" s="237" t="e">
        <f t="shared" si="95"/>
        <v>#N/A</v>
      </c>
      <c r="GX64" s="237" t="e">
        <f t="shared" si="96"/>
        <v>#N/A</v>
      </c>
      <c r="GY64" s="237" t="e">
        <f t="shared" si="97"/>
        <v>#N/A</v>
      </c>
      <c r="GZ64" s="237" t="e">
        <f t="shared" si="98"/>
        <v>#N/A</v>
      </c>
      <c r="HA64" s="237" t="e">
        <f t="shared" si="99"/>
        <v>#N/A</v>
      </c>
      <c r="HB64" s="237" t="e">
        <f t="shared" si="100"/>
        <v>#N/A</v>
      </c>
      <c r="HC64" s="237" t="e">
        <f t="shared" si="101"/>
        <v>#N/A</v>
      </c>
      <c r="HD64" s="237" t="e">
        <f t="shared" si="102"/>
        <v>#N/A</v>
      </c>
      <c r="HE64" s="237" t="e">
        <f t="shared" si="103"/>
        <v>#N/A</v>
      </c>
      <c r="HF64" s="237" t="e">
        <f t="shared" si="104"/>
        <v>#N/A</v>
      </c>
      <c r="HG64" s="237" t="e">
        <f t="shared" si="105"/>
        <v>#N/A</v>
      </c>
      <c r="HH64" s="237" t="e">
        <f t="shared" si="106"/>
        <v>#N/A</v>
      </c>
      <c r="HI64" s="237" t="e">
        <f t="shared" si="107"/>
        <v>#N/A</v>
      </c>
      <c r="HJ64" s="237" t="e">
        <f t="shared" si="108"/>
        <v>#N/A</v>
      </c>
      <c r="HK64" s="237" t="e">
        <f t="shared" si="109"/>
        <v>#N/A</v>
      </c>
      <c r="HL64" s="237" t="e">
        <f t="shared" si="110"/>
        <v>#N/A</v>
      </c>
      <c r="HM64" s="237" t="e">
        <f t="shared" si="111"/>
        <v>#N/A</v>
      </c>
      <c r="HN64" s="237" t="e">
        <f t="shared" si="112"/>
        <v>#N/A</v>
      </c>
      <c r="HO64" s="237" t="e">
        <f t="shared" si="113"/>
        <v>#N/A</v>
      </c>
      <c r="HP64" s="237" t="e">
        <f t="shared" si="114"/>
        <v>#N/A</v>
      </c>
      <c r="HQ64" s="237" t="e">
        <f t="shared" si="115"/>
        <v>#N/A</v>
      </c>
      <c r="HR64" s="237" t="e">
        <f t="shared" si="116"/>
        <v>#N/A</v>
      </c>
      <c r="HS64" s="237" t="e">
        <f t="shared" si="117"/>
        <v>#N/A</v>
      </c>
      <c r="HT64" s="237" t="e">
        <f t="shared" si="118"/>
        <v>#N/A</v>
      </c>
      <c r="HU64" s="237" t="e">
        <f t="shared" si="119"/>
        <v>#N/A</v>
      </c>
      <c r="HV64" s="237" t="e">
        <f t="shared" si="120"/>
        <v>#N/A</v>
      </c>
      <c r="HW64" s="237" t="e">
        <f t="shared" si="121"/>
        <v>#N/A</v>
      </c>
      <c r="HX64" s="237" t="e">
        <f t="shared" si="122"/>
        <v>#N/A</v>
      </c>
      <c r="HY64" s="237" t="e">
        <f t="shared" si="123"/>
        <v>#N/A</v>
      </c>
      <c r="HZ64" s="237" t="e">
        <f t="shared" si="124"/>
        <v>#N/A</v>
      </c>
      <c r="IA64" s="237" t="e">
        <f t="shared" si="125"/>
        <v>#N/A</v>
      </c>
      <c r="IB64" s="237" t="e">
        <f t="shared" si="126"/>
        <v>#N/A</v>
      </c>
    </row>
    <row r="65" spans="1:236" hidden="1" x14ac:dyDescent="0.25">
      <c r="A65" s="22">
        <v>62</v>
      </c>
      <c r="B65" s="117" t="str">
        <f t="shared" si="10"/>
        <v/>
      </c>
      <c r="C65" s="132"/>
      <c r="D65" s="117" t="str">
        <f t="shared" si="11"/>
        <v/>
      </c>
      <c r="E65" s="127"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9" t="str">
        <f t="shared" si="18"/>
        <v/>
      </c>
      <c r="Q65" s="119" t="str">
        <f t="shared" si="19"/>
        <v/>
      </c>
      <c r="R65" s="40" t="str">
        <f t="shared" si="20"/>
        <v/>
      </c>
      <c r="S65" s="132"/>
      <c r="T65" s="28" t="str">
        <f>IF(AND(B65&gt;0,C65&gt;0,D65&gt;0,M65&gt;0,N65&gt;0,S65&gt;0,NOT(K65="")),ABS(VLOOKUP($S$1,VLookups!$A$28:$B$29,2,FALSE)-_xlfn.BETA.DIST(S65,IF(G65="L",N65,M65),IF(G65="L",M65,N65),TRUE,B65,D65)),"")</f>
        <v/>
      </c>
      <c r="U65" s="129" t="str">
        <f>IF(OR($M65="",$N65=""),"",_xlfn.BETA.INV(ABS(VLOOKUP($S$1,VLookups!$A$28:$B$29,2,FALSE)-U$3),IF($G65="L",$N65,$M65),IF($G65="L",$M65,$N65),$B65,$D65))</f>
        <v/>
      </c>
      <c r="V65" s="130" t="str">
        <f>IF(OR($M65="",$N65=""),"",_xlfn.BETA.INV(ABS(VLOOKUP($S$1,VLookups!$A$28:$B$29,2,FALSE)-V$3),IF($G65="L",$N65,$M65),IF($G65="L",$M65,$N65),$B65,$D65))</f>
        <v/>
      </c>
      <c r="W65" s="129" t="str">
        <f>IF(OR($M65="",$N65=""),"",_xlfn.BETA.INV(ABS(VLOOKUP($S$1,VLookups!$A$28:$B$29,2,FALSE)-W$3),IF($G65="L",$N65,$M65),IF($G65="L",$M65,$N65),$B65,$D65))</f>
        <v/>
      </c>
      <c r="X65" s="130" t="str">
        <f>IF(OR($M65="",$N65=""),"",_xlfn.BETA.INV(ABS(VLOOKUP($S$1,VLookups!$A$28:$B$29,2,FALSE)-X$3),IF($G65="L",$N65,$M65),IF($G65="L",$M65,$N65),$B65,$D65))</f>
        <v/>
      </c>
      <c r="Y65" s="129" t="str">
        <f>IF(OR($M65="",$N65=""),"",_xlfn.BETA.INV(ABS(VLOOKUP($S$1,VLookups!$A$28:$B$29,2,FALSE)-Y$3),IF($G65="L",$N65,$M65),IF($G65="L",$M65,$N65),$B65,$D65))</f>
        <v/>
      </c>
      <c r="Z65" s="130" t="str">
        <f>IF(OR($M65="",$N65=""),"",_xlfn.BETA.INV(ABS(VLOOKUP($S$1,VLookups!$A$28:$B$29,2,FALSE)-Z$3),IF($G65="L",$N65,$M65),IF($G65="L",$M65,$N65),$B65,$D65))</f>
        <v/>
      </c>
      <c r="AA65" s="129" t="str">
        <f>IF(OR($M65="",$N65=""),"",_xlfn.BETA.INV(ABS(VLOOKUP($S$1,VLookups!$A$28:$B$29,2,FALSE)-AA$3),IF($G65="L",$N65,$M65),IF($G65="L",$M65,$N65),$B65,$D65))</f>
        <v/>
      </c>
      <c r="AB65" s="130" t="str">
        <f>IF(OR($M65="",$N65=""),"",_xlfn.BETA.INV(ABS(VLOOKUP($S$1,VLookups!$A$28:$B$29,2,FALSE)-AB$3),IF($G65="L",$N65,$M65),IF($G65="L",$M65,$N65),$B65,$D65))</f>
        <v/>
      </c>
      <c r="AC65" s="129" t="str">
        <f>IF(OR($M65="",$N65=""),"",_xlfn.BETA.INV(ABS(VLOOKUP($S$1,VLookups!$A$28:$B$29,2,FALSE)-AC$3),IF($G65="L",$N65,$M65),IF($G65="L",$M65,$N65),$B65,$D65))</f>
        <v/>
      </c>
      <c r="AD65" s="130" t="str">
        <f>IF(OR($M65="",$N65=""),"",_xlfn.BETA.INV(ABS(VLOOKUP($S$1,VLookups!$A$28:$B$29,2,FALSE)-AD$3),IF($G65="L",$N65,$M65),IF($G65="L",$M65,$N65),$B65,$D65))</f>
        <v/>
      </c>
      <c r="AE65" s="129" t="str">
        <f>IF(OR($M65="",$N65=""),"",_xlfn.BETA.INV(ABS(VLOOKUP($S$1,VLookups!$A$28:$B$29,2,FALSE)-AE$3),IF($G65="L",$N65,$M65),IF($G65="L",$M65,$N65),$B65,$D65))</f>
        <v/>
      </c>
      <c r="AF65" s="130" t="str">
        <f>IF(OR($M65="",$N65=""),"",_xlfn.BETA.INV(ABS(VLOOKUP($S$1,VLookups!$A$28:$B$29,2,FALSE)-AF$3),IF($G65="L",$N65,$M65),IF($G65="L",$M65,$N65),$B65,$D65))</f>
        <v/>
      </c>
      <c r="AG65" s="17"/>
      <c r="AH65" s="238" t="str">
        <f t="shared" si="21"/>
        <v/>
      </c>
      <c r="AI65" s="236" t="str">
        <f t="shared" si="22"/>
        <v/>
      </c>
      <c r="AJ65" s="199" t="str">
        <f t="shared" ref="AJ65:CU65" si="245">IF(ISNONTEXT($AH65),AI65+$AH65,"")</f>
        <v/>
      </c>
      <c r="AK65" s="199" t="str">
        <f t="shared" si="245"/>
        <v/>
      </c>
      <c r="AL65" s="199" t="str">
        <f t="shared" si="245"/>
        <v/>
      </c>
      <c r="AM65" s="199" t="str">
        <f t="shared" si="245"/>
        <v/>
      </c>
      <c r="AN65" s="199" t="str">
        <f t="shared" si="245"/>
        <v/>
      </c>
      <c r="AO65" s="199" t="str">
        <f t="shared" si="245"/>
        <v/>
      </c>
      <c r="AP65" s="199" t="str">
        <f t="shared" si="245"/>
        <v/>
      </c>
      <c r="AQ65" s="199" t="str">
        <f t="shared" si="245"/>
        <v/>
      </c>
      <c r="AR65" s="199" t="str">
        <f t="shared" si="245"/>
        <v/>
      </c>
      <c r="AS65" s="199" t="str">
        <f t="shared" si="245"/>
        <v/>
      </c>
      <c r="AT65" s="199" t="str">
        <f t="shared" si="245"/>
        <v/>
      </c>
      <c r="AU65" s="199" t="str">
        <f t="shared" si="245"/>
        <v/>
      </c>
      <c r="AV65" s="199" t="str">
        <f t="shared" si="245"/>
        <v/>
      </c>
      <c r="AW65" s="199" t="str">
        <f t="shared" si="245"/>
        <v/>
      </c>
      <c r="AX65" s="199" t="str">
        <f t="shared" si="245"/>
        <v/>
      </c>
      <c r="AY65" s="199" t="str">
        <f t="shared" si="245"/>
        <v/>
      </c>
      <c r="AZ65" s="199" t="str">
        <f t="shared" si="245"/>
        <v/>
      </c>
      <c r="BA65" s="199" t="str">
        <f t="shared" si="245"/>
        <v/>
      </c>
      <c r="BB65" s="199" t="str">
        <f t="shared" si="245"/>
        <v/>
      </c>
      <c r="BC65" s="199" t="str">
        <f t="shared" si="245"/>
        <v/>
      </c>
      <c r="BD65" s="199" t="str">
        <f t="shared" si="245"/>
        <v/>
      </c>
      <c r="BE65" s="199" t="str">
        <f t="shared" si="245"/>
        <v/>
      </c>
      <c r="BF65" s="199" t="str">
        <f t="shared" si="245"/>
        <v/>
      </c>
      <c r="BG65" s="199" t="str">
        <f t="shared" si="245"/>
        <v/>
      </c>
      <c r="BH65" s="199" t="str">
        <f t="shared" si="245"/>
        <v/>
      </c>
      <c r="BI65" s="199" t="str">
        <f t="shared" si="245"/>
        <v/>
      </c>
      <c r="BJ65" s="199" t="str">
        <f t="shared" si="245"/>
        <v/>
      </c>
      <c r="BK65" s="199" t="str">
        <f t="shared" si="245"/>
        <v/>
      </c>
      <c r="BL65" s="199" t="str">
        <f t="shared" si="245"/>
        <v/>
      </c>
      <c r="BM65" s="199" t="str">
        <f t="shared" si="245"/>
        <v/>
      </c>
      <c r="BN65" s="199" t="str">
        <f t="shared" si="245"/>
        <v/>
      </c>
      <c r="BO65" s="199" t="str">
        <f t="shared" si="245"/>
        <v/>
      </c>
      <c r="BP65" s="199" t="str">
        <f t="shared" si="245"/>
        <v/>
      </c>
      <c r="BQ65" s="199" t="str">
        <f t="shared" si="245"/>
        <v/>
      </c>
      <c r="BR65" s="199" t="str">
        <f t="shared" si="245"/>
        <v/>
      </c>
      <c r="BS65" s="199" t="str">
        <f t="shared" si="245"/>
        <v/>
      </c>
      <c r="BT65" s="199" t="str">
        <f t="shared" si="245"/>
        <v/>
      </c>
      <c r="BU65" s="199" t="str">
        <f t="shared" si="245"/>
        <v/>
      </c>
      <c r="BV65" s="199" t="str">
        <f t="shared" si="245"/>
        <v/>
      </c>
      <c r="BW65" s="199" t="str">
        <f t="shared" si="245"/>
        <v/>
      </c>
      <c r="BX65" s="199" t="str">
        <f t="shared" si="245"/>
        <v/>
      </c>
      <c r="BY65" s="199" t="str">
        <f t="shared" si="245"/>
        <v/>
      </c>
      <c r="BZ65" s="199" t="str">
        <f t="shared" si="245"/>
        <v/>
      </c>
      <c r="CA65" s="199" t="str">
        <f t="shared" si="245"/>
        <v/>
      </c>
      <c r="CB65" s="199" t="str">
        <f t="shared" si="245"/>
        <v/>
      </c>
      <c r="CC65" s="199" t="str">
        <f t="shared" si="245"/>
        <v/>
      </c>
      <c r="CD65" s="199" t="str">
        <f t="shared" si="245"/>
        <v/>
      </c>
      <c r="CE65" s="199" t="str">
        <f t="shared" si="245"/>
        <v/>
      </c>
      <c r="CF65" s="199" t="str">
        <f t="shared" si="245"/>
        <v/>
      </c>
      <c r="CG65" s="199" t="str">
        <f t="shared" si="245"/>
        <v/>
      </c>
      <c r="CH65" s="199" t="str">
        <f t="shared" si="245"/>
        <v/>
      </c>
      <c r="CI65" s="199" t="str">
        <f t="shared" si="245"/>
        <v/>
      </c>
      <c r="CJ65" s="199" t="str">
        <f t="shared" si="245"/>
        <v/>
      </c>
      <c r="CK65" s="199" t="str">
        <f t="shared" si="245"/>
        <v/>
      </c>
      <c r="CL65" s="199" t="str">
        <f t="shared" si="245"/>
        <v/>
      </c>
      <c r="CM65" s="199" t="str">
        <f t="shared" si="245"/>
        <v/>
      </c>
      <c r="CN65" s="199" t="str">
        <f t="shared" si="245"/>
        <v/>
      </c>
      <c r="CO65" s="199" t="str">
        <f t="shared" si="245"/>
        <v/>
      </c>
      <c r="CP65" s="199" t="str">
        <f t="shared" si="245"/>
        <v/>
      </c>
      <c r="CQ65" s="199" t="str">
        <f t="shared" si="245"/>
        <v/>
      </c>
      <c r="CR65" s="199" t="str">
        <f t="shared" si="245"/>
        <v/>
      </c>
      <c r="CS65" s="199" t="str">
        <f t="shared" si="245"/>
        <v/>
      </c>
      <c r="CT65" s="199" t="str">
        <f t="shared" si="245"/>
        <v/>
      </c>
      <c r="CU65" s="199" t="str">
        <f t="shared" si="245"/>
        <v/>
      </c>
      <c r="CV65" s="199" t="str">
        <f t="shared" ref="CV65:FG65" si="246">IF(ISNONTEXT($AH65),CU65+$AH65,"")</f>
        <v/>
      </c>
      <c r="CW65" s="199" t="str">
        <f t="shared" si="246"/>
        <v/>
      </c>
      <c r="CX65" s="199" t="str">
        <f t="shared" si="246"/>
        <v/>
      </c>
      <c r="CY65" s="199" t="str">
        <f t="shared" si="246"/>
        <v/>
      </c>
      <c r="CZ65" s="199" t="str">
        <f t="shared" si="246"/>
        <v/>
      </c>
      <c r="DA65" s="199" t="str">
        <f t="shared" si="246"/>
        <v/>
      </c>
      <c r="DB65" s="199" t="str">
        <f t="shared" si="246"/>
        <v/>
      </c>
      <c r="DC65" s="199" t="str">
        <f t="shared" si="246"/>
        <v/>
      </c>
      <c r="DD65" s="199" t="str">
        <f t="shared" si="246"/>
        <v/>
      </c>
      <c r="DE65" s="199" t="str">
        <f t="shared" si="246"/>
        <v/>
      </c>
      <c r="DF65" s="199" t="str">
        <f t="shared" si="246"/>
        <v/>
      </c>
      <c r="DG65" s="199" t="str">
        <f t="shared" si="246"/>
        <v/>
      </c>
      <c r="DH65" s="199" t="str">
        <f t="shared" si="246"/>
        <v/>
      </c>
      <c r="DI65" s="199" t="str">
        <f t="shared" si="246"/>
        <v/>
      </c>
      <c r="DJ65" s="199" t="str">
        <f t="shared" si="246"/>
        <v/>
      </c>
      <c r="DK65" s="199" t="str">
        <f t="shared" si="246"/>
        <v/>
      </c>
      <c r="DL65" s="199" t="str">
        <f t="shared" si="246"/>
        <v/>
      </c>
      <c r="DM65" s="199" t="str">
        <f t="shared" si="246"/>
        <v/>
      </c>
      <c r="DN65" s="199" t="str">
        <f t="shared" si="246"/>
        <v/>
      </c>
      <c r="DO65" s="199" t="str">
        <f t="shared" si="246"/>
        <v/>
      </c>
      <c r="DP65" s="199" t="str">
        <f t="shared" si="246"/>
        <v/>
      </c>
      <c r="DQ65" s="199" t="str">
        <f t="shared" si="246"/>
        <v/>
      </c>
      <c r="DR65" s="199" t="str">
        <f t="shared" si="246"/>
        <v/>
      </c>
      <c r="DS65" s="199" t="str">
        <f t="shared" si="246"/>
        <v/>
      </c>
      <c r="DT65" s="199" t="str">
        <f t="shared" si="246"/>
        <v/>
      </c>
      <c r="DU65" s="199" t="str">
        <f t="shared" si="246"/>
        <v/>
      </c>
      <c r="DV65" s="199" t="str">
        <f t="shared" si="246"/>
        <v/>
      </c>
      <c r="DW65" s="199" t="str">
        <f t="shared" si="246"/>
        <v/>
      </c>
      <c r="DX65" s="199" t="str">
        <f t="shared" si="246"/>
        <v/>
      </c>
      <c r="DY65" s="199" t="str">
        <f t="shared" si="246"/>
        <v/>
      </c>
      <c r="DZ65" s="199" t="str">
        <f t="shared" si="246"/>
        <v/>
      </c>
      <c r="EA65" s="199" t="str">
        <f t="shared" si="246"/>
        <v/>
      </c>
      <c r="EB65" s="199" t="str">
        <f t="shared" si="246"/>
        <v/>
      </c>
      <c r="EC65" s="199" t="str">
        <f t="shared" si="246"/>
        <v/>
      </c>
      <c r="ED65" s="199" t="str">
        <f t="shared" si="246"/>
        <v/>
      </c>
      <c r="EE65" s="236" t="str">
        <f t="shared" si="25"/>
        <v/>
      </c>
      <c r="EF65" s="237" t="e">
        <f t="shared" si="26"/>
        <v>#N/A</v>
      </c>
      <c r="EG65" s="237" t="e">
        <f t="shared" si="27"/>
        <v>#N/A</v>
      </c>
      <c r="EH65" s="237" t="e">
        <f t="shared" si="28"/>
        <v>#N/A</v>
      </c>
      <c r="EI65" s="237" t="e">
        <f t="shared" si="29"/>
        <v>#N/A</v>
      </c>
      <c r="EJ65" s="237" t="e">
        <f t="shared" si="30"/>
        <v>#N/A</v>
      </c>
      <c r="EK65" s="237" t="e">
        <f t="shared" si="31"/>
        <v>#N/A</v>
      </c>
      <c r="EL65" s="237" t="e">
        <f t="shared" si="32"/>
        <v>#N/A</v>
      </c>
      <c r="EM65" s="237" t="e">
        <f t="shared" si="33"/>
        <v>#N/A</v>
      </c>
      <c r="EN65" s="237" t="e">
        <f t="shared" si="34"/>
        <v>#N/A</v>
      </c>
      <c r="EO65" s="237" t="e">
        <f t="shared" si="35"/>
        <v>#N/A</v>
      </c>
      <c r="EP65" s="237" t="e">
        <f t="shared" si="36"/>
        <v>#N/A</v>
      </c>
      <c r="EQ65" s="237" t="e">
        <f t="shared" si="37"/>
        <v>#N/A</v>
      </c>
      <c r="ER65" s="237" t="e">
        <f t="shared" si="38"/>
        <v>#N/A</v>
      </c>
      <c r="ES65" s="237" t="e">
        <f t="shared" si="39"/>
        <v>#N/A</v>
      </c>
      <c r="ET65" s="237" t="e">
        <f t="shared" si="40"/>
        <v>#N/A</v>
      </c>
      <c r="EU65" s="237" t="e">
        <f t="shared" si="41"/>
        <v>#N/A</v>
      </c>
      <c r="EV65" s="237" t="e">
        <f t="shared" si="42"/>
        <v>#N/A</v>
      </c>
      <c r="EW65" s="237" t="e">
        <f t="shared" si="43"/>
        <v>#N/A</v>
      </c>
      <c r="EX65" s="237" t="e">
        <f t="shared" si="44"/>
        <v>#N/A</v>
      </c>
      <c r="EY65" s="237" t="e">
        <f t="shared" si="45"/>
        <v>#N/A</v>
      </c>
      <c r="EZ65" s="237" t="e">
        <f t="shared" si="46"/>
        <v>#N/A</v>
      </c>
      <c r="FA65" s="237" t="e">
        <f t="shared" si="47"/>
        <v>#N/A</v>
      </c>
      <c r="FB65" s="237" t="e">
        <f t="shared" si="48"/>
        <v>#N/A</v>
      </c>
      <c r="FC65" s="237" t="e">
        <f t="shared" si="49"/>
        <v>#N/A</v>
      </c>
      <c r="FD65" s="237" t="e">
        <f t="shared" si="50"/>
        <v>#N/A</v>
      </c>
      <c r="FE65" s="237" t="e">
        <f t="shared" si="51"/>
        <v>#N/A</v>
      </c>
      <c r="FF65" s="237" t="e">
        <f t="shared" si="52"/>
        <v>#N/A</v>
      </c>
      <c r="FG65" s="237" t="e">
        <f t="shared" si="53"/>
        <v>#N/A</v>
      </c>
      <c r="FH65" s="237" t="e">
        <f t="shared" si="54"/>
        <v>#N/A</v>
      </c>
      <c r="FI65" s="237" t="e">
        <f t="shared" si="55"/>
        <v>#N/A</v>
      </c>
      <c r="FJ65" s="237" t="e">
        <f t="shared" si="56"/>
        <v>#N/A</v>
      </c>
      <c r="FK65" s="237" t="e">
        <f t="shared" si="57"/>
        <v>#N/A</v>
      </c>
      <c r="FL65" s="237" t="e">
        <f t="shared" si="58"/>
        <v>#N/A</v>
      </c>
      <c r="FM65" s="237" t="e">
        <f t="shared" si="59"/>
        <v>#N/A</v>
      </c>
      <c r="FN65" s="237" t="e">
        <f t="shared" si="60"/>
        <v>#N/A</v>
      </c>
      <c r="FO65" s="237" t="e">
        <f t="shared" si="61"/>
        <v>#N/A</v>
      </c>
      <c r="FP65" s="237" t="e">
        <f t="shared" si="62"/>
        <v>#N/A</v>
      </c>
      <c r="FQ65" s="237" t="e">
        <f t="shared" si="63"/>
        <v>#N/A</v>
      </c>
      <c r="FR65" s="237" t="e">
        <f t="shared" si="64"/>
        <v>#N/A</v>
      </c>
      <c r="FS65" s="237" t="e">
        <f t="shared" si="65"/>
        <v>#N/A</v>
      </c>
      <c r="FT65" s="237" t="e">
        <f t="shared" si="66"/>
        <v>#N/A</v>
      </c>
      <c r="FU65" s="237" t="e">
        <f t="shared" si="67"/>
        <v>#N/A</v>
      </c>
      <c r="FV65" s="237" t="e">
        <f t="shared" si="68"/>
        <v>#N/A</v>
      </c>
      <c r="FW65" s="237" t="e">
        <f t="shared" si="69"/>
        <v>#N/A</v>
      </c>
      <c r="FX65" s="237" t="e">
        <f t="shared" si="70"/>
        <v>#N/A</v>
      </c>
      <c r="FY65" s="237" t="e">
        <f t="shared" si="71"/>
        <v>#N/A</v>
      </c>
      <c r="FZ65" s="237" t="e">
        <f t="shared" si="72"/>
        <v>#N/A</v>
      </c>
      <c r="GA65" s="237" t="e">
        <f t="shared" si="73"/>
        <v>#N/A</v>
      </c>
      <c r="GB65" s="237" t="e">
        <f t="shared" si="74"/>
        <v>#N/A</v>
      </c>
      <c r="GC65" s="237" t="e">
        <f t="shared" si="75"/>
        <v>#N/A</v>
      </c>
      <c r="GD65" s="237" t="e">
        <f t="shared" si="76"/>
        <v>#N/A</v>
      </c>
      <c r="GE65" s="237" t="e">
        <f t="shared" si="77"/>
        <v>#N/A</v>
      </c>
      <c r="GF65" s="237" t="e">
        <f t="shared" si="78"/>
        <v>#N/A</v>
      </c>
      <c r="GG65" s="237" t="e">
        <f t="shared" si="79"/>
        <v>#N/A</v>
      </c>
      <c r="GH65" s="237" t="e">
        <f t="shared" si="80"/>
        <v>#N/A</v>
      </c>
      <c r="GI65" s="237" t="e">
        <f t="shared" si="81"/>
        <v>#N/A</v>
      </c>
      <c r="GJ65" s="237" t="e">
        <f t="shared" si="82"/>
        <v>#N/A</v>
      </c>
      <c r="GK65" s="237" t="e">
        <f t="shared" si="83"/>
        <v>#N/A</v>
      </c>
      <c r="GL65" s="237" t="e">
        <f t="shared" si="84"/>
        <v>#N/A</v>
      </c>
      <c r="GM65" s="237" t="e">
        <f t="shared" si="85"/>
        <v>#N/A</v>
      </c>
      <c r="GN65" s="237" t="e">
        <f t="shared" si="86"/>
        <v>#N/A</v>
      </c>
      <c r="GO65" s="237" t="e">
        <f t="shared" si="87"/>
        <v>#N/A</v>
      </c>
      <c r="GP65" s="237" t="e">
        <f t="shared" si="88"/>
        <v>#N/A</v>
      </c>
      <c r="GQ65" s="237" t="e">
        <f t="shared" si="89"/>
        <v>#N/A</v>
      </c>
      <c r="GR65" s="237" t="e">
        <f t="shared" si="90"/>
        <v>#N/A</v>
      </c>
      <c r="GS65" s="237" t="e">
        <f t="shared" si="91"/>
        <v>#N/A</v>
      </c>
      <c r="GT65" s="237" t="e">
        <f t="shared" si="92"/>
        <v>#N/A</v>
      </c>
      <c r="GU65" s="237" t="e">
        <f t="shared" si="93"/>
        <v>#N/A</v>
      </c>
      <c r="GV65" s="237" t="e">
        <f t="shared" si="94"/>
        <v>#N/A</v>
      </c>
      <c r="GW65" s="237" t="e">
        <f t="shared" si="95"/>
        <v>#N/A</v>
      </c>
      <c r="GX65" s="237" t="e">
        <f t="shared" si="96"/>
        <v>#N/A</v>
      </c>
      <c r="GY65" s="237" t="e">
        <f t="shared" si="97"/>
        <v>#N/A</v>
      </c>
      <c r="GZ65" s="237" t="e">
        <f t="shared" si="98"/>
        <v>#N/A</v>
      </c>
      <c r="HA65" s="237" t="e">
        <f t="shared" si="99"/>
        <v>#N/A</v>
      </c>
      <c r="HB65" s="237" t="e">
        <f t="shared" si="100"/>
        <v>#N/A</v>
      </c>
      <c r="HC65" s="237" t="e">
        <f t="shared" si="101"/>
        <v>#N/A</v>
      </c>
      <c r="HD65" s="237" t="e">
        <f t="shared" si="102"/>
        <v>#N/A</v>
      </c>
      <c r="HE65" s="237" t="e">
        <f t="shared" si="103"/>
        <v>#N/A</v>
      </c>
      <c r="HF65" s="237" t="e">
        <f t="shared" si="104"/>
        <v>#N/A</v>
      </c>
      <c r="HG65" s="237" t="e">
        <f t="shared" si="105"/>
        <v>#N/A</v>
      </c>
      <c r="HH65" s="237" t="e">
        <f t="shared" si="106"/>
        <v>#N/A</v>
      </c>
      <c r="HI65" s="237" t="e">
        <f t="shared" si="107"/>
        <v>#N/A</v>
      </c>
      <c r="HJ65" s="237" t="e">
        <f t="shared" si="108"/>
        <v>#N/A</v>
      </c>
      <c r="HK65" s="237" t="e">
        <f t="shared" si="109"/>
        <v>#N/A</v>
      </c>
      <c r="HL65" s="237" t="e">
        <f t="shared" si="110"/>
        <v>#N/A</v>
      </c>
      <c r="HM65" s="237" t="e">
        <f t="shared" si="111"/>
        <v>#N/A</v>
      </c>
      <c r="HN65" s="237" t="e">
        <f t="shared" si="112"/>
        <v>#N/A</v>
      </c>
      <c r="HO65" s="237" t="e">
        <f t="shared" si="113"/>
        <v>#N/A</v>
      </c>
      <c r="HP65" s="237" t="e">
        <f t="shared" si="114"/>
        <v>#N/A</v>
      </c>
      <c r="HQ65" s="237" t="e">
        <f t="shared" si="115"/>
        <v>#N/A</v>
      </c>
      <c r="HR65" s="237" t="e">
        <f t="shared" si="116"/>
        <v>#N/A</v>
      </c>
      <c r="HS65" s="237" t="e">
        <f t="shared" si="117"/>
        <v>#N/A</v>
      </c>
      <c r="HT65" s="237" t="e">
        <f t="shared" si="118"/>
        <v>#N/A</v>
      </c>
      <c r="HU65" s="237" t="e">
        <f t="shared" si="119"/>
        <v>#N/A</v>
      </c>
      <c r="HV65" s="237" t="e">
        <f t="shared" si="120"/>
        <v>#N/A</v>
      </c>
      <c r="HW65" s="237" t="e">
        <f t="shared" si="121"/>
        <v>#N/A</v>
      </c>
      <c r="HX65" s="237" t="e">
        <f t="shared" si="122"/>
        <v>#N/A</v>
      </c>
      <c r="HY65" s="237" t="e">
        <f t="shared" si="123"/>
        <v>#N/A</v>
      </c>
      <c r="HZ65" s="237" t="e">
        <f t="shared" si="124"/>
        <v>#N/A</v>
      </c>
      <c r="IA65" s="237" t="e">
        <f t="shared" si="125"/>
        <v>#N/A</v>
      </c>
      <c r="IB65" s="237" t="e">
        <f t="shared" si="126"/>
        <v>#N/A</v>
      </c>
    </row>
    <row r="66" spans="1:236" hidden="1" x14ac:dyDescent="0.25">
      <c r="A66" s="22">
        <v>63</v>
      </c>
      <c r="B66" s="117" t="str">
        <f t="shared" si="10"/>
        <v/>
      </c>
      <c r="C66" s="132"/>
      <c r="D66" s="117" t="str">
        <f t="shared" si="11"/>
        <v/>
      </c>
      <c r="E66" s="127"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9" t="str">
        <f t="shared" si="18"/>
        <v/>
      </c>
      <c r="Q66" s="119" t="str">
        <f t="shared" si="19"/>
        <v/>
      </c>
      <c r="R66" s="40" t="str">
        <f t="shared" si="20"/>
        <v/>
      </c>
      <c r="S66" s="132"/>
      <c r="T66" s="28" t="str">
        <f>IF(AND(B66&gt;0,C66&gt;0,D66&gt;0,M66&gt;0,N66&gt;0,S66&gt;0,NOT(K66="")),ABS(VLOOKUP($S$1,VLookups!$A$28:$B$29,2,FALSE)-_xlfn.BETA.DIST(S66,IF(G66="L",N66,M66),IF(G66="L",M66,N66),TRUE,B66,D66)),"")</f>
        <v/>
      </c>
      <c r="U66" s="129" t="str">
        <f>IF(OR($M66="",$N66=""),"",_xlfn.BETA.INV(ABS(VLOOKUP($S$1,VLookups!$A$28:$B$29,2,FALSE)-U$3),IF($G66="L",$N66,$M66),IF($G66="L",$M66,$N66),$B66,$D66))</f>
        <v/>
      </c>
      <c r="V66" s="130" t="str">
        <f>IF(OR($M66="",$N66=""),"",_xlfn.BETA.INV(ABS(VLOOKUP($S$1,VLookups!$A$28:$B$29,2,FALSE)-V$3),IF($G66="L",$N66,$M66),IF($G66="L",$M66,$N66),$B66,$D66))</f>
        <v/>
      </c>
      <c r="W66" s="129" t="str">
        <f>IF(OR($M66="",$N66=""),"",_xlfn.BETA.INV(ABS(VLOOKUP($S$1,VLookups!$A$28:$B$29,2,FALSE)-W$3),IF($G66="L",$N66,$M66),IF($G66="L",$M66,$N66),$B66,$D66))</f>
        <v/>
      </c>
      <c r="X66" s="130" t="str">
        <f>IF(OR($M66="",$N66=""),"",_xlfn.BETA.INV(ABS(VLOOKUP($S$1,VLookups!$A$28:$B$29,2,FALSE)-X$3),IF($G66="L",$N66,$M66),IF($G66="L",$M66,$N66),$B66,$D66))</f>
        <v/>
      </c>
      <c r="Y66" s="129" t="str">
        <f>IF(OR($M66="",$N66=""),"",_xlfn.BETA.INV(ABS(VLOOKUP($S$1,VLookups!$A$28:$B$29,2,FALSE)-Y$3),IF($G66="L",$N66,$M66),IF($G66="L",$M66,$N66),$B66,$D66))</f>
        <v/>
      </c>
      <c r="Z66" s="130" t="str">
        <f>IF(OR($M66="",$N66=""),"",_xlfn.BETA.INV(ABS(VLOOKUP($S$1,VLookups!$A$28:$B$29,2,FALSE)-Z$3),IF($G66="L",$N66,$M66),IF($G66="L",$M66,$N66),$B66,$D66))</f>
        <v/>
      </c>
      <c r="AA66" s="129" t="str">
        <f>IF(OR($M66="",$N66=""),"",_xlfn.BETA.INV(ABS(VLOOKUP($S$1,VLookups!$A$28:$B$29,2,FALSE)-AA$3),IF($G66="L",$N66,$M66),IF($G66="L",$M66,$N66),$B66,$D66))</f>
        <v/>
      </c>
      <c r="AB66" s="130" t="str">
        <f>IF(OR($M66="",$N66=""),"",_xlfn.BETA.INV(ABS(VLOOKUP($S$1,VLookups!$A$28:$B$29,2,FALSE)-AB$3),IF($G66="L",$N66,$M66),IF($G66="L",$M66,$N66),$B66,$D66))</f>
        <v/>
      </c>
      <c r="AC66" s="129" t="str">
        <f>IF(OR($M66="",$N66=""),"",_xlfn.BETA.INV(ABS(VLOOKUP($S$1,VLookups!$A$28:$B$29,2,FALSE)-AC$3),IF($G66="L",$N66,$M66),IF($G66="L",$M66,$N66),$B66,$D66))</f>
        <v/>
      </c>
      <c r="AD66" s="130" t="str">
        <f>IF(OR($M66="",$N66=""),"",_xlfn.BETA.INV(ABS(VLOOKUP($S$1,VLookups!$A$28:$B$29,2,FALSE)-AD$3),IF($G66="L",$N66,$M66),IF($G66="L",$M66,$N66),$B66,$D66))</f>
        <v/>
      </c>
      <c r="AE66" s="129" t="str">
        <f>IF(OR($M66="",$N66=""),"",_xlfn.BETA.INV(ABS(VLOOKUP($S$1,VLookups!$A$28:$B$29,2,FALSE)-AE$3),IF($G66="L",$N66,$M66),IF($G66="L",$M66,$N66),$B66,$D66))</f>
        <v/>
      </c>
      <c r="AF66" s="130" t="str">
        <f>IF(OR($M66="",$N66=""),"",_xlfn.BETA.INV(ABS(VLOOKUP($S$1,VLookups!$A$28:$B$29,2,FALSE)-AF$3),IF($G66="L",$N66,$M66),IF($G66="L",$M66,$N66),$B66,$D66))</f>
        <v/>
      </c>
      <c r="AG66" s="17"/>
      <c r="AH66" s="238" t="str">
        <f t="shared" si="21"/>
        <v/>
      </c>
      <c r="AI66" s="236" t="str">
        <f t="shared" si="22"/>
        <v/>
      </c>
      <c r="AJ66" s="199" t="str">
        <f t="shared" ref="AJ66:CU66" si="247">IF(ISNONTEXT($AH66),AI66+$AH66,"")</f>
        <v/>
      </c>
      <c r="AK66" s="199" t="str">
        <f t="shared" si="247"/>
        <v/>
      </c>
      <c r="AL66" s="199" t="str">
        <f t="shared" si="247"/>
        <v/>
      </c>
      <c r="AM66" s="199" t="str">
        <f t="shared" si="247"/>
        <v/>
      </c>
      <c r="AN66" s="199" t="str">
        <f t="shared" si="247"/>
        <v/>
      </c>
      <c r="AO66" s="199" t="str">
        <f t="shared" si="247"/>
        <v/>
      </c>
      <c r="AP66" s="199" t="str">
        <f t="shared" si="247"/>
        <v/>
      </c>
      <c r="AQ66" s="199" t="str">
        <f t="shared" si="247"/>
        <v/>
      </c>
      <c r="AR66" s="199" t="str">
        <f t="shared" si="247"/>
        <v/>
      </c>
      <c r="AS66" s="199" t="str">
        <f t="shared" si="247"/>
        <v/>
      </c>
      <c r="AT66" s="199" t="str">
        <f t="shared" si="247"/>
        <v/>
      </c>
      <c r="AU66" s="199" t="str">
        <f t="shared" si="247"/>
        <v/>
      </c>
      <c r="AV66" s="199" t="str">
        <f t="shared" si="247"/>
        <v/>
      </c>
      <c r="AW66" s="199" t="str">
        <f t="shared" si="247"/>
        <v/>
      </c>
      <c r="AX66" s="199" t="str">
        <f t="shared" si="247"/>
        <v/>
      </c>
      <c r="AY66" s="199" t="str">
        <f t="shared" si="247"/>
        <v/>
      </c>
      <c r="AZ66" s="199" t="str">
        <f t="shared" si="247"/>
        <v/>
      </c>
      <c r="BA66" s="199" t="str">
        <f t="shared" si="247"/>
        <v/>
      </c>
      <c r="BB66" s="199" t="str">
        <f t="shared" si="247"/>
        <v/>
      </c>
      <c r="BC66" s="199" t="str">
        <f t="shared" si="247"/>
        <v/>
      </c>
      <c r="BD66" s="199" t="str">
        <f t="shared" si="247"/>
        <v/>
      </c>
      <c r="BE66" s="199" t="str">
        <f t="shared" si="247"/>
        <v/>
      </c>
      <c r="BF66" s="199" t="str">
        <f t="shared" si="247"/>
        <v/>
      </c>
      <c r="BG66" s="199" t="str">
        <f t="shared" si="247"/>
        <v/>
      </c>
      <c r="BH66" s="199" t="str">
        <f t="shared" si="247"/>
        <v/>
      </c>
      <c r="BI66" s="199" t="str">
        <f t="shared" si="247"/>
        <v/>
      </c>
      <c r="BJ66" s="199" t="str">
        <f t="shared" si="247"/>
        <v/>
      </c>
      <c r="BK66" s="199" t="str">
        <f t="shared" si="247"/>
        <v/>
      </c>
      <c r="BL66" s="199" t="str">
        <f t="shared" si="247"/>
        <v/>
      </c>
      <c r="BM66" s="199" t="str">
        <f t="shared" si="247"/>
        <v/>
      </c>
      <c r="BN66" s="199" t="str">
        <f t="shared" si="247"/>
        <v/>
      </c>
      <c r="BO66" s="199" t="str">
        <f t="shared" si="247"/>
        <v/>
      </c>
      <c r="BP66" s="199" t="str">
        <f t="shared" si="247"/>
        <v/>
      </c>
      <c r="BQ66" s="199" t="str">
        <f t="shared" si="247"/>
        <v/>
      </c>
      <c r="BR66" s="199" t="str">
        <f t="shared" si="247"/>
        <v/>
      </c>
      <c r="BS66" s="199" t="str">
        <f t="shared" si="247"/>
        <v/>
      </c>
      <c r="BT66" s="199" t="str">
        <f t="shared" si="247"/>
        <v/>
      </c>
      <c r="BU66" s="199" t="str">
        <f t="shared" si="247"/>
        <v/>
      </c>
      <c r="BV66" s="199" t="str">
        <f t="shared" si="247"/>
        <v/>
      </c>
      <c r="BW66" s="199" t="str">
        <f t="shared" si="247"/>
        <v/>
      </c>
      <c r="BX66" s="199" t="str">
        <f t="shared" si="247"/>
        <v/>
      </c>
      <c r="BY66" s="199" t="str">
        <f t="shared" si="247"/>
        <v/>
      </c>
      <c r="BZ66" s="199" t="str">
        <f t="shared" si="247"/>
        <v/>
      </c>
      <c r="CA66" s="199" t="str">
        <f t="shared" si="247"/>
        <v/>
      </c>
      <c r="CB66" s="199" t="str">
        <f t="shared" si="247"/>
        <v/>
      </c>
      <c r="CC66" s="199" t="str">
        <f t="shared" si="247"/>
        <v/>
      </c>
      <c r="CD66" s="199" t="str">
        <f t="shared" si="247"/>
        <v/>
      </c>
      <c r="CE66" s="199" t="str">
        <f t="shared" si="247"/>
        <v/>
      </c>
      <c r="CF66" s="199" t="str">
        <f t="shared" si="247"/>
        <v/>
      </c>
      <c r="CG66" s="199" t="str">
        <f t="shared" si="247"/>
        <v/>
      </c>
      <c r="CH66" s="199" t="str">
        <f t="shared" si="247"/>
        <v/>
      </c>
      <c r="CI66" s="199" t="str">
        <f t="shared" si="247"/>
        <v/>
      </c>
      <c r="CJ66" s="199" t="str">
        <f t="shared" si="247"/>
        <v/>
      </c>
      <c r="CK66" s="199" t="str">
        <f t="shared" si="247"/>
        <v/>
      </c>
      <c r="CL66" s="199" t="str">
        <f t="shared" si="247"/>
        <v/>
      </c>
      <c r="CM66" s="199" t="str">
        <f t="shared" si="247"/>
        <v/>
      </c>
      <c r="CN66" s="199" t="str">
        <f t="shared" si="247"/>
        <v/>
      </c>
      <c r="CO66" s="199" t="str">
        <f t="shared" si="247"/>
        <v/>
      </c>
      <c r="CP66" s="199" t="str">
        <f t="shared" si="247"/>
        <v/>
      </c>
      <c r="CQ66" s="199" t="str">
        <f t="shared" si="247"/>
        <v/>
      </c>
      <c r="CR66" s="199" t="str">
        <f t="shared" si="247"/>
        <v/>
      </c>
      <c r="CS66" s="199" t="str">
        <f t="shared" si="247"/>
        <v/>
      </c>
      <c r="CT66" s="199" t="str">
        <f t="shared" si="247"/>
        <v/>
      </c>
      <c r="CU66" s="199" t="str">
        <f t="shared" si="247"/>
        <v/>
      </c>
      <c r="CV66" s="199" t="str">
        <f t="shared" ref="CV66:FG66" si="248">IF(ISNONTEXT($AH66),CU66+$AH66,"")</f>
        <v/>
      </c>
      <c r="CW66" s="199" t="str">
        <f t="shared" si="248"/>
        <v/>
      </c>
      <c r="CX66" s="199" t="str">
        <f t="shared" si="248"/>
        <v/>
      </c>
      <c r="CY66" s="199" t="str">
        <f t="shared" si="248"/>
        <v/>
      </c>
      <c r="CZ66" s="199" t="str">
        <f t="shared" si="248"/>
        <v/>
      </c>
      <c r="DA66" s="199" t="str">
        <f t="shared" si="248"/>
        <v/>
      </c>
      <c r="DB66" s="199" t="str">
        <f t="shared" si="248"/>
        <v/>
      </c>
      <c r="DC66" s="199" t="str">
        <f t="shared" si="248"/>
        <v/>
      </c>
      <c r="DD66" s="199" t="str">
        <f t="shared" si="248"/>
        <v/>
      </c>
      <c r="DE66" s="199" t="str">
        <f t="shared" si="248"/>
        <v/>
      </c>
      <c r="DF66" s="199" t="str">
        <f t="shared" si="248"/>
        <v/>
      </c>
      <c r="DG66" s="199" t="str">
        <f t="shared" si="248"/>
        <v/>
      </c>
      <c r="DH66" s="199" t="str">
        <f t="shared" si="248"/>
        <v/>
      </c>
      <c r="DI66" s="199" t="str">
        <f t="shared" si="248"/>
        <v/>
      </c>
      <c r="DJ66" s="199" t="str">
        <f t="shared" si="248"/>
        <v/>
      </c>
      <c r="DK66" s="199" t="str">
        <f t="shared" si="248"/>
        <v/>
      </c>
      <c r="DL66" s="199" t="str">
        <f t="shared" si="248"/>
        <v/>
      </c>
      <c r="DM66" s="199" t="str">
        <f t="shared" si="248"/>
        <v/>
      </c>
      <c r="DN66" s="199" t="str">
        <f t="shared" si="248"/>
        <v/>
      </c>
      <c r="DO66" s="199" t="str">
        <f t="shared" si="248"/>
        <v/>
      </c>
      <c r="DP66" s="199" t="str">
        <f t="shared" si="248"/>
        <v/>
      </c>
      <c r="DQ66" s="199" t="str">
        <f t="shared" si="248"/>
        <v/>
      </c>
      <c r="DR66" s="199" t="str">
        <f t="shared" si="248"/>
        <v/>
      </c>
      <c r="DS66" s="199" t="str">
        <f t="shared" si="248"/>
        <v/>
      </c>
      <c r="DT66" s="199" t="str">
        <f t="shared" si="248"/>
        <v/>
      </c>
      <c r="DU66" s="199" t="str">
        <f t="shared" si="248"/>
        <v/>
      </c>
      <c r="DV66" s="199" t="str">
        <f t="shared" si="248"/>
        <v/>
      </c>
      <c r="DW66" s="199" t="str">
        <f t="shared" si="248"/>
        <v/>
      </c>
      <c r="DX66" s="199" t="str">
        <f t="shared" si="248"/>
        <v/>
      </c>
      <c r="DY66" s="199" t="str">
        <f t="shared" si="248"/>
        <v/>
      </c>
      <c r="DZ66" s="199" t="str">
        <f t="shared" si="248"/>
        <v/>
      </c>
      <c r="EA66" s="199" t="str">
        <f t="shared" si="248"/>
        <v/>
      </c>
      <c r="EB66" s="199" t="str">
        <f t="shared" si="248"/>
        <v/>
      </c>
      <c r="EC66" s="199" t="str">
        <f t="shared" si="248"/>
        <v/>
      </c>
      <c r="ED66" s="199" t="str">
        <f t="shared" si="248"/>
        <v/>
      </c>
      <c r="EE66" s="236" t="str">
        <f t="shared" si="25"/>
        <v/>
      </c>
      <c r="EF66" s="237" t="e">
        <f t="shared" si="26"/>
        <v>#N/A</v>
      </c>
      <c r="EG66" s="237" t="e">
        <f t="shared" si="27"/>
        <v>#N/A</v>
      </c>
      <c r="EH66" s="237" t="e">
        <f t="shared" si="28"/>
        <v>#N/A</v>
      </c>
      <c r="EI66" s="237" t="e">
        <f t="shared" si="29"/>
        <v>#N/A</v>
      </c>
      <c r="EJ66" s="237" t="e">
        <f t="shared" si="30"/>
        <v>#N/A</v>
      </c>
      <c r="EK66" s="237" t="e">
        <f t="shared" si="31"/>
        <v>#N/A</v>
      </c>
      <c r="EL66" s="237" t="e">
        <f t="shared" si="32"/>
        <v>#N/A</v>
      </c>
      <c r="EM66" s="237" t="e">
        <f t="shared" si="33"/>
        <v>#N/A</v>
      </c>
      <c r="EN66" s="237" t="e">
        <f t="shared" si="34"/>
        <v>#N/A</v>
      </c>
      <c r="EO66" s="237" t="e">
        <f t="shared" si="35"/>
        <v>#N/A</v>
      </c>
      <c r="EP66" s="237" t="e">
        <f t="shared" si="36"/>
        <v>#N/A</v>
      </c>
      <c r="EQ66" s="237" t="e">
        <f t="shared" si="37"/>
        <v>#N/A</v>
      </c>
      <c r="ER66" s="237" t="e">
        <f t="shared" si="38"/>
        <v>#N/A</v>
      </c>
      <c r="ES66" s="237" t="e">
        <f t="shared" si="39"/>
        <v>#N/A</v>
      </c>
      <c r="ET66" s="237" t="e">
        <f t="shared" si="40"/>
        <v>#N/A</v>
      </c>
      <c r="EU66" s="237" t="e">
        <f t="shared" si="41"/>
        <v>#N/A</v>
      </c>
      <c r="EV66" s="237" t="e">
        <f t="shared" si="42"/>
        <v>#N/A</v>
      </c>
      <c r="EW66" s="237" t="e">
        <f t="shared" si="43"/>
        <v>#N/A</v>
      </c>
      <c r="EX66" s="237" t="e">
        <f t="shared" si="44"/>
        <v>#N/A</v>
      </c>
      <c r="EY66" s="237" t="e">
        <f t="shared" si="45"/>
        <v>#N/A</v>
      </c>
      <c r="EZ66" s="237" t="e">
        <f t="shared" si="46"/>
        <v>#N/A</v>
      </c>
      <c r="FA66" s="237" t="e">
        <f t="shared" si="47"/>
        <v>#N/A</v>
      </c>
      <c r="FB66" s="237" t="e">
        <f t="shared" si="48"/>
        <v>#N/A</v>
      </c>
      <c r="FC66" s="237" t="e">
        <f t="shared" si="49"/>
        <v>#N/A</v>
      </c>
      <c r="FD66" s="237" t="e">
        <f t="shared" si="50"/>
        <v>#N/A</v>
      </c>
      <c r="FE66" s="237" t="e">
        <f t="shared" si="51"/>
        <v>#N/A</v>
      </c>
      <c r="FF66" s="237" t="e">
        <f t="shared" si="52"/>
        <v>#N/A</v>
      </c>
      <c r="FG66" s="237" t="e">
        <f t="shared" si="53"/>
        <v>#N/A</v>
      </c>
      <c r="FH66" s="237" t="e">
        <f t="shared" si="54"/>
        <v>#N/A</v>
      </c>
      <c r="FI66" s="237" t="e">
        <f t="shared" si="55"/>
        <v>#N/A</v>
      </c>
      <c r="FJ66" s="237" t="e">
        <f t="shared" si="56"/>
        <v>#N/A</v>
      </c>
      <c r="FK66" s="237" t="e">
        <f t="shared" si="57"/>
        <v>#N/A</v>
      </c>
      <c r="FL66" s="237" t="e">
        <f t="shared" si="58"/>
        <v>#N/A</v>
      </c>
      <c r="FM66" s="237" t="e">
        <f t="shared" si="59"/>
        <v>#N/A</v>
      </c>
      <c r="FN66" s="237" t="e">
        <f t="shared" si="60"/>
        <v>#N/A</v>
      </c>
      <c r="FO66" s="237" t="e">
        <f t="shared" si="61"/>
        <v>#N/A</v>
      </c>
      <c r="FP66" s="237" t="e">
        <f t="shared" si="62"/>
        <v>#N/A</v>
      </c>
      <c r="FQ66" s="237" t="e">
        <f t="shared" si="63"/>
        <v>#N/A</v>
      </c>
      <c r="FR66" s="237" t="e">
        <f t="shared" si="64"/>
        <v>#N/A</v>
      </c>
      <c r="FS66" s="237" t="e">
        <f t="shared" si="65"/>
        <v>#N/A</v>
      </c>
      <c r="FT66" s="237" t="e">
        <f t="shared" si="66"/>
        <v>#N/A</v>
      </c>
      <c r="FU66" s="237" t="e">
        <f t="shared" si="67"/>
        <v>#N/A</v>
      </c>
      <c r="FV66" s="237" t="e">
        <f t="shared" si="68"/>
        <v>#N/A</v>
      </c>
      <c r="FW66" s="237" t="e">
        <f t="shared" si="69"/>
        <v>#N/A</v>
      </c>
      <c r="FX66" s="237" t="e">
        <f t="shared" si="70"/>
        <v>#N/A</v>
      </c>
      <c r="FY66" s="237" t="e">
        <f t="shared" si="71"/>
        <v>#N/A</v>
      </c>
      <c r="FZ66" s="237" t="e">
        <f t="shared" si="72"/>
        <v>#N/A</v>
      </c>
      <c r="GA66" s="237" t="e">
        <f t="shared" si="73"/>
        <v>#N/A</v>
      </c>
      <c r="GB66" s="237" t="e">
        <f t="shared" si="74"/>
        <v>#N/A</v>
      </c>
      <c r="GC66" s="237" t="e">
        <f t="shared" si="75"/>
        <v>#N/A</v>
      </c>
      <c r="GD66" s="237" t="e">
        <f t="shared" si="76"/>
        <v>#N/A</v>
      </c>
      <c r="GE66" s="237" t="e">
        <f t="shared" si="77"/>
        <v>#N/A</v>
      </c>
      <c r="GF66" s="237" t="e">
        <f t="shared" si="78"/>
        <v>#N/A</v>
      </c>
      <c r="GG66" s="237" t="e">
        <f t="shared" si="79"/>
        <v>#N/A</v>
      </c>
      <c r="GH66" s="237" t="e">
        <f t="shared" si="80"/>
        <v>#N/A</v>
      </c>
      <c r="GI66" s="237" t="e">
        <f t="shared" si="81"/>
        <v>#N/A</v>
      </c>
      <c r="GJ66" s="237" t="e">
        <f t="shared" si="82"/>
        <v>#N/A</v>
      </c>
      <c r="GK66" s="237" t="e">
        <f t="shared" si="83"/>
        <v>#N/A</v>
      </c>
      <c r="GL66" s="237" t="e">
        <f t="shared" si="84"/>
        <v>#N/A</v>
      </c>
      <c r="GM66" s="237" t="e">
        <f t="shared" si="85"/>
        <v>#N/A</v>
      </c>
      <c r="GN66" s="237" t="e">
        <f t="shared" si="86"/>
        <v>#N/A</v>
      </c>
      <c r="GO66" s="237" t="e">
        <f t="shared" si="87"/>
        <v>#N/A</v>
      </c>
      <c r="GP66" s="237" t="e">
        <f t="shared" si="88"/>
        <v>#N/A</v>
      </c>
      <c r="GQ66" s="237" t="e">
        <f t="shared" si="89"/>
        <v>#N/A</v>
      </c>
      <c r="GR66" s="237" t="e">
        <f t="shared" si="90"/>
        <v>#N/A</v>
      </c>
      <c r="GS66" s="237" t="e">
        <f t="shared" si="91"/>
        <v>#N/A</v>
      </c>
      <c r="GT66" s="237" t="e">
        <f t="shared" si="92"/>
        <v>#N/A</v>
      </c>
      <c r="GU66" s="237" t="e">
        <f t="shared" si="93"/>
        <v>#N/A</v>
      </c>
      <c r="GV66" s="237" t="e">
        <f t="shared" si="94"/>
        <v>#N/A</v>
      </c>
      <c r="GW66" s="237" t="e">
        <f t="shared" si="95"/>
        <v>#N/A</v>
      </c>
      <c r="GX66" s="237" t="e">
        <f t="shared" si="96"/>
        <v>#N/A</v>
      </c>
      <c r="GY66" s="237" t="e">
        <f t="shared" si="97"/>
        <v>#N/A</v>
      </c>
      <c r="GZ66" s="237" t="e">
        <f t="shared" si="98"/>
        <v>#N/A</v>
      </c>
      <c r="HA66" s="237" t="e">
        <f t="shared" si="99"/>
        <v>#N/A</v>
      </c>
      <c r="HB66" s="237" t="e">
        <f t="shared" si="100"/>
        <v>#N/A</v>
      </c>
      <c r="HC66" s="237" t="e">
        <f t="shared" si="101"/>
        <v>#N/A</v>
      </c>
      <c r="HD66" s="237" t="e">
        <f t="shared" si="102"/>
        <v>#N/A</v>
      </c>
      <c r="HE66" s="237" t="e">
        <f t="shared" si="103"/>
        <v>#N/A</v>
      </c>
      <c r="HF66" s="237" t="e">
        <f t="shared" si="104"/>
        <v>#N/A</v>
      </c>
      <c r="HG66" s="237" t="e">
        <f t="shared" si="105"/>
        <v>#N/A</v>
      </c>
      <c r="HH66" s="237" t="e">
        <f t="shared" si="106"/>
        <v>#N/A</v>
      </c>
      <c r="HI66" s="237" t="e">
        <f t="shared" si="107"/>
        <v>#N/A</v>
      </c>
      <c r="HJ66" s="237" t="e">
        <f t="shared" si="108"/>
        <v>#N/A</v>
      </c>
      <c r="HK66" s="237" t="e">
        <f t="shared" si="109"/>
        <v>#N/A</v>
      </c>
      <c r="HL66" s="237" t="e">
        <f t="shared" si="110"/>
        <v>#N/A</v>
      </c>
      <c r="HM66" s="237" t="e">
        <f t="shared" si="111"/>
        <v>#N/A</v>
      </c>
      <c r="HN66" s="237" t="e">
        <f t="shared" si="112"/>
        <v>#N/A</v>
      </c>
      <c r="HO66" s="237" t="e">
        <f t="shared" si="113"/>
        <v>#N/A</v>
      </c>
      <c r="HP66" s="237" t="e">
        <f t="shared" si="114"/>
        <v>#N/A</v>
      </c>
      <c r="HQ66" s="237" t="e">
        <f t="shared" si="115"/>
        <v>#N/A</v>
      </c>
      <c r="HR66" s="237" t="e">
        <f t="shared" si="116"/>
        <v>#N/A</v>
      </c>
      <c r="HS66" s="237" t="e">
        <f t="shared" si="117"/>
        <v>#N/A</v>
      </c>
      <c r="HT66" s="237" t="e">
        <f t="shared" si="118"/>
        <v>#N/A</v>
      </c>
      <c r="HU66" s="237" t="e">
        <f t="shared" si="119"/>
        <v>#N/A</v>
      </c>
      <c r="HV66" s="237" t="e">
        <f t="shared" si="120"/>
        <v>#N/A</v>
      </c>
      <c r="HW66" s="237" t="e">
        <f t="shared" si="121"/>
        <v>#N/A</v>
      </c>
      <c r="HX66" s="237" t="e">
        <f t="shared" si="122"/>
        <v>#N/A</v>
      </c>
      <c r="HY66" s="237" t="e">
        <f t="shared" si="123"/>
        <v>#N/A</v>
      </c>
      <c r="HZ66" s="237" t="e">
        <f t="shared" si="124"/>
        <v>#N/A</v>
      </c>
      <c r="IA66" s="237" t="e">
        <f t="shared" si="125"/>
        <v>#N/A</v>
      </c>
      <c r="IB66" s="237" t="e">
        <f t="shared" si="126"/>
        <v>#N/A</v>
      </c>
    </row>
    <row r="67" spans="1:236" hidden="1" x14ac:dyDescent="0.25">
      <c r="A67" s="22">
        <v>64</v>
      </c>
      <c r="B67" s="117" t="str">
        <f t="shared" si="10"/>
        <v/>
      </c>
      <c r="C67" s="132"/>
      <c r="D67" s="117" t="str">
        <f t="shared" si="11"/>
        <v/>
      </c>
      <c r="E67" s="127"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9" t="str">
        <f t="shared" si="18"/>
        <v/>
      </c>
      <c r="Q67" s="119" t="str">
        <f t="shared" si="19"/>
        <v/>
      </c>
      <c r="R67" s="40" t="str">
        <f t="shared" si="20"/>
        <v/>
      </c>
      <c r="S67" s="132"/>
      <c r="T67" s="28" t="str">
        <f>IF(AND(B67&gt;0,C67&gt;0,D67&gt;0,M67&gt;0,N67&gt;0,S67&gt;0,NOT(K67="")),ABS(VLOOKUP($S$1,VLookups!$A$28:$B$29,2,FALSE)-_xlfn.BETA.DIST(S67,IF(G67="L",N67,M67),IF(G67="L",M67,N67),TRUE,B67,D67)),"")</f>
        <v/>
      </c>
      <c r="U67" s="129" t="str">
        <f>IF(OR($M67="",$N67=""),"",_xlfn.BETA.INV(ABS(VLOOKUP($S$1,VLookups!$A$28:$B$29,2,FALSE)-U$3),IF($G67="L",$N67,$M67),IF($G67="L",$M67,$N67),$B67,$D67))</f>
        <v/>
      </c>
      <c r="V67" s="130" t="str">
        <f>IF(OR($M67="",$N67=""),"",_xlfn.BETA.INV(ABS(VLOOKUP($S$1,VLookups!$A$28:$B$29,2,FALSE)-V$3),IF($G67="L",$N67,$M67),IF($G67="L",$M67,$N67),$B67,$D67))</f>
        <v/>
      </c>
      <c r="W67" s="129" t="str">
        <f>IF(OR($M67="",$N67=""),"",_xlfn.BETA.INV(ABS(VLOOKUP($S$1,VLookups!$A$28:$B$29,2,FALSE)-W$3),IF($G67="L",$N67,$M67),IF($G67="L",$M67,$N67),$B67,$D67))</f>
        <v/>
      </c>
      <c r="X67" s="130" t="str">
        <f>IF(OR($M67="",$N67=""),"",_xlfn.BETA.INV(ABS(VLOOKUP($S$1,VLookups!$A$28:$B$29,2,FALSE)-X$3),IF($G67="L",$N67,$M67),IF($G67="L",$M67,$N67),$B67,$D67))</f>
        <v/>
      </c>
      <c r="Y67" s="129" t="str">
        <f>IF(OR($M67="",$N67=""),"",_xlfn.BETA.INV(ABS(VLOOKUP($S$1,VLookups!$A$28:$B$29,2,FALSE)-Y$3),IF($G67="L",$N67,$M67),IF($G67="L",$M67,$N67),$B67,$D67))</f>
        <v/>
      </c>
      <c r="Z67" s="130" t="str">
        <f>IF(OR($M67="",$N67=""),"",_xlfn.BETA.INV(ABS(VLOOKUP($S$1,VLookups!$A$28:$B$29,2,FALSE)-Z$3),IF($G67="L",$N67,$M67),IF($G67="L",$M67,$N67),$B67,$D67))</f>
        <v/>
      </c>
      <c r="AA67" s="129" t="str">
        <f>IF(OR($M67="",$N67=""),"",_xlfn.BETA.INV(ABS(VLOOKUP($S$1,VLookups!$A$28:$B$29,2,FALSE)-AA$3),IF($G67="L",$N67,$M67),IF($G67="L",$M67,$N67),$B67,$D67))</f>
        <v/>
      </c>
      <c r="AB67" s="130" t="str">
        <f>IF(OR($M67="",$N67=""),"",_xlfn.BETA.INV(ABS(VLOOKUP($S$1,VLookups!$A$28:$B$29,2,FALSE)-AB$3),IF($G67="L",$N67,$M67),IF($G67="L",$M67,$N67),$B67,$D67))</f>
        <v/>
      </c>
      <c r="AC67" s="129" t="str">
        <f>IF(OR($M67="",$N67=""),"",_xlfn.BETA.INV(ABS(VLOOKUP($S$1,VLookups!$A$28:$B$29,2,FALSE)-AC$3),IF($G67="L",$N67,$M67),IF($G67="L",$M67,$N67),$B67,$D67))</f>
        <v/>
      </c>
      <c r="AD67" s="130" t="str">
        <f>IF(OR($M67="",$N67=""),"",_xlfn.BETA.INV(ABS(VLOOKUP($S$1,VLookups!$A$28:$B$29,2,FALSE)-AD$3),IF($G67="L",$N67,$M67),IF($G67="L",$M67,$N67),$B67,$D67))</f>
        <v/>
      </c>
      <c r="AE67" s="129" t="str">
        <f>IF(OR($M67="",$N67=""),"",_xlfn.BETA.INV(ABS(VLOOKUP($S$1,VLookups!$A$28:$B$29,2,FALSE)-AE$3),IF($G67="L",$N67,$M67),IF($G67="L",$M67,$N67),$B67,$D67))</f>
        <v/>
      </c>
      <c r="AF67" s="130" t="str">
        <f>IF(OR($M67="",$N67=""),"",_xlfn.BETA.INV(ABS(VLOOKUP($S$1,VLookups!$A$28:$B$29,2,FALSE)-AF$3),IF($G67="L",$N67,$M67),IF($G67="L",$M67,$N67),$B67,$D67))</f>
        <v/>
      </c>
      <c r="AG67" s="17"/>
      <c r="AH67" s="238" t="str">
        <f t="shared" si="21"/>
        <v/>
      </c>
      <c r="AI67" s="236" t="str">
        <f t="shared" si="22"/>
        <v/>
      </c>
      <c r="AJ67" s="199" t="str">
        <f t="shared" ref="AJ67:CU67" si="249">IF(ISNONTEXT($AH67),AI67+$AH67,"")</f>
        <v/>
      </c>
      <c r="AK67" s="199" t="str">
        <f t="shared" si="249"/>
        <v/>
      </c>
      <c r="AL67" s="199" t="str">
        <f t="shared" si="249"/>
        <v/>
      </c>
      <c r="AM67" s="199" t="str">
        <f t="shared" si="249"/>
        <v/>
      </c>
      <c r="AN67" s="199" t="str">
        <f t="shared" si="249"/>
        <v/>
      </c>
      <c r="AO67" s="199" t="str">
        <f t="shared" si="249"/>
        <v/>
      </c>
      <c r="AP67" s="199" t="str">
        <f t="shared" si="249"/>
        <v/>
      </c>
      <c r="AQ67" s="199" t="str">
        <f t="shared" si="249"/>
        <v/>
      </c>
      <c r="AR67" s="199" t="str">
        <f t="shared" si="249"/>
        <v/>
      </c>
      <c r="AS67" s="199" t="str">
        <f t="shared" si="249"/>
        <v/>
      </c>
      <c r="AT67" s="199" t="str">
        <f t="shared" si="249"/>
        <v/>
      </c>
      <c r="AU67" s="199" t="str">
        <f t="shared" si="249"/>
        <v/>
      </c>
      <c r="AV67" s="199" t="str">
        <f t="shared" si="249"/>
        <v/>
      </c>
      <c r="AW67" s="199" t="str">
        <f t="shared" si="249"/>
        <v/>
      </c>
      <c r="AX67" s="199" t="str">
        <f t="shared" si="249"/>
        <v/>
      </c>
      <c r="AY67" s="199" t="str">
        <f t="shared" si="249"/>
        <v/>
      </c>
      <c r="AZ67" s="199" t="str">
        <f t="shared" si="249"/>
        <v/>
      </c>
      <c r="BA67" s="199" t="str">
        <f t="shared" si="249"/>
        <v/>
      </c>
      <c r="BB67" s="199" t="str">
        <f t="shared" si="249"/>
        <v/>
      </c>
      <c r="BC67" s="199" t="str">
        <f t="shared" si="249"/>
        <v/>
      </c>
      <c r="BD67" s="199" t="str">
        <f t="shared" si="249"/>
        <v/>
      </c>
      <c r="BE67" s="199" t="str">
        <f t="shared" si="249"/>
        <v/>
      </c>
      <c r="BF67" s="199" t="str">
        <f t="shared" si="249"/>
        <v/>
      </c>
      <c r="BG67" s="199" t="str">
        <f t="shared" si="249"/>
        <v/>
      </c>
      <c r="BH67" s="199" t="str">
        <f t="shared" si="249"/>
        <v/>
      </c>
      <c r="BI67" s="199" t="str">
        <f t="shared" si="249"/>
        <v/>
      </c>
      <c r="BJ67" s="199" t="str">
        <f t="shared" si="249"/>
        <v/>
      </c>
      <c r="BK67" s="199" t="str">
        <f t="shared" si="249"/>
        <v/>
      </c>
      <c r="BL67" s="199" t="str">
        <f t="shared" si="249"/>
        <v/>
      </c>
      <c r="BM67" s="199" t="str">
        <f t="shared" si="249"/>
        <v/>
      </c>
      <c r="BN67" s="199" t="str">
        <f t="shared" si="249"/>
        <v/>
      </c>
      <c r="BO67" s="199" t="str">
        <f t="shared" si="249"/>
        <v/>
      </c>
      <c r="BP67" s="199" t="str">
        <f t="shared" si="249"/>
        <v/>
      </c>
      <c r="BQ67" s="199" t="str">
        <f t="shared" si="249"/>
        <v/>
      </c>
      <c r="BR67" s="199" t="str">
        <f t="shared" si="249"/>
        <v/>
      </c>
      <c r="BS67" s="199" t="str">
        <f t="shared" si="249"/>
        <v/>
      </c>
      <c r="BT67" s="199" t="str">
        <f t="shared" si="249"/>
        <v/>
      </c>
      <c r="BU67" s="199" t="str">
        <f t="shared" si="249"/>
        <v/>
      </c>
      <c r="BV67" s="199" t="str">
        <f t="shared" si="249"/>
        <v/>
      </c>
      <c r="BW67" s="199" t="str">
        <f t="shared" si="249"/>
        <v/>
      </c>
      <c r="BX67" s="199" t="str">
        <f t="shared" si="249"/>
        <v/>
      </c>
      <c r="BY67" s="199" t="str">
        <f t="shared" si="249"/>
        <v/>
      </c>
      <c r="BZ67" s="199" t="str">
        <f t="shared" si="249"/>
        <v/>
      </c>
      <c r="CA67" s="199" t="str">
        <f t="shared" si="249"/>
        <v/>
      </c>
      <c r="CB67" s="199" t="str">
        <f t="shared" si="249"/>
        <v/>
      </c>
      <c r="CC67" s="199" t="str">
        <f t="shared" si="249"/>
        <v/>
      </c>
      <c r="CD67" s="199" t="str">
        <f t="shared" si="249"/>
        <v/>
      </c>
      <c r="CE67" s="199" t="str">
        <f t="shared" si="249"/>
        <v/>
      </c>
      <c r="CF67" s="199" t="str">
        <f t="shared" si="249"/>
        <v/>
      </c>
      <c r="CG67" s="199" t="str">
        <f t="shared" si="249"/>
        <v/>
      </c>
      <c r="CH67" s="199" t="str">
        <f t="shared" si="249"/>
        <v/>
      </c>
      <c r="CI67" s="199" t="str">
        <f t="shared" si="249"/>
        <v/>
      </c>
      <c r="CJ67" s="199" t="str">
        <f t="shared" si="249"/>
        <v/>
      </c>
      <c r="CK67" s="199" t="str">
        <f t="shared" si="249"/>
        <v/>
      </c>
      <c r="CL67" s="199" t="str">
        <f t="shared" si="249"/>
        <v/>
      </c>
      <c r="CM67" s="199" t="str">
        <f t="shared" si="249"/>
        <v/>
      </c>
      <c r="CN67" s="199" t="str">
        <f t="shared" si="249"/>
        <v/>
      </c>
      <c r="CO67" s="199" t="str">
        <f t="shared" si="249"/>
        <v/>
      </c>
      <c r="CP67" s="199" t="str">
        <f t="shared" si="249"/>
        <v/>
      </c>
      <c r="CQ67" s="199" t="str">
        <f t="shared" si="249"/>
        <v/>
      </c>
      <c r="CR67" s="199" t="str">
        <f t="shared" si="249"/>
        <v/>
      </c>
      <c r="CS67" s="199" t="str">
        <f t="shared" si="249"/>
        <v/>
      </c>
      <c r="CT67" s="199" t="str">
        <f t="shared" si="249"/>
        <v/>
      </c>
      <c r="CU67" s="199" t="str">
        <f t="shared" si="249"/>
        <v/>
      </c>
      <c r="CV67" s="199" t="str">
        <f t="shared" ref="CV67:FG67" si="250">IF(ISNONTEXT($AH67),CU67+$AH67,"")</f>
        <v/>
      </c>
      <c r="CW67" s="199" t="str">
        <f t="shared" si="250"/>
        <v/>
      </c>
      <c r="CX67" s="199" t="str">
        <f t="shared" si="250"/>
        <v/>
      </c>
      <c r="CY67" s="199" t="str">
        <f t="shared" si="250"/>
        <v/>
      </c>
      <c r="CZ67" s="199" t="str">
        <f t="shared" si="250"/>
        <v/>
      </c>
      <c r="DA67" s="199" t="str">
        <f t="shared" si="250"/>
        <v/>
      </c>
      <c r="DB67" s="199" t="str">
        <f t="shared" si="250"/>
        <v/>
      </c>
      <c r="DC67" s="199" t="str">
        <f t="shared" si="250"/>
        <v/>
      </c>
      <c r="DD67" s="199" t="str">
        <f t="shared" si="250"/>
        <v/>
      </c>
      <c r="DE67" s="199" t="str">
        <f t="shared" si="250"/>
        <v/>
      </c>
      <c r="DF67" s="199" t="str">
        <f t="shared" si="250"/>
        <v/>
      </c>
      <c r="DG67" s="199" t="str">
        <f t="shared" si="250"/>
        <v/>
      </c>
      <c r="DH67" s="199" t="str">
        <f t="shared" si="250"/>
        <v/>
      </c>
      <c r="DI67" s="199" t="str">
        <f t="shared" si="250"/>
        <v/>
      </c>
      <c r="DJ67" s="199" t="str">
        <f t="shared" si="250"/>
        <v/>
      </c>
      <c r="DK67" s="199" t="str">
        <f t="shared" si="250"/>
        <v/>
      </c>
      <c r="DL67" s="199" t="str">
        <f t="shared" si="250"/>
        <v/>
      </c>
      <c r="DM67" s="199" t="str">
        <f t="shared" si="250"/>
        <v/>
      </c>
      <c r="DN67" s="199" t="str">
        <f t="shared" si="250"/>
        <v/>
      </c>
      <c r="DO67" s="199" t="str">
        <f t="shared" si="250"/>
        <v/>
      </c>
      <c r="DP67" s="199" t="str">
        <f t="shared" si="250"/>
        <v/>
      </c>
      <c r="DQ67" s="199" t="str">
        <f t="shared" si="250"/>
        <v/>
      </c>
      <c r="DR67" s="199" t="str">
        <f t="shared" si="250"/>
        <v/>
      </c>
      <c r="DS67" s="199" t="str">
        <f t="shared" si="250"/>
        <v/>
      </c>
      <c r="DT67" s="199" t="str">
        <f t="shared" si="250"/>
        <v/>
      </c>
      <c r="DU67" s="199" t="str">
        <f t="shared" si="250"/>
        <v/>
      </c>
      <c r="DV67" s="199" t="str">
        <f t="shared" si="250"/>
        <v/>
      </c>
      <c r="DW67" s="199" t="str">
        <f t="shared" si="250"/>
        <v/>
      </c>
      <c r="DX67" s="199" t="str">
        <f t="shared" si="250"/>
        <v/>
      </c>
      <c r="DY67" s="199" t="str">
        <f t="shared" si="250"/>
        <v/>
      </c>
      <c r="DZ67" s="199" t="str">
        <f t="shared" si="250"/>
        <v/>
      </c>
      <c r="EA67" s="199" t="str">
        <f t="shared" si="250"/>
        <v/>
      </c>
      <c r="EB67" s="199" t="str">
        <f t="shared" si="250"/>
        <v/>
      </c>
      <c r="EC67" s="199" t="str">
        <f t="shared" si="250"/>
        <v/>
      </c>
      <c r="ED67" s="199" t="str">
        <f t="shared" si="250"/>
        <v/>
      </c>
      <c r="EE67" s="236" t="str">
        <f t="shared" si="25"/>
        <v/>
      </c>
      <c r="EF67" s="237" t="e">
        <f t="shared" si="26"/>
        <v>#N/A</v>
      </c>
      <c r="EG67" s="237" t="e">
        <f t="shared" si="27"/>
        <v>#N/A</v>
      </c>
      <c r="EH67" s="237" t="e">
        <f t="shared" si="28"/>
        <v>#N/A</v>
      </c>
      <c r="EI67" s="237" t="e">
        <f t="shared" si="29"/>
        <v>#N/A</v>
      </c>
      <c r="EJ67" s="237" t="e">
        <f t="shared" si="30"/>
        <v>#N/A</v>
      </c>
      <c r="EK67" s="237" t="e">
        <f t="shared" si="31"/>
        <v>#N/A</v>
      </c>
      <c r="EL67" s="237" t="e">
        <f t="shared" si="32"/>
        <v>#N/A</v>
      </c>
      <c r="EM67" s="237" t="e">
        <f t="shared" si="33"/>
        <v>#N/A</v>
      </c>
      <c r="EN67" s="237" t="e">
        <f t="shared" si="34"/>
        <v>#N/A</v>
      </c>
      <c r="EO67" s="237" t="e">
        <f t="shared" si="35"/>
        <v>#N/A</v>
      </c>
      <c r="EP67" s="237" t="e">
        <f t="shared" si="36"/>
        <v>#N/A</v>
      </c>
      <c r="EQ67" s="237" t="e">
        <f t="shared" si="37"/>
        <v>#N/A</v>
      </c>
      <c r="ER67" s="237" t="e">
        <f t="shared" si="38"/>
        <v>#N/A</v>
      </c>
      <c r="ES67" s="237" t="e">
        <f t="shared" si="39"/>
        <v>#N/A</v>
      </c>
      <c r="ET67" s="237" t="e">
        <f t="shared" si="40"/>
        <v>#N/A</v>
      </c>
      <c r="EU67" s="237" t="e">
        <f t="shared" si="41"/>
        <v>#N/A</v>
      </c>
      <c r="EV67" s="237" t="e">
        <f t="shared" si="42"/>
        <v>#N/A</v>
      </c>
      <c r="EW67" s="237" t="e">
        <f t="shared" si="43"/>
        <v>#N/A</v>
      </c>
      <c r="EX67" s="237" t="e">
        <f t="shared" si="44"/>
        <v>#N/A</v>
      </c>
      <c r="EY67" s="237" t="e">
        <f t="shared" si="45"/>
        <v>#N/A</v>
      </c>
      <c r="EZ67" s="237" t="e">
        <f t="shared" si="46"/>
        <v>#N/A</v>
      </c>
      <c r="FA67" s="237" t="e">
        <f t="shared" si="47"/>
        <v>#N/A</v>
      </c>
      <c r="FB67" s="237" t="e">
        <f t="shared" si="48"/>
        <v>#N/A</v>
      </c>
      <c r="FC67" s="237" t="e">
        <f t="shared" si="49"/>
        <v>#N/A</v>
      </c>
      <c r="FD67" s="237" t="e">
        <f t="shared" si="50"/>
        <v>#N/A</v>
      </c>
      <c r="FE67" s="237" t="e">
        <f t="shared" si="51"/>
        <v>#N/A</v>
      </c>
      <c r="FF67" s="237" t="e">
        <f t="shared" si="52"/>
        <v>#N/A</v>
      </c>
      <c r="FG67" s="237" t="e">
        <f t="shared" si="53"/>
        <v>#N/A</v>
      </c>
      <c r="FH67" s="237" t="e">
        <f t="shared" si="54"/>
        <v>#N/A</v>
      </c>
      <c r="FI67" s="237" t="e">
        <f t="shared" si="55"/>
        <v>#N/A</v>
      </c>
      <c r="FJ67" s="237" t="e">
        <f t="shared" si="56"/>
        <v>#N/A</v>
      </c>
      <c r="FK67" s="237" t="e">
        <f t="shared" si="57"/>
        <v>#N/A</v>
      </c>
      <c r="FL67" s="237" t="e">
        <f t="shared" si="58"/>
        <v>#N/A</v>
      </c>
      <c r="FM67" s="237" t="e">
        <f t="shared" si="59"/>
        <v>#N/A</v>
      </c>
      <c r="FN67" s="237" t="e">
        <f t="shared" si="60"/>
        <v>#N/A</v>
      </c>
      <c r="FO67" s="237" t="e">
        <f t="shared" si="61"/>
        <v>#N/A</v>
      </c>
      <c r="FP67" s="237" t="e">
        <f t="shared" si="62"/>
        <v>#N/A</v>
      </c>
      <c r="FQ67" s="237" t="e">
        <f t="shared" si="63"/>
        <v>#N/A</v>
      </c>
      <c r="FR67" s="237" t="e">
        <f t="shared" si="64"/>
        <v>#N/A</v>
      </c>
      <c r="FS67" s="237" t="e">
        <f t="shared" si="65"/>
        <v>#N/A</v>
      </c>
      <c r="FT67" s="237" t="e">
        <f t="shared" si="66"/>
        <v>#N/A</v>
      </c>
      <c r="FU67" s="237" t="e">
        <f t="shared" si="67"/>
        <v>#N/A</v>
      </c>
      <c r="FV67" s="237" t="e">
        <f t="shared" si="68"/>
        <v>#N/A</v>
      </c>
      <c r="FW67" s="237" t="e">
        <f t="shared" si="69"/>
        <v>#N/A</v>
      </c>
      <c r="FX67" s="237" t="e">
        <f t="shared" si="70"/>
        <v>#N/A</v>
      </c>
      <c r="FY67" s="237" t="e">
        <f t="shared" si="71"/>
        <v>#N/A</v>
      </c>
      <c r="FZ67" s="237" t="e">
        <f t="shared" si="72"/>
        <v>#N/A</v>
      </c>
      <c r="GA67" s="237" t="e">
        <f t="shared" si="73"/>
        <v>#N/A</v>
      </c>
      <c r="GB67" s="237" t="e">
        <f t="shared" si="74"/>
        <v>#N/A</v>
      </c>
      <c r="GC67" s="237" t="e">
        <f t="shared" si="75"/>
        <v>#N/A</v>
      </c>
      <c r="GD67" s="237" t="e">
        <f t="shared" si="76"/>
        <v>#N/A</v>
      </c>
      <c r="GE67" s="237" t="e">
        <f t="shared" si="77"/>
        <v>#N/A</v>
      </c>
      <c r="GF67" s="237" t="e">
        <f t="shared" si="78"/>
        <v>#N/A</v>
      </c>
      <c r="GG67" s="237" t="e">
        <f t="shared" si="79"/>
        <v>#N/A</v>
      </c>
      <c r="GH67" s="237" t="e">
        <f t="shared" si="80"/>
        <v>#N/A</v>
      </c>
      <c r="GI67" s="237" t="e">
        <f t="shared" si="81"/>
        <v>#N/A</v>
      </c>
      <c r="GJ67" s="237" t="e">
        <f t="shared" si="82"/>
        <v>#N/A</v>
      </c>
      <c r="GK67" s="237" t="e">
        <f t="shared" si="83"/>
        <v>#N/A</v>
      </c>
      <c r="GL67" s="237" t="e">
        <f t="shared" si="84"/>
        <v>#N/A</v>
      </c>
      <c r="GM67" s="237" t="e">
        <f t="shared" si="85"/>
        <v>#N/A</v>
      </c>
      <c r="GN67" s="237" t="e">
        <f t="shared" si="86"/>
        <v>#N/A</v>
      </c>
      <c r="GO67" s="237" t="e">
        <f t="shared" si="87"/>
        <v>#N/A</v>
      </c>
      <c r="GP67" s="237" t="e">
        <f t="shared" si="88"/>
        <v>#N/A</v>
      </c>
      <c r="GQ67" s="237" t="e">
        <f t="shared" si="89"/>
        <v>#N/A</v>
      </c>
      <c r="GR67" s="237" t="e">
        <f t="shared" si="90"/>
        <v>#N/A</v>
      </c>
      <c r="GS67" s="237" t="e">
        <f t="shared" si="91"/>
        <v>#N/A</v>
      </c>
      <c r="GT67" s="237" t="e">
        <f t="shared" si="92"/>
        <v>#N/A</v>
      </c>
      <c r="GU67" s="237" t="e">
        <f t="shared" si="93"/>
        <v>#N/A</v>
      </c>
      <c r="GV67" s="237" t="e">
        <f t="shared" si="94"/>
        <v>#N/A</v>
      </c>
      <c r="GW67" s="237" t="e">
        <f t="shared" si="95"/>
        <v>#N/A</v>
      </c>
      <c r="GX67" s="237" t="e">
        <f t="shared" si="96"/>
        <v>#N/A</v>
      </c>
      <c r="GY67" s="237" t="e">
        <f t="shared" si="97"/>
        <v>#N/A</v>
      </c>
      <c r="GZ67" s="237" t="e">
        <f t="shared" si="98"/>
        <v>#N/A</v>
      </c>
      <c r="HA67" s="237" t="e">
        <f t="shared" si="99"/>
        <v>#N/A</v>
      </c>
      <c r="HB67" s="237" t="e">
        <f t="shared" si="100"/>
        <v>#N/A</v>
      </c>
      <c r="HC67" s="237" t="e">
        <f t="shared" si="101"/>
        <v>#N/A</v>
      </c>
      <c r="HD67" s="237" t="e">
        <f t="shared" si="102"/>
        <v>#N/A</v>
      </c>
      <c r="HE67" s="237" t="e">
        <f t="shared" si="103"/>
        <v>#N/A</v>
      </c>
      <c r="HF67" s="237" t="e">
        <f t="shared" si="104"/>
        <v>#N/A</v>
      </c>
      <c r="HG67" s="237" t="e">
        <f t="shared" si="105"/>
        <v>#N/A</v>
      </c>
      <c r="HH67" s="237" t="e">
        <f t="shared" si="106"/>
        <v>#N/A</v>
      </c>
      <c r="HI67" s="237" t="e">
        <f t="shared" si="107"/>
        <v>#N/A</v>
      </c>
      <c r="HJ67" s="237" t="e">
        <f t="shared" si="108"/>
        <v>#N/A</v>
      </c>
      <c r="HK67" s="237" t="e">
        <f t="shared" si="109"/>
        <v>#N/A</v>
      </c>
      <c r="HL67" s="237" t="e">
        <f t="shared" si="110"/>
        <v>#N/A</v>
      </c>
      <c r="HM67" s="237" t="e">
        <f t="shared" si="111"/>
        <v>#N/A</v>
      </c>
      <c r="HN67" s="237" t="e">
        <f t="shared" si="112"/>
        <v>#N/A</v>
      </c>
      <c r="HO67" s="237" t="e">
        <f t="shared" si="113"/>
        <v>#N/A</v>
      </c>
      <c r="HP67" s="237" t="e">
        <f t="shared" si="114"/>
        <v>#N/A</v>
      </c>
      <c r="HQ67" s="237" t="e">
        <f t="shared" si="115"/>
        <v>#N/A</v>
      </c>
      <c r="HR67" s="237" t="e">
        <f t="shared" si="116"/>
        <v>#N/A</v>
      </c>
      <c r="HS67" s="237" t="e">
        <f t="shared" si="117"/>
        <v>#N/A</v>
      </c>
      <c r="HT67" s="237" t="e">
        <f t="shared" si="118"/>
        <v>#N/A</v>
      </c>
      <c r="HU67" s="237" t="e">
        <f t="shared" si="119"/>
        <v>#N/A</v>
      </c>
      <c r="HV67" s="237" t="e">
        <f t="shared" si="120"/>
        <v>#N/A</v>
      </c>
      <c r="HW67" s="237" t="e">
        <f t="shared" si="121"/>
        <v>#N/A</v>
      </c>
      <c r="HX67" s="237" t="e">
        <f t="shared" si="122"/>
        <v>#N/A</v>
      </c>
      <c r="HY67" s="237" t="e">
        <f t="shared" si="123"/>
        <v>#N/A</v>
      </c>
      <c r="HZ67" s="237" t="e">
        <f t="shared" si="124"/>
        <v>#N/A</v>
      </c>
      <c r="IA67" s="237" t="e">
        <f t="shared" si="125"/>
        <v>#N/A</v>
      </c>
      <c r="IB67" s="237" t="e">
        <f t="shared" si="126"/>
        <v>#N/A</v>
      </c>
    </row>
    <row r="68" spans="1:236" hidden="1" x14ac:dyDescent="0.25">
      <c r="A68" s="22">
        <v>65</v>
      </c>
      <c r="B68" s="117" t="str">
        <f t="shared" si="10"/>
        <v/>
      </c>
      <c r="C68" s="132"/>
      <c r="D68" s="117" t="str">
        <f t="shared" si="11"/>
        <v/>
      </c>
      <c r="E68" s="127"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9" t="str">
        <f t="shared" si="18"/>
        <v/>
      </c>
      <c r="Q68" s="119" t="str">
        <f t="shared" si="19"/>
        <v/>
      </c>
      <c r="R68" s="40" t="str">
        <f t="shared" si="20"/>
        <v/>
      </c>
      <c r="S68" s="132"/>
      <c r="T68" s="28" t="str">
        <f>IF(AND(B68&gt;0,C68&gt;0,D68&gt;0,M68&gt;0,N68&gt;0,S68&gt;0,NOT(K68="")),ABS(VLOOKUP($S$1,VLookups!$A$28:$B$29,2,FALSE)-_xlfn.BETA.DIST(S68,IF(G68="L",N68,M68),IF(G68="L",M68,N68),TRUE,B68,D68)),"")</f>
        <v/>
      </c>
      <c r="U68" s="129" t="str">
        <f>IF(OR($M68="",$N68=""),"",_xlfn.BETA.INV(ABS(VLOOKUP($S$1,VLookups!$A$28:$B$29,2,FALSE)-U$3),IF($G68="L",$N68,$M68),IF($G68="L",$M68,$N68),$B68,$D68))</f>
        <v/>
      </c>
      <c r="V68" s="130" t="str">
        <f>IF(OR($M68="",$N68=""),"",_xlfn.BETA.INV(ABS(VLOOKUP($S$1,VLookups!$A$28:$B$29,2,FALSE)-V$3),IF($G68="L",$N68,$M68),IF($G68="L",$M68,$N68),$B68,$D68))</f>
        <v/>
      </c>
      <c r="W68" s="129" t="str">
        <f>IF(OR($M68="",$N68=""),"",_xlfn.BETA.INV(ABS(VLOOKUP($S$1,VLookups!$A$28:$B$29,2,FALSE)-W$3),IF($G68="L",$N68,$M68),IF($G68="L",$M68,$N68),$B68,$D68))</f>
        <v/>
      </c>
      <c r="X68" s="130" t="str">
        <f>IF(OR($M68="",$N68=""),"",_xlfn.BETA.INV(ABS(VLOOKUP($S$1,VLookups!$A$28:$B$29,2,FALSE)-X$3),IF($G68="L",$N68,$M68),IF($G68="L",$M68,$N68),$B68,$D68))</f>
        <v/>
      </c>
      <c r="Y68" s="129" t="str">
        <f>IF(OR($M68="",$N68=""),"",_xlfn.BETA.INV(ABS(VLOOKUP($S$1,VLookups!$A$28:$B$29,2,FALSE)-Y$3),IF($G68="L",$N68,$M68),IF($G68="L",$M68,$N68),$B68,$D68))</f>
        <v/>
      </c>
      <c r="Z68" s="130" t="str">
        <f>IF(OR($M68="",$N68=""),"",_xlfn.BETA.INV(ABS(VLOOKUP($S$1,VLookups!$A$28:$B$29,2,FALSE)-Z$3),IF($G68="L",$N68,$M68),IF($G68="L",$M68,$N68),$B68,$D68))</f>
        <v/>
      </c>
      <c r="AA68" s="129" t="str">
        <f>IF(OR($M68="",$N68=""),"",_xlfn.BETA.INV(ABS(VLOOKUP($S$1,VLookups!$A$28:$B$29,2,FALSE)-AA$3),IF($G68="L",$N68,$M68),IF($G68="L",$M68,$N68),$B68,$D68))</f>
        <v/>
      </c>
      <c r="AB68" s="130" t="str">
        <f>IF(OR($M68="",$N68=""),"",_xlfn.BETA.INV(ABS(VLOOKUP($S$1,VLookups!$A$28:$B$29,2,FALSE)-AB$3),IF($G68="L",$N68,$M68),IF($G68="L",$M68,$N68),$B68,$D68))</f>
        <v/>
      </c>
      <c r="AC68" s="129" t="str">
        <f>IF(OR($M68="",$N68=""),"",_xlfn.BETA.INV(ABS(VLOOKUP($S$1,VLookups!$A$28:$B$29,2,FALSE)-AC$3),IF($G68="L",$N68,$M68),IF($G68="L",$M68,$N68),$B68,$D68))</f>
        <v/>
      </c>
      <c r="AD68" s="130" t="str">
        <f>IF(OR($M68="",$N68=""),"",_xlfn.BETA.INV(ABS(VLOOKUP($S$1,VLookups!$A$28:$B$29,2,FALSE)-AD$3),IF($G68="L",$N68,$M68),IF($G68="L",$M68,$N68),$B68,$D68))</f>
        <v/>
      </c>
      <c r="AE68" s="129" t="str">
        <f>IF(OR($M68="",$N68=""),"",_xlfn.BETA.INV(ABS(VLOOKUP($S$1,VLookups!$A$28:$B$29,2,FALSE)-AE$3),IF($G68="L",$N68,$M68),IF($G68="L",$M68,$N68),$B68,$D68))</f>
        <v/>
      </c>
      <c r="AF68" s="130" t="str">
        <f>IF(OR($M68="",$N68=""),"",_xlfn.BETA.INV(ABS(VLOOKUP($S$1,VLookups!$A$28:$B$29,2,FALSE)-AF$3),IF($G68="L",$N68,$M68),IF($G68="L",$M68,$N68),$B68,$D68))</f>
        <v/>
      </c>
      <c r="AG68" s="17"/>
      <c r="AH68" s="238" t="str">
        <f t="shared" si="21"/>
        <v/>
      </c>
      <c r="AI68" s="236" t="str">
        <f t="shared" si="22"/>
        <v/>
      </c>
      <c r="AJ68" s="199" t="str">
        <f t="shared" ref="AJ68:CU68" si="251">IF(ISNONTEXT($AH68),AI68+$AH68,"")</f>
        <v/>
      </c>
      <c r="AK68" s="199" t="str">
        <f t="shared" si="251"/>
        <v/>
      </c>
      <c r="AL68" s="199" t="str">
        <f t="shared" si="251"/>
        <v/>
      </c>
      <c r="AM68" s="199" t="str">
        <f t="shared" si="251"/>
        <v/>
      </c>
      <c r="AN68" s="199" t="str">
        <f t="shared" si="251"/>
        <v/>
      </c>
      <c r="AO68" s="199" t="str">
        <f t="shared" si="251"/>
        <v/>
      </c>
      <c r="AP68" s="199" t="str">
        <f t="shared" si="251"/>
        <v/>
      </c>
      <c r="AQ68" s="199" t="str">
        <f t="shared" si="251"/>
        <v/>
      </c>
      <c r="AR68" s="199" t="str">
        <f t="shared" si="251"/>
        <v/>
      </c>
      <c r="AS68" s="199" t="str">
        <f t="shared" si="251"/>
        <v/>
      </c>
      <c r="AT68" s="199" t="str">
        <f t="shared" si="251"/>
        <v/>
      </c>
      <c r="AU68" s="199" t="str">
        <f t="shared" si="251"/>
        <v/>
      </c>
      <c r="AV68" s="199" t="str">
        <f t="shared" si="251"/>
        <v/>
      </c>
      <c r="AW68" s="199" t="str">
        <f t="shared" si="251"/>
        <v/>
      </c>
      <c r="AX68" s="199" t="str">
        <f t="shared" si="251"/>
        <v/>
      </c>
      <c r="AY68" s="199" t="str">
        <f t="shared" si="251"/>
        <v/>
      </c>
      <c r="AZ68" s="199" t="str">
        <f t="shared" si="251"/>
        <v/>
      </c>
      <c r="BA68" s="199" t="str">
        <f t="shared" si="251"/>
        <v/>
      </c>
      <c r="BB68" s="199" t="str">
        <f t="shared" si="251"/>
        <v/>
      </c>
      <c r="BC68" s="199" t="str">
        <f t="shared" si="251"/>
        <v/>
      </c>
      <c r="BD68" s="199" t="str">
        <f t="shared" si="251"/>
        <v/>
      </c>
      <c r="BE68" s="199" t="str">
        <f t="shared" si="251"/>
        <v/>
      </c>
      <c r="BF68" s="199" t="str">
        <f t="shared" si="251"/>
        <v/>
      </c>
      <c r="BG68" s="199" t="str">
        <f t="shared" si="251"/>
        <v/>
      </c>
      <c r="BH68" s="199" t="str">
        <f t="shared" si="251"/>
        <v/>
      </c>
      <c r="BI68" s="199" t="str">
        <f t="shared" si="251"/>
        <v/>
      </c>
      <c r="BJ68" s="199" t="str">
        <f t="shared" si="251"/>
        <v/>
      </c>
      <c r="BK68" s="199" t="str">
        <f t="shared" si="251"/>
        <v/>
      </c>
      <c r="BL68" s="199" t="str">
        <f t="shared" si="251"/>
        <v/>
      </c>
      <c r="BM68" s="199" t="str">
        <f t="shared" si="251"/>
        <v/>
      </c>
      <c r="BN68" s="199" t="str">
        <f t="shared" si="251"/>
        <v/>
      </c>
      <c r="BO68" s="199" t="str">
        <f t="shared" si="251"/>
        <v/>
      </c>
      <c r="BP68" s="199" t="str">
        <f t="shared" si="251"/>
        <v/>
      </c>
      <c r="BQ68" s="199" t="str">
        <f t="shared" si="251"/>
        <v/>
      </c>
      <c r="BR68" s="199" t="str">
        <f t="shared" si="251"/>
        <v/>
      </c>
      <c r="BS68" s="199" t="str">
        <f t="shared" si="251"/>
        <v/>
      </c>
      <c r="BT68" s="199" t="str">
        <f t="shared" si="251"/>
        <v/>
      </c>
      <c r="BU68" s="199" t="str">
        <f t="shared" si="251"/>
        <v/>
      </c>
      <c r="BV68" s="199" t="str">
        <f t="shared" si="251"/>
        <v/>
      </c>
      <c r="BW68" s="199" t="str">
        <f t="shared" si="251"/>
        <v/>
      </c>
      <c r="BX68" s="199" t="str">
        <f t="shared" si="251"/>
        <v/>
      </c>
      <c r="BY68" s="199" t="str">
        <f t="shared" si="251"/>
        <v/>
      </c>
      <c r="BZ68" s="199" t="str">
        <f t="shared" si="251"/>
        <v/>
      </c>
      <c r="CA68" s="199" t="str">
        <f t="shared" si="251"/>
        <v/>
      </c>
      <c r="CB68" s="199" t="str">
        <f t="shared" si="251"/>
        <v/>
      </c>
      <c r="CC68" s="199" t="str">
        <f t="shared" si="251"/>
        <v/>
      </c>
      <c r="CD68" s="199" t="str">
        <f t="shared" si="251"/>
        <v/>
      </c>
      <c r="CE68" s="199" t="str">
        <f t="shared" si="251"/>
        <v/>
      </c>
      <c r="CF68" s="199" t="str">
        <f t="shared" si="251"/>
        <v/>
      </c>
      <c r="CG68" s="199" t="str">
        <f t="shared" si="251"/>
        <v/>
      </c>
      <c r="CH68" s="199" t="str">
        <f t="shared" si="251"/>
        <v/>
      </c>
      <c r="CI68" s="199" t="str">
        <f t="shared" si="251"/>
        <v/>
      </c>
      <c r="CJ68" s="199" t="str">
        <f t="shared" si="251"/>
        <v/>
      </c>
      <c r="CK68" s="199" t="str">
        <f t="shared" si="251"/>
        <v/>
      </c>
      <c r="CL68" s="199" t="str">
        <f t="shared" si="251"/>
        <v/>
      </c>
      <c r="CM68" s="199" t="str">
        <f t="shared" si="251"/>
        <v/>
      </c>
      <c r="CN68" s="199" t="str">
        <f t="shared" si="251"/>
        <v/>
      </c>
      <c r="CO68" s="199" t="str">
        <f t="shared" si="251"/>
        <v/>
      </c>
      <c r="CP68" s="199" t="str">
        <f t="shared" si="251"/>
        <v/>
      </c>
      <c r="CQ68" s="199" t="str">
        <f t="shared" si="251"/>
        <v/>
      </c>
      <c r="CR68" s="199" t="str">
        <f t="shared" si="251"/>
        <v/>
      </c>
      <c r="CS68" s="199" t="str">
        <f t="shared" si="251"/>
        <v/>
      </c>
      <c r="CT68" s="199" t="str">
        <f t="shared" si="251"/>
        <v/>
      </c>
      <c r="CU68" s="199" t="str">
        <f t="shared" si="251"/>
        <v/>
      </c>
      <c r="CV68" s="199" t="str">
        <f t="shared" ref="CV68:FG68" si="252">IF(ISNONTEXT($AH68),CU68+$AH68,"")</f>
        <v/>
      </c>
      <c r="CW68" s="199" t="str">
        <f t="shared" si="252"/>
        <v/>
      </c>
      <c r="CX68" s="199" t="str">
        <f t="shared" si="252"/>
        <v/>
      </c>
      <c r="CY68" s="199" t="str">
        <f t="shared" si="252"/>
        <v/>
      </c>
      <c r="CZ68" s="199" t="str">
        <f t="shared" si="252"/>
        <v/>
      </c>
      <c r="DA68" s="199" t="str">
        <f t="shared" si="252"/>
        <v/>
      </c>
      <c r="DB68" s="199" t="str">
        <f t="shared" si="252"/>
        <v/>
      </c>
      <c r="DC68" s="199" t="str">
        <f t="shared" si="252"/>
        <v/>
      </c>
      <c r="DD68" s="199" t="str">
        <f t="shared" si="252"/>
        <v/>
      </c>
      <c r="DE68" s="199" t="str">
        <f t="shared" si="252"/>
        <v/>
      </c>
      <c r="DF68" s="199" t="str">
        <f t="shared" si="252"/>
        <v/>
      </c>
      <c r="DG68" s="199" t="str">
        <f t="shared" si="252"/>
        <v/>
      </c>
      <c r="DH68" s="199" t="str">
        <f t="shared" si="252"/>
        <v/>
      </c>
      <c r="DI68" s="199" t="str">
        <f t="shared" si="252"/>
        <v/>
      </c>
      <c r="DJ68" s="199" t="str">
        <f t="shared" si="252"/>
        <v/>
      </c>
      <c r="DK68" s="199" t="str">
        <f t="shared" si="252"/>
        <v/>
      </c>
      <c r="DL68" s="199" t="str">
        <f t="shared" si="252"/>
        <v/>
      </c>
      <c r="DM68" s="199" t="str">
        <f t="shared" si="252"/>
        <v/>
      </c>
      <c r="DN68" s="199" t="str">
        <f t="shared" si="252"/>
        <v/>
      </c>
      <c r="DO68" s="199" t="str">
        <f t="shared" si="252"/>
        <v/>
      </c>
      <c r="DP68" s="199" t="str">
        <f t="shared" si="252"/>
        <v/>
      </c>
      <c r="DQ68" s="199" t="str">
        <f t="shared" si="252"/>
        <v/>
      </c>
      <c r="DR68" s="199" t="str">
        <f t="shared" si="252"/>
        <v/>
      </c>
      <c r="DS68" s="199" t="str">
        <f t="shared" si="252"/>
        <v/>
      </c>
      <c r="DT68" s="199" t="str">
        <f t="shared" si="252"/>
        <v/>
      </c>
      <c r="DU68" s="199" t="str">
        <f t="shared" si="252"/>
        <v/>
      </c>
      <c r="DV68" s="199" t="str">
        <f t="shared" si="252"/>
        <v/>
      </c>
      <c r="DW68" s="199" t="str">
        <f t="shared" si="252"/>
        <v/>
      </c>
      <c r="DX68" s="199" t="str">
        <f t="shared" si="252"/>
        <v/>
      </c>
      <c r="DY68" s="199" t="str">
        <f t="shared" si="252"/>
        <v/>
      </c>
      <c r="DZ68" s="199" t="str">
        <f t="shared" si="252"/>
        <v/>
      </c>
      <c r="EA68" s="199" t="str">
        <f t="shared" si="252"/>
        <v/>
      </c>
      <c r="EB68" s="199" t="str">
        <f t="shared" si="252"/>
        <v/>
      </c>
      <c r="EC68" s="199" t="str">
        <f t="shared" si="252"/>
        <v/>
      </c>
      <c r="ED68" s="199" t="str">
        <f t="shared" si="252"/>
        <v/>
      </c>
      <c r="EE68" s="236" t="str">
        <f t="shared" si="25"/>
        <v/>
      </c>
      <c r="EF68" s="237" t="e">
        <f t="shared" si="26"/>
        <v>#N/A</v>
      </c>
      <c r="EG68" s="237" t="e">
        <f t="shared" si="27"/>
        <v>#N/A</v>
      </c>
      <c r="EH68" s="237" t="e">
        <f t="shared" si="28"/>
        <v>#N/A</v>
      </c>
      <c r="EI68" s="237" t="e">
        <f t="shared" si="29"/>
        <v>#N/A</v>
      </c>
      <c r="EJ68" s="237" t="e">
        <f t="shared" si="30"/>
        <v>#N/A</v>
      </c>
      <c r="EK68" s="237" t="e">
        <f t="shared" si="31"/>
        <v>#N/A</v>
      </c>
      <c r="EL68" s="237" t="e">
        <f t="shared" si="32"/>
        <v>#N/A</v>
      </c>
      <c r="EM68" s="237" t="e">
        <f t="shared" si="33"/>
        <v>#N/A</v>
      </c>
      <c r="EN68" s="237" t="e">
        <f t="shared" si="34"/>
        <v>#N/A</v>
      </c>
      <c r="EO68" s="237" t="e">
        <f t="shared" si="35"/>
        <v>#N/A</v>
      </c>
      <c r="EP68" s="237" t="e">
        <f t="shared" si="36"/>
        <v>#N/A</v>
      </c>
      <c r="EQ68" s="237" t="e">
        <f t="shared" si="37"/>
        <v>#N/A</v>
      </c>
      <c r="ER68" s="237" t="e">
        <f t="shared" si="38"/>
        <v>#N/A</v>
      </c>
      <c r="ES68" s="237" t="e">
        <f t="shared" si="39"/>
        <v>#N/A</v>
      </c>
      <c r="ET68" s="237" t="e">
        <f t="shared" si="40"/>
        <v>#N/A</v>
      </c>
      <c r="EU68" s="237" t="e">
        <f t="shared" si="41"/>
        <v>#N/A</v>
      </c>
      <c r="EV68" s="237" t="e">
        <f t="shared" si="42"/>
        <v>#N/A</v>
      </c>
      <c r="EW68" s="237" t="e">
        <f t="shared" si="43"/>
        <v>#N/A</v>
      </c>
      <c r="EX68" s="237" t="e">
        <f t="shared" si="44"/>
        <v>#N/A</v>
      </c>
      <c r="EY68" s="237" t="e">
        <f t="shared" si="45"/>
        <v>#N/A</v>
      </c>
      <c r="EZ68" s="237" t="e">
        <f t="shared" si="46"/>
        <v>#N/A</v>
      </c>
      <c r="FA68" s="237" t="e">
        <f t="shared" si="47"/>
        <v>#N/A</v>
      </c>
      <c r="FB68" s="237" t="e">
        <f t="shared" si="48"/>
        <v>#N/A</v>
      </c>
      <c r="FC68" s="237" t="e">
        <f t="shared" si="49"/>
        <v>#N/A</v>
      </c>
      <c r="FD68" s="237" t="e">
        <f t="shared" si="50"/>
        <v>#N/A</v>
      </c>
      <c r="FE68" s="237" t="e">
        <f t="shared" si="51"/>
        <v>#N/A</v>
      </c>
      <c r="FF68" s="237" t="e">
        <f t="shared" si="52"/>
        <v>#N/A</v>
      </c>
      <c r="FG68" s="237" t="e">
        <f t="shared" si="53"/>
        <v>#N/A</v>
      </c>
      <c r="FH68" s="237" t="e">
        <f t="shared" si="54"/>
        <v>#N/A</v>
      </c>
      <c r="FI68" s="237" t="e">
        <f t="shared" si="55"/>
        <v>#N/A</v>
      </c>
      <c r="FJ68" s="237" t="e">
        <f t="shared" si="56"/>
        <v>#N/A</v>
      </c>
      <c r="FK68" s="237" t="e">
        <f t="shared" si="57"/>
        <v>#N/A</v>
      </c>
      <c r="FL68" s="237" t="e">
        <f t="shared" si="58"/>
        <v>#N/A</v>
      </c>
      <c r="FM68" s="237" t="e">
        <f t="shared" si="59"/>
        <v>#N/A</v>
      </c>
      <c r="FN68" s="237" t="e">
        <f t="shared" si="60"/>
        <v>#N/A</v>
      </c>
      <c r="FO68" s="237" t="e">
        <f t="shared" si="61"/>
        <v>#N/A</v>
      </c>
      <c r="FP68" s="237" t="e">
        <f t="shared" si="62"/>
        <v>#N/A</v>
      </c>
      <c r="FQ68" s="237" t="e">
        <f t="shared" si="63"/>
        <v>#N/A</v>
      </c>
      <c r="FR68" s="237" t="e">
        <f t="shared" si="64"/>
        <v>#N/A</v>
      </c>
      <c r="FS68" s="237" t="e">
        <f t="shared" si="65"/>
        <v>#N/A</v>
      </c>
      <c r="FT68" s="237" t="e">
        <f t="shared" si="66"/>
        <v>#N/A</v>
      </c>
      <c r="FU68" s="237" t="e">
        <f t="shared" si="67"/>
        <v>#N/A</v>
      </c>
      <c r="FV68" s="237" t="e">
        <f t="shared" si="68"/>
        <v>#N/A</v>
      </c>
      <c r="FW68" s="237" t="e">
        <f t="shared" si="69"/>
        <v>#N/A</v>
      </c>
      <c r="FX68" s="237" t="e">
        <f t="shared" si="70"/>
        <v>#N/A</v>
      </c>
      <c r="FY68" s="237" t="e">
        <f t="shared" si="71"/>
        <v>#N/A</v>
      </c>
      <c r="FZ68" s="237" t="e">
        <f t="shared" si="72"/>
        <v>#N/A</v>
      </c>
      <c r="GA68" s="237" t="e">
        <f t="shared" si="73"/>
        <v>#N/A</v>
      </c>
      <c r="GB68" s="237" t="e">
        <f t="shared" si="74"/>
        <v>#N/A</v>
      </c>
      <c r="GC68" s="237" t="e">
        <f t="shared" si="75"/>
        <v>#N/A</v>
      </c>
      <c r="GD68" s="237" t="e">
        <f t="shared" si="76"/>
        <v>#N/A</v>
      </c>
      <c r="GE68" s="237" t="e">
        <f t="shared" si="77"/>
        <v>#N/A</v>
      </c>
      <c r="GF68" s="237" t="e">
        <f t="shared" si="78"/>
        <v>#N/A</v>
      </c>
      <c r="GG68" s="237" t="e">
        <f t="shared" si="79"/>
        <v>#N/A</v>
      </c>
      <c r="GH68" s="237" t="e">
        <f t="shared" si="80"/>
        <v>#N/A</v>
      </c>
      <c r="GI68" s="237" t="e">
        <f t="shared" si="81"/>
        <v>#N/A</v>
      </c>
      <c r="GJ68" s="237" t="e">
        <f t="shared" si="82"/>
        <v>#N/A</v>
      </c>
      <c r="GK68" s="237" t="e">
        <f t="shared" si="83"/>
        <v>#N/A</v>
      </c>
      <c r="GL68" s="237" t="e">
        <f t="shared" si="84"/>
        <v>#N/A</v>
      </c>
      <c r="GM68" s="237" t="e">
        <f t="shared" si="85"/>
        <v>#N/A</v>
      </c>
      <c r="GN68" s="237" t="e">
        <f t="shared" si="86"/>
        <v>#N/A</v>
      </c>
      <c r="GO68" s="237" t="e">
        <f t="shared" si="87"/>
        <v>#N/A</v>
      </c>
      <c r="GP68" s="237" t="e">
        <f t="shared" si="88"/>
        <v>#N/A</v>
      </c>
      <c r="GQ68" s="237" t="e">
        <f t="shared" si="89"/>
        <v>#N/A</v>
      </c>
      <c r="GR68" s="237" t="e">
        <f t="shared" si="90"/>
        <v>#N/A</v>
      </c>
      <c r="GS68" s="237" t="e">
        <f t="shared" si="91"/>
        <v>#N/A</v>
      </c>
      <c r="GT68" s="237" t="e">
        <f t="shared" si="92"/>
        <v>#N/A</v>
      </c>
      <c r="GU68" s="237" t="e">
        <f t="shared" si="93"/>
        <v>#N/A</v>
      </c>
      <c r="GV68" s="237" t="e">
        <f t="shared" si="94"/>
        <v>#N/A</v>
      </c>
      <c r="GW68" s="237" t="e">
        <f t="shared" si="95"/>
        <v>#N/A</v>
      </c>
      <c r="GX68" s="237" t="e">
        <f t="shared" si="96"/>
        <v>#N/A</v>
      </c>
      <c r="GY68" s="237" t="e">
        <f t="shared" si="97"/>
        <v>#N/A</v>
      </c>
      <c r="GZ68" s="237" t="e">
        <f t="shared" si="98"/>
        <v>#N/A</v>
      </c>
      <c r="HA68" s="237" t="e">
        <f t="shared" si="99"/>
        <v>#N/A</v>
      </c>
      <c r="HB68" s="237" t="e">
        <f t="shared" si="100"/>
        <v>#N/A</v>
      </c>
      <c r="HC68" s="237" t="e">
        <f t="shared" si="101"/>
        <v>#N/A</v>
      </c>
      <c r="HD68" s="237" t="e">
        <f t="shared" si="102"/>
        <v>#N/A</v>
      </c>
      <c r="HE68" s="237" t="e">
        <f t="shared" si="103"/>
        <v>#N/A</v>
      </c>
      <c r="HF68" s="237" t="e">
        <f t="shared" si="104"/>
        <v>#N/A</v>
      </c>
      <c r="HG68" s="237" t="e">
        <f t="shared" si="105"/>
        <v>#N/A</v>
      </c>
      <c r="HH68" s="237" t="e">
        <f t="shared" si="106"/>
        <v>#N/A</v>
      </c>
      <c r="HI68" s="237" t="e">
        <f t="shared" si="107"/>
        <v>#N/A</v>
      </c>
      <c r="HJ68" s="237" t="e">
        <f t="shared" si="108"/>
        <v>#N/A</v>
      </c>
      <c r="HK68" s="237" t="e">
        <f t="shared" si="109"/>
        <v>#N/A</v>
      </c>
      <c r="HL68" s="237" t="e">
        <f t="shared" si="110"/>
        <v>#N/A</v>
      </c>
      <c r="HM68" s="237" t="e">
        <f t="shared" si="111"/>
        <v>#N/A</v>
      </c>
      <c r="HN68" s="237" t="e">
        <f t="shared" si="112"/>
        <v>#N/A</v>
      </c>
      <c r="HO68" s="237" t="e">
        <f t="shared" si="113"/>
        <v>#N/A</v>
      </c>
      <c r="HP68" s="237" t="e">
        <f t="shared" si="114"/>
        <v>#N/A</v>
      </c>
      <c r="HQ68" s="237" t="e">
        <f t="shared" si="115"/>
        <v>#N/A</v>
      </c>
      <c r="HR68" s="237" t="e">
        <f t="shared" si="116"/>
        <v>#N/A</v>
      </c>
      <c r="HS68" s="237" t="e">
        <f t="shared" si="117"/>
        <v>#N/A</v>
      </c>
      <c r="HT68" s="237" t="e">
        <f t="shared" si="118"/>
        <v>#N/A</v>
      </c>
      <c r="HU68" s="237" t="e">
        <f t="shared" si="119"/>
        <v>#N/A</v>
      </c>
      <c r="HV68" s="237" t="e">
        <f t="shared" si="120"/>
        <v>#N/A</v>
      </c>
      <c r="HW68" s="237" t="e">
        <f t="shared" si="121"/>
        <v>#N/A</v>
      </c>
      <c r="HX68" s="237" t="e">
        <f t="shared" si="122"/>
        <v>#N/A</v>
      </c>
      <c r="HY68" s="237" t="e">
        <f t="shared" si="123"/>
        <v>#N/A</v>
      </c>
      <c r="HZ68" s="237" t="e">
        <f t="shared" si="124"/>
        <v>#N/A</v>
      </c>
      <c r="IA68" s="237" t="e">
        <f t="shared" si="125"/>
        <v>#N/A</v>
      </c>
      <c r="IB68" s="237" t="e">
        <f t="shared" si="126"/>
        <v>#N/A</v>
      </c>
    </row>
    <row r="69" spans="1:236" hidden="1" x14ac:dyDescent="0.25">
      <c r="A69" s="22">
        <v>66</v>
      </c>
      <c r="B69" s="117" t="str">
        <f t="shared" ref="B69:B103" si="253">IF(C69&gt;0,C69*(1+$B$2),"")</f>
        <v/>
      </c>
      <c r="C69" s="132"/>
      <c r="D69" s="117" t="str">
        <f t="shared" ref="D69:D103" si="254">IF(C69&gt;0,C69*(1+$D$2),"")</f>
        <v/>
      </c>
      <c r="E69" s="127"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9" t="str">
        <f t="shared" ref="P69:P103" si="261">IF(OR(F69="",K69=""),"",IF(G69="R",((D69-B69)*(INDEX(Mean_Ratios,I69,L69)))+B69,((D69-B69)*(1-INDEX(Mean_Ratios,I69,L69)))+B69))</f>
        <v/>
      </c>
      <c r="Q69" s="119" t="str">
        <f t="shared" ref="Q69:Q103" si="262">IF(OR(F69="",K69=""),"",(D69-B69)*INDEX(Standard_Deviation_Ratios,I69,L69))</f>
        <v/>
      </c>
      <c r="R69" s="40" t="str">
        <f t="shared" ref="R69:R103" si="263">IF(OR(F69="",K69=""),"",Q69^2)</f>
        <v/>
      </c>
      <c r="S69" s="132"/>
      <c r="T69" s="28" t="str">
        <f>IF(AND(B69&gt;0,C69&gt;0,D69&gt;0,M69&gt;0,N69&gt;0,S69&gt;0,NOT(K69="")),ABS(VLOOKUP($S$1,VLookups!$A$28:$B$29,2,FALSE)-_xlfn.BETA.DIST(S69,IF(G69="L",N69,M69),IF(G69="L",M69,N69),TRUE,B69,D69)),"")</f>
        <v/>
      </c>
      <c r="U69" s="129" t="str">
        <f>IF(OR($M69="",$N69=""),"",_xlfn.BETA.INV(ABS(VLOOKUP($S$1,VLookups!$A$28:$B$29,2,FALSE)-U$3),IF($G69="L",$N69,$M69),IF($G69="L",$M69,$N69),$B69,$D69))</f>
        <v/>
      </c>
      <c r="V69" s="130" t="str">
        <f>IF(OR($M69="",$N69=""),"",_xlfn.BETA.INV(ABS(VLOOKUP($S$1,VLookups!$A$28:$B$29,2,FALSE)-V$3),IF($G69="L",$N69,$M69),IF($G69="L",$M69,$N69),$B69,$D69))</f>
        <v/>
      </c>
      <c r="W69" s="129" t="str">
        <f>IF(OR($M69="",$N69=""),"",_xlfn.BETA.INV(ABS(VLOOKUP($S$1,VLookups!$A$28:$B$29,2,FALSE)-W$3),IF($G69="L",$N69,$M69),IF($G69="L",$M69,$N69),$B69,$D69))</f>
        <v/>
      </c>
      <c r="X69" s="130" t="str">
        <f>IF(OR($M69="",$N69=""),"",_xlfn.BETA.INV(ABS(VLOOKUP($S$1,VLookups!$A$28:$B$29,2,FALSE)-X$3),IF($G69="L",$N69,$M69),IF($G69="L",$M69,$N69),$B69,$D69))</f>
        <v/>
      </c>
      <c r="Y69" s="129" t="str">
        <f>IF(OR($M69="",$N69=""),"",_xlfn.BETA.INV(ABS(VLOOKUP($S$1,VLookups!$A$28:$B$29,2,FALSE)-Y$3),IF($G69="L",$N69,$M69),IF($G69="L",$M69,$N69),$B69,$D69))</f>
        <v/>
      </c>
      <c r="Z69" s="130" t="str">
        <f>IF(OR($M69="",$N69=""),"",_xlfn.BETA.INV(ABS(VLOOKUP($S$1,VLookups!$A$28:$B$29,2,FALSE)-Z$3),IF($G69="L",$N69,$M69),IF($G69="L",$M69,$N69),$B69,$D69))</f>
        <v/>
      </c>
      <c r="AA69" s="129" t="str">
        <f>IF(OR($M69="",$N69=""),"",_xlfn.BETA.INV(ABS(VLOOKUP($S$1,VLookups!$A$28:$B$29,2,FALSE)-AA$3),IF($G69="L",$N69,$M69),IF($G69="L",$M69,$N69),$B69,$D69))</f>
        <v/>
      </c>
      <c r="AB69" s="130" t="str">
        <f>IF(OR($M69="",$N69=""),"",_xlfn.BETA.INV(ABS(VLOOKUP($S$1,VLookups!$A$28:$B$29,2,FALSE)-AB$3),IF($G69="L",$N69,$M69),IF($G69="L",$M69,$N69),$B69,$D69))</f>
        <v/>
      </c>
      <c r="AC69" s="129" t="str">
        <f>IF(OR($M69="",$N69=""),"",_xlfn.BETA.INV(ABS(VLOOKUP($S$1,VLookups!$A$28:$B$29,2,FALSE)-AC$3),IF($G69="L",$N69,$M69),IF($G69="L",$M69,$N69),$B69,$D69))</f>
        <v/>
      </c>
      <c r="AD69" s="130" t="str">
        <f>IF(OR($M69="",$N69=""),"",_xlfn.BETA.INV(ABS(VLOOKUP($S$1,VLookups!$A$28:$B$29,2,FALSE)-AD$3),IF($G69="L",$N69,$M69),IF($G69="L",$M69,$N69),$B69,$D69))</f>
        <v/>
      </c>
      <c r="AE69" s="129" t="str">
        <f>IF(OR($M69="",$N69=""),"",_xlfn.BETA.INV(ABS(VLOOKUP($S$1,VLookups!$A$28:$B$29,2,FALSE)-AE$3),IF($G69="L",$N69,$M69),IF($G69="L",$M69,$N69),$B69,$D69))</f>
        <v/>
      </c>
      <c r="AF69" s="130" t="str">
        <f>IF(OR($M69="",$N69=""),"",_xlfn.BETA.INV(ABS(VLOOKUP($S$1,VLookups!$A$28:$B$29,2,FALSE)-AF$3),IF($G69="L",$N69,$M69),IF($G69="L",$M69,$N69),$B69,$D69))</f>
        <v/>
      </c>
      <c r="AG69" s="17"/>
      <c r="AH69" s="238" t="str">
        <f t="shared" ref="AH69:AH103" si="264">IF(AND(B69&gt;0,C69&gt;0,D69&gt;0),ABS(D69-B69)/100,"")</f>
        <v/>
      </c>
      <c r="AI69" s="236" t="str">
        <f t="shared" ref="AI69:AI103" si="265">IF(ISNONTEXT($AH69),B69,"")</f>
        <v/>
      </c>
      <c r="AJ69" s="199" t="str">
        <f t="shared" ref="AJ69:CU69" si="266">IF(ISNONTEXT($AH69),AI69+$AH69,"")</f>
        <v/>
      </c>
      <c r="AK69" s="199" t="str">
        <f t="shared" si="266"/>
        <v/>
      </c>
      <c r="AL69" s="199" t="str">
        <f t="shared" si="266"/>
        <v/>
      </c>
      <c r="AM69" s="199" t="str">
        <f t="shared" si="266"/>
        <v/>
      </c>
      <c r="AN69" s="199" t="str">
        <f t="shared" si="266"/>
        <v/>
      </c>
      <c r="AO69" s="199" t="str">
        <f t="shared" si="266"/>
        <v/>
      </c>
      <c r="AP69" s="199" t="str">
        <f t="shared" si="266"/>
        <v/>
      </c>
      <c r="AQ69" s="199" t="str">
        <f t="shared" si="266"/>
        <v/>
      </c>
      <c r="AR69" s="199" t="str">
        <f t="shared" si="266"/>
        <v/>
      </c>
      <c r="AS69" s="199" t="str">
        <f t="shared" si="266"/>
        <v/>
      </c>
      <c r="AT69" s="199" t="str">
        <f t="shared" si="266"/>
        <v/>
      </c>
      <c r="AU69" s="199" t="str">
        <f t="shared" si="266"/>
        <v/>
      </c>
      <c r="AV69" s="199" t="str">
        <f t="shared" si="266"/>
        <v/>
      </c>
      <c r="AW69" s="199" t="str">
        <f t="shared" si="266"/>
        <v/>
      </c>
      <c r="AX69" s="199" t="str">
        <f t="shared" si="266"/>
        <v/>
      </c>
      <c r="AY69" s="199" t="str">
        <f t="shared" si="266"/>
        <v/>
      </c>
      <c r="AZ69" s="199" t="str">
        <f t="shared" si="266"/>
        <v/>
      </c>
      <c r="BA69" s="199" t="str">
        <f t="shared" si="266"/>
        <v/>
      </c>
      <c r="BB69" s="199" t="str">
        <f t="shared" si="266"/>
        <v/>
      </c>
      <c r="BC69" s="199" t="str">
        <f t="shared" si="266"/>
        <v/>
      </c>
      <c r="BD69" s="199" t="str">
        <f t="shared" si="266"/>
        <v/>
      </c>
      <c r="BE69" s="199" t="str">
        <f t="shared" si="266"/>
        <v/>
      </c>
      <c r="BF69" s="199" t="str">
        <f t="shared" si="266"/>
        <v/>
      </c>
      <c r="BG69" s="199" t="str">
        <f t="shared" si="266"/>
        <v/>
      </c>
      <c r="BH69" s="199" t="str">
        <f t="shared" si="266"/>
        <v/>
      </c>
      <c r="BI69" s="199" t="str">
        <f t="shared" si="266"/>
        <v/>
      </c>
      <c r="BJ69" s="199" t="str">
        <f t="shared" si="266"/>
        <v/>
      </c>
      <c r="BK69" s="199" t="str">
        <f t="shared" si="266"/>
        <v/>
      </c>
      <c r="BL69" s="199" t="str">
        <f t="shared" si="266"/>
        <v/>
      </c>
      <c r="BM69" s="199" t="str">
        <f t="shared" si="266"/>
        <v/>
      </c>
      <c r="BN69" s="199" t="str">
        <f t="shared" si="266"/>
        <v/>
      </c>
      <c r="BO69" s="199" t="str">
        <f t="shared" si="266"/>
        <v/>
      </c>
      <c r="BP69" s="199" t="str">
        <f t="shared" si="266"/>
        <v/>
      </c>
      <c r="BQ69" s="199" t="str">
        <f t="shared" si="266"/>
        <v/>
      </c>
      <c r="BR69" s="199" t="str">
        <f t="shared" si="266"/>
        <v/>
      </c>
      <c r="BS69" s="199" t="str">
        <f t="shared" si="266"/>
        <v/>
      </c>
      <c r="BT69" s="199" t="str">
        <f t="shared" si="266"/>
        <v/>
      </c>
      <c r="BU69" s="199" t="str">
        <f t="shared" si="266"/>
        <v/>
      </c>
      <c r="BV69" s="199" t="str">
        <f t="shared" si="266"/>
        <v/>
      </c>
      <c r="BW69" s="199" t="str">
        <f t="shared" si="266"/>
        <v/>
      </c>
      <c r="BX69" s="199" t="str">
        <f t="shared" si="266"/>
        <v/>
      </c>
      <c r="BY69" s="199" t="str">
        <f t="shared" si="266"/>
        <v/>
      </c>
      <c r="BZ69" s="199" t="str">
        <f t="shared" si="266"/>
        <v/>
      </c>
      <c r="CA69" s="199" t="str">
        <f t="shared" si="266"/>
        <v/>
      </c>
      <c r="CB69" s="199" t="str">
        <f t="shared" si="266"/>
        <v/>
      </c>
      <c r="CC69" s="199" t="str">
        <f t="shared" si="266"/>
        <v/>
      </c>
      <c r="CD69" s="199" t="str">
        <f t="shared" si="266"/>
        <v/>
      </c>
      <c r="CE69" s="199" t="str">
        <f t="shared" si="266"/>
        <v/>
      </c>
      <c r="CF69" s="199" t="str">
        <f t="shared" si="266"/>
        <v/>
      </c>
      <c r="CG69" s="199" t="str">
        <f t="shared" si="266"/>
        <v/>
      </c>
      <c r="CH69" s="199" t="str">
        <f t="shared" si="266"/>
        <v/>
      </c>
      <c r="CI69" s="199" t="str">
        <f t="shared" si="266"/>
        <v/>
      </c>
      <c r="CJ69" s="199" t="str">
        <f t="shared" si="266"/>
        <v/>
      </c>
      <c r="CK69" s="199" t="str">
        <f t="shared" si="266"/>
        <v/>
      </c>
      <c r="CL69" s="199" t="str">
        <f t="shared" si="266"/>
        <v/>
      </c>
      <c r="CM69" s="199" t="str">
        <f t="shared" si="266"/>
        <v/>
      </c>
      <c r="CN69" s="199" t="str">
        <f t="shared" si="266"/>
        <v/>
      </c>
      <c r="CO69" s="199" t="str">
        <f t="shared" si="266"/>
        <v/>
      </c>
      <c r="CP69" s="199" t="str">
        <f t="shared" si="266"/>
        <v/>
      </c>
      <c r="CQ69" s="199" t="str">
        <f t="shared" si="266"/>
        <v/>
      </c>
      <c r="CR69" s="199" t="str">
        <f t="shared" si="266"/>
        <v/>
      </c>
      <c r="CS69" s="199" t="str">
        <f t="shared" si="266"/>
        <v/>
      </c>
      <c r="CT69" s="199" t="str">
        <f t="shared" si="266"/>
        <v/>
      </c>
      <c r="CU69" s="199" t="str">
        <f t="shared" si="266"/>
        <v/>
      </c>
      <c r="CV69" s="199" t="str">
        <f t="shared" ref="CV69:FG69" si="267">IF(ISNONTEXT($AH69),CU69+$AH69,"")</f>
        <v/>
      </c>
      <c r="CW69" s="199" t="str">
        <f t="shared" si="267"/>
        <v/>
      </c>
      <c r="CX69" s="199" t="str">
        <f t="shared" si="267"/>
        <v/>
      </c>
      <c r="CY69" s="199" t="str">
        <f t="shared" si="267"/>
        <v/>
      </c>
      <c r="CZ69" s="199" t="str">
        <f t="shared" si="267"/>
        <v/>
      </c>
      <c r="DA69" s="199" t="str">
        <f t="shared" si="267"/>
        <v/>
      </c>
      <c r="DB69" s="199" t="str">
        <f t="shared" si="267"/>
        <v/>
      </c>
      <c r="DC69" s="199" t="str">
        <f t="shared" si="267"/>
        <v/>
      </c>
      <c r="DD69" s="199" t="str">
        <f t="shared" si="267"/>
        <v/>
      </c>
      <c r="DE69" s="199" t="str">
        <f t="shared" si="267"/>
        <v/>
      </c>
      <c r="DF69" s="199" t="str">
        <f t="shared" si="267"/>
        <v/>
      </c>
      <c r="DG69" s="199" t="str">
        <f t="shared" si="267"/>
        <v/>
      </c>
      <c r="DH69" s="199" t="str">
        <f t="shared" si="267"/>
        <v/>
      </c>
      <c r="DI69" s="199" t="str">
        <f t="shared" si="267"/>
        <v/>
      </c>
      <c r="DJ69" s="199" t="str">
        <f t="shared" si="267"/>
        <v/>
      </c>
      <c r="DK69" s="199" t="str">
        <f t="shared" si="267"/>
        <v/>
      </c>
      <c r="DL69" s="199" t="str">
        <f t="shared" si="267"/>
        <v/>
      </c>
      <c r="DM69" s="199" t="str">
        <f t="shared" si="267"/>
        <v/>
      </c>
      <c r="DN69" s="199" t="str">
        <f t="shared" si="267"/>
        <v/>
      </c>
      <c r="DO69" s="199" t="str">
        <f t="shared" si="267"/>
        <v/>
      </c>
      <c r="DP69" s="199" t="str">
        <f t="shared" si="267"/>
        <v/>
      </c>
      <c r="DQ69" s="199" t="str">
        <f t="shared" si="267"/>
        <v/>
      </c>
      <c r="DR69" s="199" t="str">
        <f t="shared" si="267"/>
        <v/>
      </c>
      <c r="DS69" s="199" t="str">
        <f t="shared" si="267"/>
        <v/>
      </c>
      <c r="DT69" s="199" t="str">
        <f t="shared" si="267"/>
        <v/>
      </c>
      <c r="DU69" s="199" t="str">
        <f t="shared" si="267"/>
        <v/>
      </c>
      <c r="DV69" s="199" t="str">
        <f t="shared" si="267"/>
        <v/>
      </c>
      <c r="DW69" s="199" t="str">
        <f t="shared" si="267"/>
        <v/>
      </c>
      <c r="DX69" s="199" t="str">
        <f t="shared" si="267"/>
        <v/>
      </c>
      <c r="DY69" s="199" t="str">
        <f t="shared" si="267"/>
        <v/>
      </c>
      <c r="DZ69" s="199" t="str">
        <f t="shared" si="267"/>
        <v/>
      </c>
      <c r="EA69" s="199" t="str">
        <f t="shared" si="267"/>
        <v/>
      </c>
      <c r="EB69" s="199" t="str">
        <f t="shared" si="267"/>
        <v/>
      </c>
      <c r="EC69" s="199" t="str">
        <f t="shared" si="267"/>
        <v/>
      </c>
      <c r="ED69" s="199" t="str">
        <f t="shared" si="267"/>
        <v/>
      </c>
      <c r="EE69" s="236" t="str">
        <f t="shared" ref="EE69:EE103" si="268">IF(ISNONTEXT($AH69),D69-0.001,"")</f>
        <v/>
      </c>
      <c r="EF69" s="237" t="e">
        <f t="shared" ref="EF69:EF103" si="269">IF(ISNONTEXT($Q69),IF($G69="R",_xlfn.BETA.DIST(AI69,$M69,$N69,FALSE,$B69,$D69),_xlfn.BETA.DIST(AI69,$N69,$M69,FALSE,$B69,$D69)),NA())</f>
        <v>#N/A</v>
      </c>
      <c r="EG69" s="237" t="e">
        <f t="shared" ref="EG69:EG103" si="270">IF(ISNONTEXT($Q69),IF($G69="R",_xlfn.BETA.DIST(AJ69,$M69,$N69,FALSE,$B69,$D69),_xlfn.BETA.DIST(AJ69,$N69,$M69,FALSE,$B69,$D69)),NA())</f>
        <v>#N/A</v>
      </c>
      <c r="EH69" s="237" t="e">
        <f t="shared" ref="EH69:EH103" si="271">IF(ISNONTEXT($Q69),IF($G69="R",_xlfn.BETA.DIST(AK69,$M69,$N69,FALSE,$B69,$D69),_xlfn.BETA.DIST(AK69,$N69,$M69,FALSE,$B69,$D69)),NA())</f>
        <v>#N/A</v>
      </c>
      <c r="EI69" s="237" t="e">
        <f t="shared" ref="EI69:EI103" si="272">IF(ISNONTEXT($Q69),IF($G69="R",_xlfn.BETA.DIST(AL69,$M69,$N69,FALSE,$B69,$D69),_xlfn.BETA.DIST(AL69,$N69,$M69,FALSE,$B69,$D69)),NA())</f>
        <v>#N/A</v>
      </c>
      <c r="EJ69" s="237" t="e">
        <f t="shared" ref="EJ69:EJ103" si="273">IF(ISNONTEXT($Q69),IF($G69="R",_xlfn.BETA.DIST(AM69,$M69,$N69,FALSE,$B69,$D69),_xlfn.BETA.DIST(AM69,$N69,$M69,FALSE,$B69,$D69)),NA())</f>
        <v>#N/A</v>
      </c>
      <c r="EK69" s="237" t="e">
        <f t="shared" ref="EK69:EK103" si="274">IF(ISNONTEXT($Q69),IF($G69="R",_xlfn.BETA.DIST(AN69,$M69,$N69,FALSE,$B69,$D69),_xlfn.BETA.DIST(AN69,$N69,$M69,FALSE,$B69,$D69)),NA())</f>
        <v>#N/A</v>
      </c>
      <c r="EL69" s="237" t="e">
        <f t="shared" ref="EL69:EL103" si="275">IF(ISNONTEXT($Q69),IF($G69="R",_xlfn.BETA.DIST(AO69,$M69,$N69,FALSE,$B69,$D69),_xlfn.BETA.DIST(AO69,$N69,$M69,FALSE,$B69,$D69)),NA())</f>
        <v>#N/A</v>
      </c>
      <c r="EM69" s="237" t="e">
        <f t="shared" ref="EM69:EM103" si="276">IF(ISNONTEXT($Q69),IF($G69="R",_xlfn.BETA.DIST(AP69,$M69,$N69,FALSE,$B69,$D69),_xlfn.BETA.DIST(AP69,$N69,$M69,FALSE,$B69,$D69)),NA())</f>
        <v>#N/A</v>
      </c>
      <c r="EN69" s="237" t="e">
        <f t="shared" ref="EN69:EN103" si="277">IF(ISNONTEXT($Q69),IF($G69="R",_xlfn.BETA.DIST(AQ69,$M69,$N69,FALSE,$B69,$D69),_xlfn.BETA.DIST(AQ69,$N69,$M69,FALSE,$B69,$D69)),NA())</f>
        <v>#N/A</v>
      </c>
      <c r="EO69" s="237" t="e">
        <f t="shared" ref="EO69:EO103" si="278">IF(ISNONTEXT($Q69),IF($G69="R",_xlfn.BETA.DIST(AR69,$M69,$N69,FALSE,$B69,$D69),_xlfn.BETA.DIST(AR69,$N69,$M69,FALSE,$B69,$D69)),NA())</f>
        <v>#N/A</v>
      </c>
      <c r="EP69" s="237" t="e">
        <f t="shared" ref="EP69:EP103" si="279">IF(ISNONTEXT($Q69),IF($G69="R",_xlfn.BETA.DIST(AS69,$M69,$N69,FALSE,$B69,$D69),_xlfn.BETA.DIST(AS69,$N69,$M69,FALSE,$B69,$D69)),NA())</f>
        <v>#N/A</v>
      </c>
      <c r="EQ69" s="237" t="e">
        <f t="shared" ref="EQ69:EQ103" si="280">IF(ISNONTEXT($Q69),IF($G69="R",_xlfn.BETA.DIST(AT69,$M69,$N69,FALSE,$B69,$D69),_xlfn.BETA.DIST(AT69,$N69,$M69,FALSE,$B69,$D69)),NA())</f>
        <v>#N/A</v>
      </c>
      <c r="ER69" s="237" t="e">
        <f t="shared" ref="ER69:ER103" si="281">IF(ISNONTEXT($Q69),IF($G69="R",_xlfn.BETA.DIST(AU69,$M69,$N69,FALSE,$B69,$D69),_xlfn.BETA.DIST(AU69,$N69,$M69,FALSE,$B69,$D69)),NA())</f>
        <v>#N/A</v>
      </c>
      <c r="ES69" s="237" t="e">
        <f t="shared" ref="ES69:ES103" si="282">IF(ISNONTEXT($Q69),IF($G69="R",_xlfn.BETA.DIST(AV69,$M69,$N69,FALSE,$B69,$D69),_xlfn.BETA.DIST(AV69,$N69,$M69,FALSE,$B69,$D69)),NA())</f>
        <v>#N/A</v>
      </c>
      <c r="ET69" s="237" t="e">
        <f t="shared" ref="ET69:ET103" si="283">IF(ISNONTEXT($Q69),IF($G69="R",_xlfn.BETA.DIST(AW69,$M69,$N69,FALSE,$B69,$D69),_xlfn.BETA.DIST(AW69,$N69,$M69,FALSE,$B69,$D69)),NA())</f>
        <v>#N/A</v>
      </c>
      <c r="EU69" s="237" t="e">
        <f t="shared" ref="EU69:EU103" si="284">IF(ISNONTEXT($Q69),IF($G69="R",_xlfn.BETA.DIST(AX69,$M69,$N69,FALSE,$B69,$D69),_xlfn.BETA.DIST(AX69,$N69,$M69,FALSE,$B69,$D69)),NA())</f>
        <v>#N/A</v>
      </c>
      <c r="EV69" s="237" t="e">
        <f t="shared" ref="EV69:EV103" si="285">IF(ISNONTEXT($Q69),IF($G69="R",_xlfn.BETA.DIST(AY69,$M69,$N69,FALSE,$B69,$D69),_xlfn.BETA.DIST(AY69,$N69,$M69,FALSE,$B69,$D69)),NA())</f>
        <v>#N/A</v>
      </c>
      <c r="EW69" s="237" t="e">
        <f t="shared" ref="EW69:EW103" si="286">IF(ISNONTEXT($Q69),IF($G69="R",_xlfn.BETA.DIST(AZ69,$M69,$N69,FALSE,$B69,$D69),_xlfn.BETA.DIST(AZ69,$N69,$M69,FALSE,$B69,$D69)),NA())</f>
        <v>#N/A</v>
      </c>
      <c r="EX69" s="237" t="e">
        <f t="shared" ref="EX69:EX103" si="287">IF(ISNONTEXT($Q69),IF($G69="R",_xlfn.BETA.DIST(BA69,$M69,$N69,FALSE,$B69,$D69),_xlfn.BETA.DIST(BA69,$N69,$M69,FALSE,$B69,$D69)),NA())</f>
        <v>#N/A</v>
      </c>
      <c r="EY69" s="237" t="e">
        <f t="shared" ref="EY69:EY103" si="288">IF(ISNONTEXT($Q69),IF($G69="R",_xlfn.BETA.DIST(BB69,$M69,$N69,FALSE,$B69,$D69),_xlfn.BETA.DIST(BB69,$N69,$M69,FALSE,$B69,$D69)),NA())</f>
        <v>#N/A</v>
      </c>
      <c r="EZ69" s="237" t="e">
        <f t="shared" ref="EZ69:EZ103" si="289">IF(ISNONTEXT($Q69),IF($G69="R",_xlfn.BETA.DIST(BC69,$M69,$N69,FALSE,$B69,$D69),_xlfn.BETA.DIST(BC69,$N69,$M69,FALSE,$B69,$D69)),NA())</f>
        <v>#N/A</v>
      </c>
      <c r="FA69" s="237" t="e">
        <f t="shared" ref="FA69:FA103" si="290">IF(ISNONTEXT($Q69),IF($G69="R",_xlfn.BETA.DIST(BD69,$M69,$N69,FALSE,$B69,$D69),_xlfn.BETA.DIST(BD69,$N69,$M69,FALSE,$B69,$D69)),NA())</f>
        <v>#N/A</v>
      </c>
      <c r="FB69" s="237" t="e">
        <f t="shared" ref="FB69:FB103" si="291">IF(ISNONTEXT($Q69),IF($G69="R",_xlfn.BETA.DIST(BE69,$M69,$N69,FALSE,$B69,$D69),_xlfn.BETA.DIST(BE69,$N69,$M69,FALSE,$B69,$D69)),NA())</f>
        <v>#N/A</v>
      </c>
      <c r="FC69" s="237" t="e">
        <f t="shared" ref="FC69:FC103" si="292">IF(ISNONTEXT($Q69),IF($G69="R",_xlfn.BETA.DIST(BF69,$M69,$N69,FALSE,$B69,$D69),_xlfn.BETA.DIST(BF69,$N69,$M69,FALSE,$B69,$D69)),NA())</f>
        <v>#N/A</v>
      </c>
      <c r="FD69" s="237" t="e">
        <f t="shared" ref="FD69:FD103" si="293">IF(ISNONTEXT($Q69),IF($G69="R",_xlfn.BETA.DIST(BG69,$M69,$N69,FALSE,$B69,$D69),_xlfn.BETA.DIST(BG69,$N69,$M69,FALSE,$B69,$D69)),NA())</f>
        <v>#N/A</v>
      </c>
      <c r="FE69" s="237" t="e">
        <f t="shared" ref="FE69:FE103" si="294">IF(ISNONTEXT($Q69),IF($G69="R",_xlfn.BETA.DIST(BH69,$M69,$N69,FALSE,$B69,$D69),_xlfn.BETA.DIST(BH69,$N69,$M69,FALSE,$B69,$D69)),NA())</f>
        <v>#N/A</v>
      </c>
      <c r="FF69" s="237" t="e">
        <f t="shared" ref="FF69:FF103" si="295">IF(ISNONTEXT($Q69),IF($G69="R",_xlfn.BETA.DIST(BI69,$M69,$N69,FALSE,$B69,$D69),_xlfn.BETA.DIST(BI69,$N69,$M69,FALSE,$B69,$D69)),NA())</f>
        <v>#N/A</v>
      </c>
      <c r="FG69" s="237" t="e">
        <f t="shared" ref="FG69:FG103" si="296">IF(ISNONTEXT($Q69),IF($G69="R",_xlfn.BETA.DIST(BJ69,$M69,$N69,FALSE,$B69,$D69),_xlfn.BETA.DIST(BJ69,$N69,$M69,FALSE,$B69,$D69)),NA())</f>
        <v>#N/A</v>
      </c>
      <c r="FH69" s="237" t="e">
        <f t="shared" ref="FH69:FH103" si="297">IF(ISNONTEXT($Q69),IF($G69="R",_xlfn.BETA.DIST(BK69,$M69,$N69,FALSE,$B69,$D69),_xlfn.BETA.DIST(BK69,$N69,$M69,FALSE,$B69,$D69)),NA())</f>
        <v>#N/A</v>
      </c>
      <c r="FI69" s="237" t="e">
        <f t="shared" ref="FI69:FI103" si="298">IF(ISNONTEXT($Q69),IF($G69="R",_xlfn.BETA.DIST(BL69,$M69,$N69,FALSE,$B69,$D69),_xlfn.BETA.DIST(BL69,$N69,$M69,FALSE,$B69,$D69)),NA())</f>
        <v>#N/A</v>
      </c>
      <c r="FJ69" s="237" t="e">
        <f t="shared" ref="FJ69:FJ103" si="299">IF(ISNONTEXT($Q69),IF($G69="R",_xlfn.BETA.DIST(BM69,$M69,$N69,FALSE,$B69,$D69),_xlfn.BETA.DIST(BM69,$N69,$M69,FALSE,$B69,$D69)),NA())</f>
        <v>#N/A</v>
      </c>
      <c r="FK69" s="237" t="e">
        <f t="shared" ref="FK69:FK103" si="300">IF(ISNONTEXT($Q69),IF($G69="R",_xlfn.BETA.DIST(BN69,$M69,$N69,FALSE,$B69,$D69),_xlfn.BETA.DIST(BN69,$N69,$M69,FALSE,$B69,$D69)),NA())</f>
        <v>#N/A</v>
      </c>
      <c r="FL69" s="237" t="e">
        <f t="shared" ref="FL69:FL103" si="301">IF(ISNONTEXT($Q69),IF($G69="R",_xlfn.BETA.DIST(BO69,$M69,$N69,FALSE,$B69,$D69),_xlfn.BETA.DIST(BO69,$N69,$M69,FALSE,$B69,$D69)),NA())</f>
        <v>#N/A</v>
      </c>
      <c r="FM69" s="237" t="e">
        <f t="shared" ref="FM69:FM103" si="302">IF(ISNONTEXT($Q69),IF($G69="R",_xlfn.BETA.DIST(BP69,$M69,$N69,FALSE,$B69,$D69),_xlfn.BETA.DIST(BP69,$N69,$M69,FALSE,$B69,$D69)),NA())</f>
        <v>#N/A</v>
      </c>
      <c r="FN69" s="237" t="e">
        <f t="shared" ref="FN69:FN103" si="303">IF(ISNONTEXT($Q69),IF($G69="R",_xlfn.BETA.DIST(BQ69,$M69,$N69,FALSE,$B69,$D69),_xlfn.BETA.DIST(BQ69,$N69,$M69,FALSE,$B69,$D69)),NA())</f>
        <v>#N/A</v>
      </c>
      <c r="FO69" s="237" t="e">
        <f t="shared" ref="FO69:FO103" si="304">IF(ISNONTEXT($Q69),IF($G69="R",_xlfn.BETA.DIST(BR69,$M69,$N69,FALSE,$B69,$D69),_xlfn.BETA.DIST(BR69,$N69,$M69,FALSE,$B69,$D69)),NA())</f>
        <v>#N/A</v>
      </c>
      <c r="FP69" s="237" t="e">
        <f t="shared" ref="FP69:FP103" si="305">IF(ISNONTEXT($Q69),IF($G69="R",_xlfn.BETA.DIST(BS69,$M69,$N69,FALSE,$B69,$D69),_xlfn.BETA.DIST(BS69,$N69,$M69,FALSE,$B69,$D69)),NA())</f>
        <v>#N/A</v>
      </c>
      <c r="FQ69" s="237" t="e">
        <f t="shared" ref="FQ69:FQ103" si="306">IF(ISNONTEXT($Q69),IF($G69="R",_xlfn.BETA.DIST(BT69,$M69,$N69,FALSE,$B69,$D69),_xlfn.BETA.DIST(BT69,$N69,$M69,FALSE,$B69,$D69)),NA())</f>
        <v>#N/A</v>
      </c>
      <c r="FR69" s="237" t="e">
        <f t="shared" ref="FR69:FR103" si="307">IF(ISNONTEXT($Q69),IF($G69="R",_xlfn.BETA.DIST(BU69,$M69,$N69,FALSE,$B69,$D69),_xlfn.BETA.DIST(BU69,$N69,$M69,FALSE,$B69,$D69)),NA())</f>
        <v>#N/A</v>
      </c>
      <c r="FS69" s="237" t="e">
        <f t="shared" ref="FS69:FS103" si="308">IF(ISNONTEXT($Q69),IF($G69="R",_xlfn.BETA.DIST(BV69,$M69,$N69,FALSE,$B69,$D69),_xlfn.BETA.DIST(BV69,$N69,$M69,FALSE,$B69,$D69)),NA())</f>
        <v>#N/A</v>
      </c>
      <c r="FT69" s="237" t="e">
        <f t="shared" ref="FT69:FT103" si="309">IF(ISNONTEXT($Q69),IF($G69="R",_xlfn.BETA.DIST(BW69,$M69,$N69,FALSE,$B69,$D69),_xlfn.BETA.DIST(BW69,$N69,$M69,FALSE,$B69,$D69)),NA())</f>
        <v>#N/A</v>
      </c>
      <c r="FU69" s="237" t="e">
        <f t="shared" ref="FU69:FU103" si="310">IF(ISNONTEXT($Q69),IF($G69="R",_xlfn.BETA.DIST(BX69,$M69,$N69,FALSE,$B69,$D69),_xlfn.BETA.DIST(BX69,$N69,$M69,FALSE,$B69,$D69)),NA())</f>
        <v>#N/A</v>
      </c>
      <c r="FV69" s="237" t="e">
        <f t="shared" ref="FV69:FV103" si="311">IF(ISNONTEXT($Q69),IF($G69="R",_xlfn.BETA.DIST(BY69,$M69,$N69,FALSE,$B69,$D69),_xlfn.BETA.DIST(BY69,$N69,$M69,FALSE,$B69,$D69)),NA())</f>
        <v>#N/A</v>
      </c>
      <c r="FW69" s="237" t="e">
        <f t="shared" ref="FW69:FW103" si="312">IF(ISNONTEXT($Q69),IF($G69="R",_xlfn.BETA.DIST(BZ69,$M69,$N69,FALSE,$B69,$D69),_xlfn.BETA.DIST(BZ69,$N69,$M69,FALSE,$B69,$D69)),NA())</f>
        <v>#N/A</v>
      </c>
      <c r="FX69" s="237" t="e">
        <f t="shared" ref="FX69:FX103" si="313">IF(ISNONTEXT($Q69),IF($G69="R",_xlfn.BETA.DIST(CA69,$M69,$N69,FALSE,$B69,$D69),_xlfn.BETA.DIST(CA69,$N69,$M69,FALSE,$B69,$D69)),NA())</f>
        <v>#N/A</v>
      </c>
      <c r="FY69" s="237" t="e">
        <f t="shared" ref="FY69:FY103" si="314">IF(ISNONTEXT($Q69),IF($G69="R",_xlfn.BETA.DIST(CB69,$M69,$N69,FALSE,$B69,$D69),_xlfn.BETA.DIST(CB69,$N69,$M69,FALSE,$B69,$D69)),NA())</f>
        <v>#N/A</v>
      </c>
      <c r="FZ69" s="237" t="e">
        <f t="shared" ref="FZ69:FZ103" si="315">IF(ISNONTEXT($Q69),IF($G69="R",_xlfn.BETA.DIST(CC69,$M69,$N69,FALSE,$B69,$D69),_xlfn.BETA.DIST(CC69,$N69,$M69,FALSE,$B69,$D69)),NA())</f>
        <v>#N/A</v>
      </c>
      <c r="GA69" s="237" t="e">
        <f t="shared" ref="GA69:GA103" si="316">IF(ISNONTEXT($Q69),IF($G69="R",_xlfn.BETA.DIST(CD69,$M69,$N69,FALSE,$B69,$D69),_xlfn.BETA.DIST(CD69,$N69,$M69,FALSE,$B69,$D69)),NA())</f>
        <v>#N/A</v>
      </c>
      <c r="GB69" s="237" t="e">
        <f t="shared" ref="GB69:GB103" si="317">IF(ISNONTEXT($Q69),IF($G69="R",_xlfn.BETA.DIST(CE69,$M69,$N69,FALSE,$B69,$D69),_xlfn.BETA.DIST(CE69,$N69,$M69,FALSE,$B69,$D69)),NA())</f>
        <v>#N/A</v>
      </c>
      <c r="GC69" s="237" t="e">
        <f t="shared" ref="GC69:GC103" si="318">IF(ISNONTEXT($Q69),IF($G69="R",_xlfn.BETA.DIST(CF69,$M69,$N69,FALSE,$B69,$D69),_xlfn.BETA.DIST(CF69,$N69,$M69,FALSE,$B69,$D69)),NA())</f>
        <v>#N/A</v>
      </c>
      <c r="GD69" s="237" t="e">
        <f t="shared" ref="GD69:GD103" si="319">IF(ISNONTEXT($Q69),IF($G69="R",_xlfn.BETA.DIST(CG69,$M69,$N69,FALSE,$B69,$D69),_xlfn.BETA.DIST(CG69,$N69,$M69,FALSE,$B69,$D69)),NA())</f>
        <v>#N/A</v>
      </c>
      <c r="GE69" s="237" t="e">
        <f t="shared" ref="GE69:GE103" si="320">IF(ISNONTEXT($Q69),IF($G69="R",_xlfn.BETA.DIST(CH69,$M69,$N69,FALSE,$B69,$D69),_xlfn.BETA.DIST(CH69,$N69,$M69,FALSE,$B69,$D69)),NA())</f>
        <v>#N/A</v>
      </c>
      <c r="GF69" s="237" t="e">
        <f t="shared" ref="GF69:GF103" si="321">IF(ISNONTEXT($Q69),IF($G69="R",_xlfn.BETA.DIST(CI69,$M69,$N69,FALSE,$B69,$D69),_xlfn.BETA.DIST(CI69,$N69,$M69,FALSE,$B69,$D69)),NA())</f>
        <v>#N/A</v>
      </c>
      <c r="GG69" s="237" t="e">
        <f t="shared" ref="GG69:GG103" si="322">IF(ISNONTEXT($Q69),IF($G69="R",_xlfn.BETA.DIST(CJ69,$M69,$N69,FALSE,$B69,$D69),_xlfn.BETA.DIST(CJ69,$N69,$M69,FALSE,$B69,$D69)),NA())</f>
        <v>#N/A</v>
      </c>
      <c r="GH69" s="237" t="e">
        <f t="shared" ref="GH69:GH103" si="323">IF(ISNONTEXT($Q69),IF($G69="R",_xlfn.BETA.DIST(CK69,$M69,$N69,FALSE,$B69,$D69),_xlfn.BETA.DIST(CK69,$N69,$M69,FALSE,$B69,$D69)),NA())</f>
        <v>#N/A</v>
      </c>
      <c r="GI69" s="237" t="e">
        <f t="shared" ref="GI69:GI103" si="324">IF(ISNONTEXT($Q69),IF($G69="R",_xlfn.BETA.DIST(CL69,$M69,$N69,FALSE,$B69,$D69),_xlfn.BETA.DIST(CL69,$N69,$M69,FALSE,$B69,$D69)),NA())</f>
        <v>#N/A</v>
      </c>
      <c r="GJ69" s="237" t="e">
        <f t="shared" ref="GJ69:GJ103" si="325">IF(ISNONTEXT($Q69),IF($G69="R",_xlfn.BETA.DIST(CM69,$M69,$N69,FALSE,$B69,$D69),_xlfn.BETA.DIST(CM69,$N69,$M69,FALSE,$B69,$D69)),NA())</f>
        <v>#N/A</v>
      </c>
      <c r="GK69" s="237" t="e">
        <f t="shared" ref="GK69:GK103" si="326">IF(ISNONTEXT($Q69),IF($G69="R",_xlfn.BETA.DIST(CN69,$M69,$N69,FALSE,$B69,$D69),_xlfn.BETA.DIST(CN69,$N69,$M69,FALSE,$B69,$D69)),NA())</f>
        <v>#N/A</v>
      </c>
      <c r="GL69" s="237" t="e">
        <f t="shared" ref="GL69:GL103" si="327">IF(ISNONTEXT($Q69),IF($G69="R",_xlfn.BETA.DIST(CO69,$M69,$N69,FALSE,$B69,$D69),_xlfn.BETA.DIST(CO69,$N69,$M69,FALSE,$B69,$D69)),NA())</f>
        <v>#N/A</v>
      </c>
      <c r="GM69" s="237" t="e">
        <f t="shared" ref="GM69:GM103" si="328">IF(ISNONTEXT($Q69),IF($G69="R",_xlfn.BETA.DIST(CP69,$M69,$N69,FALSE,$B69,$D69),_xlfn.BETA.DIST(CP69,$N69,$M69,FALSE,$B69,$D69)),NA())</f>
        <v>#N/A</v>
      </c>
      <c r="GN69" s="237" t="e">
        <f t="shared" ref="GN69:GN103" si="329">IF(ISNONTEXT($Q69),IF($G69="R",_xlfn.BETA.DIST(CQ69,$M69,$N69,FALSE,$B69,$D69),_xlfn.BETA.DIST(CQ69,$N69,$M69,FALSE,$B69,$D69)),NA())</f>
        <v>#N/A</v>
      </c>
      <c r="GO69" s="237" t="e">
        <f t="shared" ref="GO69:GO103" si="330">IF(ISNONTEXT($Q69),IF($G69="R",_xlfn.BETA.DIST(CR69,$M69,$N69,FALSE,$B69,$D69),_xlfn.BETA.DIST(CR69,$N69,$M69,FALSE,$B69,$D69)),NA())</f>
        <v>#N/A</v>
      </c>
      <c r="GP69" s="237" t="e">
        <f t="shared" ref="GP69:GP103" si="331">IF(ISNONTEXT($Q69),IF($G69="R",_xlfn.BETA.DIST(CS69,$M69,$N69,FALSE,$B69,$D69),_xlfn.BETA.DIST(CS69,$N69,$M69,FALSE,$B69,$D69)),NA())</f>
        <v>#N/A</v>
      </c>
      <c r="GQ69" s="237" t="e">
        <f t="shared" ref="GQ69:GQ103" si="332">IF(ISNONTEXT($Q69),IF($G69="R",_xlfn.BETA.DIST(CT69,$M69,$N69,FALSE,$B69,$D69),_xlfn.BETA.DIST(CT69,$N69,$M69,FALSE,$B69,$D69)),NA())</f>
        <v>#N/A</v>
      </c>
      <c r="GR69" s="237" t="e">
        <f t="shared" ref="GR69:GR103" si="333">IF(ISNONTEXT($Q69),IF($G69="R",_xlfn.BETA.DIST(CU69,$M69,$N69,FALSE,$B69,$D69),_xlfn.BETA.DIST(CU69,$N69,$M69,FALSE,$B69,$D69)),NA())</f>
        <v>#N/A</v>
      </c>
      <c r="GS69" s="237" t="e">
        <f t="shared" ref="GS69:GS103" si="334">IF(ISNONTEXT($Q69),IF($G69="R",_xlfn.BETA.DIST(CV69,$M69,$N69,FALSE,$B69,$D69),_xlfn.BETA.DIST(CV69,$N69,$M69,FALSE,$B69,$D69)),NA())</f>
        <v>#N/A</v>
      </c>
      <c r="GT69" s="237" t="e">
        <f t="shared" ref="GT69:GT103" si="335">IF(ISNONTEXT($Q69),IF($G69="R",_xlfn.BETA.DIST(CW69,$M69,$N69,FALSE,$B69,$D69),_xlfn.BETA.DIST(CW69,$N69,$M69,FALSE,$B69,$D69)),NA())</f>
        <v>#N/A</v>
      </c>
      <c r="GU69" s="237" t="e">
        <f t="shared" ref="GU69:GU103" si="336">IF(ISNONTEXT($Q69),IF($G69="R",_xlfn.BETA.DIST(CX69,$M69,$N69,FALSE,$B69,$D69),_xlfn.BETA.DIST(CX69,$N69,$M69,FALSE,$B69,$D69)),NA())</f>
        <v>#N/A</v>
      </c>
      <c r="GV69" s="237" t="e">
        <f t="shared" ref="GV69:GV103" si="337">IF(ISNONTEXT($Q69),IF($G69="R",_xlfn.BETA.DIST(CY69,$M69,$N69,FALSE,$B69,$D69),_xlfn.BETA.DIST(CY69,$N69,$M69,FALSE,$B69,$D69)),NA())</f>
        <v>#N/A</v>
      </c>
      <c r="GW69" s="237" t="e">
        <f t="shared" ref="GW69:GW103" si="338">IF(ISNONTEXT($Q69),IF($G69="R",_xlfn.BETA.DIST(CZ69,$M69,$N69,FALSE,$B69,$D69),_xlfn.BETA.DIST(CZ69,$N69,$M69,FALSE,$B69,$D69)),NA())</f>
        <v>#N/A</v>
      </c>
      <c r="GX69" s="237" t="e">
        <f t="shared" ref="GX69:GX103" si="339">IF(ISNONTEXT($Q69),IF($G69="R",_xlfn.BETA.DIST(DA69,$M69,$N69,FALSE,$B69,$D69),_xlfn.BETA.DIST(DA69,$N69,$M69,FALSE,$B69,$D69)),NA())</f>
        <v>#N/A</v>
      </c>
      <c r="GY69" s="237" t="e">
        <f t="shared" ref="GY69:GY103" si="340">IF(ISNONTEXT($Q69),IF($G69="R",_xlfn.BETA.DIST(DB69,$M69,$N69,FALSE,$B69,$D69),_xlfn.BETA.DIST(DB69,$N69,$M69,FALSE,$B69,$D69)),NA())</f>
        <v>#N/A</v>
      </c>
      <c r="GZ69" s="237" t="e">
        <f t="shared" ref="GZ69:GZ103" si="341">IF(ISNONTEXT($Q69),IF($G69="R",_xlfn.BETA.DIST(DC69,$M69,$N69,FALSE,$B69,$D69),_xlfn.BETA.DIST(DC69,$N69,$M69,FALSE,$B69,$D69)),NA())</f>
        <v>#N/A</v>
      </c>
      <c r="HA69" s="237" t="e">
        <f t="shared" ref="HA69:HA103" si="342">IF(ISNONTEXT($Q69),IF($G69="R",_xlfn.BETA.DIST(DD69,$M69,$N69,FALSE,$B69,$D69),_xlfn.BETA.DIST(DD69,$N69,$M69,FALSE,$B69,$D69)),NA())</f>
        <v>#N/A</v>
      </c>
      <c r="HB69" s="237" t="e">
        <f t="shared" ref="HB69:HB103" si="343">IF(ISNONTEXT($Q69),IF($G69="R",_xlfn.BETA.DIST(DE69,$M69,$N69,FALSE,$B69,$D69),_xlfn.BETA.DIST(DE69,$N69,$M69,FALSE,$B69,$D69)),NA())</f>
        <v>#N/A</v>
      </c>
      <c r="HC69" s="237" t="e">
        <f t="shared" ref="HC69:HC103" si="344">IF(ISNONTEXT($Q69),IF($G69="R",_xlfn.BETA.DIST(DF69,$M69,$N69,FALSE,$B69,$D69),_xlfn.BETA.DIST(DF69,$N69,$M69,FALSE,$B69,$D69)),NA())</f>
        <v>#N/A</v>
      </c>
      <c r="HD69" s="237" t="e">
        <f t="shared" ref="HD69:HD103" si="345">IF(ISNONTEXT($Q69),IF($G69="R",_xlfn.BETA.DIST(DG69,$M69,$N69,FALSE,$B69,$D69),_xlfn.BETA.DIST(DG69,$N69,$M69,FALSE,$B69,$D69)),NA())</f>
        <v>#N/A</v>
      </c>
      <c r="HE69" s="237" t="e">
        <f t="shared" ref="HE69:HE103" si="346">IF(ISNONTEXT($Q69),IF($G69="R",_xlfn.BETA.DIST(DH69,$M69,$N69,FALSE,$B69,$D69),_xlfn.BETA.DIST(DH69,$N69,$M69,FALSE,$B69,$D69)),NA())</f>
        <v>#N/A</v>
      </c>
      <c r="HF69" s="237" t="e">
        <f t="shared" ref="HF69:HF103" si="347">IF(ISNONTEXT($Q69),IF($G69="R",_xlfn.BETA.DIST(DI69,$M69,$N69,FALSE,$B69,$D69),_xlfn.BETA.DIST(DI69,$N69,$M69,FALSE,$B69,$D69)),NA())</f>
        <v>#N/A</v>
      </c>
      <c r="HG69" s="237" t="e">
        <f t="shared" ref="HG69:HG103" si="348">IF(ISNONTEXT($Q69),IF($G69="R",_xlfn.BETA.DIST(DJ69,$M69,$N69,FALSE,$B69,$D69),_xlfn.BETA.DIST(DJ69,$N69,$M69,FALSE,$B69,$D69)),NA())</f>
        <v>#N/A</v>
      </c>
      <c r="HH69" s="237" t="e">
        <f t="shared" ref="HH69:HH103" si="349">IF(ISNONTEXT($Q69),IF($G69="R",_xlfn.BETA.DIST(DK69,$M69,$N69,FALSE,$B69,$D69),_xlfn.BETA.DIST(DK69,$N69,$M69,FALSE,$B69,$D69)),NA())</f>
        <v>#N/A</v>
      </c>
      <c r="HI69" s="237" t="e">
        <f t="shared" ref="HI69:HI103" si="350">IF(ISNONTEXT($Q69),IF($G69="R",_xlfn.BETA.DIST(DL69,$M69,$N69,FALSE,$B69,$D69),_xlfn.BETA.DIST(DL69,$N69,$M69,FALSE,$B69,$D69)),NA())</f>
        <v>#N/A</v>
      </c>
      <c r="HJ69" s="237" t="e">
        <f t="shared" ref="HJ69:HJ103" si="351">IF(ISNONTEXT($Q69),IF($G69="R",_xlfn.BETA.DIST(DM69,$M69,$N69,FALSE,$B69,$D69),_xlfn.BETA.DIST(DM69,$N69,$M69,FALSE,$B69,$D69)),NA())</f>
        <v>#N/A</v>
      </c>
      <c r="HK69" s="237" t="e">
        <f t="shared" ref="HK69:HK103" si="352">IF(ISNONTEXT($Q69),IF($G69="R",_xlfn.BETA.DIST(DN69,$M69,$N69,FALSE,$B69,$D69),_xlfn.BETA.DIST(DN69,$N69,$M69,FALSE,$B69,$D69)),NA())</f>
        <v>#N/A</v>
      </c>
      <c r="HL69" s="237" t="e">
        <f t="shared" ref="HL69:HL103" si="353">IF(ISNONTEXT($Q69),IF($G69="R",_xlfn.BETA.DIST(DO69,$M69,$N69,FALSE,$B69,$D69),_xlfn.BETA.DIST(DO69,$N69,$M69,FALSE,$B69,$D69)),NA())</f>
        <v>#N/A</v>
      </c>
      <c r="HM69" s="237" t="e">
        <f t="shared" ref="HM69:HM103" si="354">IF(ISNONTEXT($Q69),IF($G69="R",_xlfn.BETA.DIST(DP69,$M69,$N69,FALSE,$B69,$D69),_xlfn.BETA.DIST(DP69,$N69,$M69,FALSE,$B69,$D69)),NA())</f>
        <v>#N/A</v>
      </c>
      <c r="HN69" s="237" t="e">
        <f t="shared" ref="HN69:HN103" si="355">IF(ISNONTEXT($Q69),IF($G69="R",_xlfn.BETA.DIST(DQ69,$M69,$N69,FALSE,$B69,$D69),_xlfn.BETA.DIST(DQ69,$N69,$M69,FALSE,$B69,$D69)),NA())</f>
        <v>#N/A</v>
      </c>
      <c r="HO69" s="237" t="e">
        <f t="shared" ref="HO69:HO103" si="356">IF(ISNONTEXT($Q69),IF($G69="R",_xlfn.BETA.DIST(DR69,$M69,$N69,FALSE,$B69,$D69),_xlfn.BETA.DIST(DR69,$N69,$M69,FALSE,$B69,$D69)),NA())</f>
        <v>#N/A</v>
      </c>
      <c r="HP69" s="237" t="e">
        <f t="shared" ref="HP69:HP103" si="357">IF(ISNONTEXT($Q69),IF($G69="R",_xlfn.BETA.DIST(DS69,$M69,$N69,FALSE,$B69,$D69),_xlfn.BETA.DIST(DS69,$N69,$M69,FALSE,$B69,$D69)),NA())</f>
        <v>#N/A</v>
      </c>
      <c r="HQ69" s="237" t="e">
        <f t="shared" ref="HQ69:HQ103" si="358">IF(ISNONTEXT($Q69),IF($G69="R",_xlfn.BETA.DIST(DT69,$M69,$N69,FALSE,$B69,$D69),_xlfn.BETA.DIST(DT69,$N69,$M69,FALSE,$B69,$D69)),NA())</f>
        <v>#N/A</v>
      </c>
      <c r="HR69" s="237" t="e">
        <f t="shared" ref="HR69:HR103" si="359">IF(ISNONTEXT($Q69),IF($G69="R",_xlfn.BETA.DIST(DU69,$M69,$N69,FALSE,$B69,$D69),_xlfn.BETA.DIST(DU69,$N69,$M69,FALSE,$B69,$D69)),NA())</f>
        <v>#N/A</v>
      </c>
      <c r="HS69" s="237" t="e">
        <f t="shared" ref="HS69:HS103" si="360">IF(ISNONTEXT($Q69),IF($G69="R",_xlfn.BETA.DIST(DV69,$M69,$N69,FALSE,$B69,$D69),_xlfn.BETA.DIST(DV69,$N69,$M69,FALSE,$B69,$D69)),NA())</f>
        <v>#N/A</v>
      </c>
      <c r="HT69" s="237" t="e">
        <f t="shared" ref="HT69:HT103" si="361">IF(ISNONTEXT($Q69),IF($G69="R",_xlfn.BETA.DIST(DW69,$M69,$N69,FALSE,$B69,$D69),_xlfn.BETA.DIST(DW69,$N69,$M69,FALSE,$B69,$D69)),NA())</f>
        <v>#N/A</v>
      </c>
      <c r="HU69" s="237" t="e">
        <f t="shared" ref="HU69:HU103" si="362">IF(ISNONTEXT($Q69),IF($G69="R",_xlfn.BETA.DIST(DX69,$M69,$N69,FALSE,$B69,$D69),_xlfn.BETA.DIST(DX69,$N69,$M69,FALSE,$B69,$D69)),NA())</f>
        <v>#N/A</v>
      </c>
      <c r="HV69" s="237" t="e">
        <f t="shared" ref="HV69:HV103" si="363">IF(ISNONTEXT($Q69),IF($G69="R",_xlfn.BETA.DIST(DY69,$M69,$N69,FALSE,$B69,$D69),_xlfn.BETA.DIST(DY69,$N69,$M69,FALSE,$B69,$D69)),NA())</f>
        <v>#N/A</v>
      </c>
      <c r="HW69" s="237" t="e">
        <f t="shared" ref="HW69:HW103" si="364">IF(ISNONTEXT($Q69),IF($G69="R",_xlfn.BETA.DIST(DZ69,$M69,$N69,FALSE,$B69,$D69),_xlfn.BETA.DIST(DZ69,$N69,$M69,FALSE,$B69,$D69)),NA())</f>
        <v>#N/A</v>
      </c>
      <c r="HX69" s="237" t="e">
        <f t="shared" ref="HX69:HX103" si="365">IF(ISNONTEXT($Q69),IF($G69="R",_xlfn.BETA.DIST(EA69,$M69,$N69,FALSE,$B69,$D69),_xlfn.BETA.DIST(EA69,$N69,$M69,FALSE,$B69,$D69)),NA())</f>
        <v>#N/A</v>
      </c>
      <c r="HY69" s="237" t="e">
        <f t="shared" ref="HY69:HY103" si="366">IF(ISNONTEXT($Q69),IF($G69="R",_xlfn.BETA.DIST(EB69,$M69,$N69,FALSE,$B69,$D69),_xlfn.BETA.DIST(EB69,$N69,$M69,FALSE,$B69,$D69)),NA())</f>
        <v>#N/A</v>
      </c>
      <c r="HZ69" s="237" t="e">
        <f t="shared" ref="HZ69:HZ103" si="367">IF(ISNONTEXT($Q69),IF($G69="R",_xlfn.BETA.DIST(EC69,$M69,$N69,FALSE,$B69,$D69),_xlfn.BETA.DIST(EC69,$N69,$M69,FALSE,$B69,$D69)),NA())</f>
        <v>#N/A</v>
      </c>
      <c r="IA69" s="237" t="e">
        <f t="shared" ref="IA69:IA103" si="368">IF(ISNONTEXT($Q69),IF($G69="R",_xlfn.BETA.DIST(ED69,$M69,$N69,FALSE,$B69,$D69),_xlfn.BETA.DIST(ED69,$N69,$M69,FALSE,$B69,$D69)),NA())</f>
        <v>#N/A</v>
      </c>
      <c r="IB69" s="237" t="e">
        <f t="shared" ref="IB69:IB103" si="369">IF(ISNONTEXT($Q69),IF($G69="R",_xlfn.BETA.DIST(EE69,$M69,$N69,FALSE,$B69,$D69),_xlfn.BETA.DIST(EE69,$N69,$M69,FALSE,$B69,$D69)),NA())</f>
        <v>#N/A</v>
      </c>
    </row>
    <row r="70" spans="1:236" hidden="1" x14ac:dyDescent="0.25">
      <c r="A70" s="22">
        <v>67</v>
      </c>
      <c r="B70" s="117" t="str">
        <f t="shared" si="253"/>
        <v/>
      </c>
      <c r="C70" s="132"/>
      <c r="D70" s="117" t="str">
        <f t="shared" si="254"/>
        <v/>
      </c>
      <c r="E70" s="127"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9" t="str">
        <f t="shared" si="261"/>
        <v/>
      </c>
      <c r="Q70" s="119" t="str">
        <f t="shared" si="262"/>
        <v/>
      </c>
      <c r="R70" s="40" t="str">
        <f t="shared" si="263"/>
        <v/>
      </c>
      <c r="S70" s="132"/>
      <c r="T70" s="28" t="str">
        <f>IF(AND(B70&gt;0,C70&gt;0,D70&gt;0,M70&gt;0,N70&gt;0,S70&gt;0,NOT(K70="")),ABS(VLOOKUP($S$1,VLookups!$A$28:$B$29,2,FALSE)-_xlfn.BETA.DIST(S70,IF(G70="L",N70,M70),IF(G70="L",M70,N70),TRUE,B70,D70)),"")</f>
        <v/>
      </c>
      <c r="U70" s="129" t="str">
        <f>IF(OR($M70="",$N70=""),"",_xlfn.BETA.INV(ABS(VLOOKUP($S$1,VLookups!$A$28:$B$29,2,FALSE)-U$3),IF($G70="L",$N70,$M70),IF($G70="L",$M70,$N70),$B70,$D70))</f>
        <v/>
      </c>
      <c r="V70" s="130" t="str">
        <f>IF(OR($M70="",$N70=""),"",_xlfn.BETA.INV(ABS(VLOOKUP($S$1,VLookups!$A$28:$B$29,2,FALSE)-V$3),IF($G70="L",$N70,$M70),IF($G70="L",$M70,$N70),$B70,$D70))</f>
        <v/>
      </c>
      <c r="W70" s="129" t="str">
        <f>IF(OR($M70="",$N70=""),"",_xlfn.BETA.INV(ABS(VLOOKUP($S$1,VLookups!$A$28:$B$29,2,FALSE)-W$3),IF($G70="L",$N70,$M70),IF($G70="L",$M70,$N70),$B70,$D70))</f>
        <v/>
      </c>
      <c r="X70" s="130" t="str">
        <f>IF(OR($M70="",$N70=""),"",_xlfn.BETA.INV(ABS(VLOOKUP($S$1,VLookups!$A$28:$B$29,2,FALSE)-X$3),IF($G70="L",$N70,$M70),IF($G70="L",$M70,$N70),$B70,$D70))</f>
        <v/>
      </c>
      <c r="Y70" s="129" t="str">
        <f>IF(OR($M70="",$N70=""),"",_xlfn.BETA.INV(ABS(VLOOKUP($S$1,VLookups!$A$28:$B$29,2,FALSE)-Y$3),IF($G70="L",$N70,$M70),IF($G70="L",$M70,$N70),$B70,$D70))</f>
        <v/>
      </c>
      <c r="Z70" s="130" t="str">
        <f>IF(OR($M70="",$N70=""),"",_xlfn.BETA.INV(ABS(VLOOKUP($S$1,VLookups!$A$28:$B$29,2,FALSE)-Z$3),IF($G70="L",$N70,$M70),IF($G70="L",$M70,$N70),$B70,$D70))</f>
        <v/>
      </c>
      <c r="AA70" s="129" t="str">
        <f>IF(OR($M70="",$N70=""),"",_xlfn.BETA.INV(ABS(VLOOKUP($S$1,VLookups!$A$28:$B$29,2,FALSE)-AA$3),IF($G70="L",$N70,$M70),IF($G70="L",$M70,$N70),$B70,$D70))</f>
        <v/>
      </c>
      <c r="AB70" s="130" t="str">
        <f>IF(OR($M70="",$N70=""),"",_xlfn.BETA.INV(ABS(VLOOKUP($S$1,VLookups!$A$28:$B$29,2,FALSE)-AB$3),IF($G70="L",$N70,$M70),IF($G70="L",$M70,$N70),$B70,$D70))</f>
        <v/>
      </c>
      <c r="AC70" s="129" t="str">
        <f>IF(OR($M70="",$N70=""),"",_xlfn.BETA.INV(ABS(VLOOKUP($S$1,VLookups!$A$28:$B$29,2,FALSE)-AC$3),IF($G70="L",$N70,$M70),IF($G70="L",$M70,$N70),$B70,$D70))</f>
        <v/>
      </c>
      <c r="AD70" s="130" t="str">
        <f>IF(OR($M70="",$N70=""),"",_xlfn.BETA.INV(ABS(VLOOKUP($S$1,VLookups!$A$28:$B$29,2,FALSE)-AD$3),IF($G70="L",$N70,$M70),IF($G70="L",$M70,$N70),$B70,$D70))</f>
        <v/>
      </c>
      <c r="AE70" s="129" t="str">
        <f>IF(OR($M70="",$N70=""),"",_xlfn.BETA.INV(ABS(VLOOKUP($S$1,VLookups!$A$28:$B$29,2,FALSE)-AE$3),IF($G70="L",$N70,$M70),IF($G70="L",$M70,$N70),$B70,$D70))</f>
        <v/>
      </c>
      <c r="AF70" s="130" t="str">
        <f>IF(OR($M70="",$N70=""),"",_xlfn.BETA.INV(ABS(VLOOKUP($S$1,VLookups!$A$28:$B$29,2,FALSE)-AF$3),IF($G70="L",$N70,$M70),IF($G70="L",$M70,$N70),$B70,$D70))</f>
        <v/>
      </c>
      <c r="AG70" s="17"/>
      <c r="AH70" s="238" t="str">
        <f t="shared" si="264"/>
        <v/>
      </c>
      <c r="AI70" s="236" t="str">
        <f t="shared" si="265"/>
        <v/>
      </c>
      <c r="AJ70" s="199" t="str">
        <f t="shared" ref="AJ70:CU70" si="370">IF(ISNONTEXT($AH70),AI70+$AH70,"")</f>
        <v/>
      </c>
      <c r="AK70" s="199" t="str">
        <f t="shared" si="370"/>
        <v/>
      </c>
      <c r="AL70" s="199" t="str">
        <f t="shared" si="370"/>
        <v/>
      </c>
      <c r="AM70" s="199" t="str">
        <f t="shared" si="370"/>
        <v/>
      </c>
      <c r="AN70" s="199" t="str">
        <f t="shared" si="370"/>
        <v/>
      </c>
      <c r="AO70" s="199" t="str">
        <f t="shared" si="370"/>
        <v/>
      </c>
      <c r="AP70" s="199" t="str">
        <f t="shared" si="370"/>
        <v/>
      </c>
      <c r="AQ70" s="199" t="str">
        <f t="shared" si="370"/>
        <v/>
      </c>
      <c r="AR70" s="199" t="str">
        <f t="shared" si="370"/>
        <v/>
      </c>
      <c r="AS70" s="199" t="str">
        <f t="shared" si="370"/>
        <v/>
      </c>
      <c r="AT70" s="199" t="str">
        <f t="shared" si="370"/>
        <v/>
      </c>
      <c r="AU70" s="199" t="str">
        <f t="shared" si="370"/>
        <v/>
      </c>
      <c r="AV70" s="199" t="str">
        <f t="shared" si="370"/>
        <v/>
      </c>
      <c r="AW70" s="199" t="str">
        <f t="shared" si="370"/>
        <v/>
      </c>
      <c r="AX70" s="199" t="str">
        <f t="shared" si="370"/>
        <v/>
      </c>
      <c r="AY70" s="199" t="str">
        <f t="shared" si="370"/>
        <v/>
      </c>
      <c r="AZ70" s="199" t="str">
        <f t="shared" si="370"/>
        <v/>
      </c>
      <c r="BA70" s="199" t="str">
        <f t="shared" si="370"/>
        <v/>
      </c>
      <c r="BB70" s="199" t="str">
        <f t="shared" si="370"/>
        <v/>
      </c>
      <c r="BC70" s="199" t="str">
        <f t="shared" si="370"/>
        <v/>
      </c>
      <c r="BD70" s="199" t="str">
        <f t="shared" si="370"/>
        <v/>
      </c>
      <c r="BE70" s="199" t="str">
        <f t="shared" si="370"/>
        <v/>
      </c>
      <c r="BF70" s="199" t="str">
        <f t="shared" si="370"/>
        <v/>
      </c>
      <c r="BG70" s="199" t="str">
        <f t="shared" si="370"/>
        <v/>
      </c>
      <c r="BH70" s="199" t="str">
        <f t="shared" si="370"/>
        <v/>
      </c>
      <c r="BI70" s="199" t="str">
        <f t="shared" si="370"/>
        <v/>
      </c>
      <c r="BJ70" s="199" t="str">
        <f t="shared" si="370"/>
        <v/>
      </c>
      <c r="BK70" s="199" t="str">
        <f t="shared" si="370"/>
        <v/>
      </c>
      <c r="BL70" s="199" t="str">
        <f t="shared" si="370"/>
        <v/>
      </c>
      <c r="BM70" s="199" t="str">
        <f t="shared" si="370"/>
        <v/>
      </c>
      <c r="BN70" s="199" t="str">
        <f t="shared" si="370"/>
        <v/>
      </c>
      <c r="BO70" s="199" t="str">
        <f t="shared" si="370"/>
        <v/>
      </c>
      <c r="BP70" s="199" t="str">
        <f t="shared" si="370"/>
        <v/>
      </c>
      <c r="BQ70" s="199" t="str">
        <f t="shared" si="370"/>
        <v/>
      </c>
      <c r="BR70" s="199" t="str">
        <f t="shared" si="370"/>
        <v/>
      </c>
      <c r="BS70" s="199" t="str">
        <f t="shared" si="370"/>
        <v/>
      </c>
      <c r="BT70" s="199" t="str">
        <f t="shared" si="370"/>
        <v/>
      </c>
      <c r="BU70" s="199" t="str">
        <f t="shared" si="370"/>
        <v/>
      </c>
      <c r="BV70" s="199" t="str">
        <f t="shared" si="370"/>
        <v/>
      </c>
      <c r="BW70" s="199" t="str">
        <f t="shared" si="370"/>
        <v/>
      </c>
      <c r="BX70" s="199" t="str">
        <f t="shared" si="370"/>
        <v/>
      </c>
      <c r="BY70" s="199" t="str">
        <f t="shared" si="370"/>
        <v/>
      </c>
      <c r="BZ70" s="199" t="str">
        <f t="shared" si="370"/>
        <v/>
      </c>
      <c r="CA70" s="199" t="str">
        <f t="shared" si="370"/>
        <v/>
      </c>
      <c r="CB70" s="199" t="str">
        <f t="shared" si="370"/>
        <v/>
      </c>
      <c r="CC70" s="199" t="str">
        <f t="shared" si="370"/>
        <v/>
      </c>
      <c r="CD70" s="199" t="str">
        <f t="shared" si="370"/>
        <v/>
      </c>
      <c r="CE70" s="199" t="str">
        <f t="shared" si="370"/>
        <v/>
      </c>
      <c r="CF70" s="199" t="str">
        <f t="shared" si="370"/>
        <v/>
      </c>
      <c r="CG70" s="199" t="str">
        <f t="shared" si="370"/>
        <v/>
      </c>
      <c r="CH70" s="199" t="str">
        <f t="shared" si="370"/>
        <v/>
      </c>
      <c r="CI70" s="199" t="str">
        <f t="shared" si="370"/>
        <v/>
      </c>
      <c r="CJ70" s="199" t="str">
        <f t="shared" si="370"/>
        <v/>
      </c>
      <c r="CK70" s="199" t="str">
        <f t="shared" si="370"/>
        <v/>
      </c>
      <c r="CL70" s="199" t="str">
        <f t="shared" si="370"/>
        <v/>
      </c>
      <c r="CM70" s="199" t="str">
        <f t="shared" si="370"/>
        <v/>
      </c>
      <c r="CN70" s="199" t="str">
        <f t="shared" si="370"/>
        <v/>
      </c>
      <c r="CO70" s="199" t="str">
        <f t="shared" si="370"/>
        <v/>
      </c>
      <c r="CP70" s="199" t="str">
        <f t="shared" si="370"/>
        <v/>
      </c>
      <c r="CQ70" s="199" t="str">
        <f t="shared" si="370"/>
        <v/>
      </c>
      <c r="CR70" s="199" t="str">
        <f t="shared" si="370"/>
        <v/>
      </c>
      <c r="CS70" s="199" t="str">
        <f t="shared" si="370"/>
        <v/>
      </c>
      <c r="CT70" s="199" t="str">
        <f t="shared" si="370"/>
        <v/>
      </c>
      <c r="CU70" s="199" t="str">
        <f t="shared" si="370"/>
        <v/>
      </c>
      <c r="CV70" s="199" t="str">
        <f t="shared" ref="CV70:FG70" si="371">IF(ISNONTEXT($AH70),CU70+$AH70,"")</f>
        <v/>
      </c>
      <c r="CW70" s="199" t="str">
        <f t="shared" si="371"/>
        <v/>
      </c>
      <c r="CX70" s="199" t="str">
        <f t="shared" si="371"/>
        <v/>
      </c>
      <c r="CY70" s="199" t="str">
        <f t="shared" si="371"/>
        <v/>
      </c>
      <c r="CZ70" s="199" t="str">
        <f t="shared" si="371"/>
        <v/>
      </c>
      <c r="DA70" s="199" t="str">
        <f t="shared" si="371"/>
        <v/>
      </c>
      <c r="DB70" s="199" t="str">
        <f t="shared" si="371"/>
        <v/>
      </c>
      <c r="DC70" s="199" t="str">
        <f t="shared" si="371"/>
        <v/>
      </c>
      <c r="DD70" s="199" t="str">
        <f t="shared" si="371"/>
        <v/>
      </c>
      <c r="DE70" s="199" t="str">
        <f t="shared" si="371"/>
        <v/>
      </c>
      <c r="DF70" s="199" t="str">
        <f t="shared" si="371"/>
        <v/>
      </c>
      <c r="DG70" s="199" t="str">
        <f t="shared" si="371"/>
        <v/>
      </c>
      <c r="DH70" s="199" t="str">
        <f t="shared" si="371"/>
        <v/>
      </c>
      <c r="DI70" s="199" t="str">
        <f t="shared" si="371"/>
        <v/>
      </c>
      <c r="DJ70" s="199" t="str">
        <f t="shared" si="371"/>
        <v/>
      </c>
      <c r="DK70" s="199" t="str">
        <f t="shared" si="371"/>
        <v/>
      </c>
      <c r="DL70" s="199" t="str">
        <f t="shared" si="371"/>
        <v/>
      </c>
      <c r="DM70" s="199" t="str">
        <f t="shared" si="371"/>
        <v/>
      </c>
      <c r="DN70" s="199" t="str">
        <f t="shared" si="371"/>
        <v/>
      </c>
      <c r="DO70" s="199" t="str">
        <f t="shared" si="371"/>
        <v/>
      </c>
      <c r="DP70" s="199" t="str">
        <f t="shared" si="371"/>
        <v/>
      </c>
      <c r="DQ70" s="199" t="str">
        <f t="shared" si="371"/>
        <v/>
      </c>
      <c r="DR70" s="199" t="str">
        <f t="shared" si="371"/>
        <v/>
      </c>
      <c r="DS70" s="199" t="str">
        <f t="shared" si="371"/>
        <v/>
      </c>
      <c r="DT70" s="199" t="str">
        <f t="shared" si="371"/>
        <v/>
      </c>
      <c r="DU70" s="199" t="str">
        <f t="shared" si="371"/>
        <v/>
      </c>
      <c r="DV70" s="199" t="str">
        <f t="shared" si="371"/>
        <v/>
      </c>
      <c r="DW70" s="199" t="str">
        <f t="shared" si="371"/>
        <v/>
      </c>
      <c r="DX70" s="199" t="str">
        <f t="shared" si="371"/>
        <v/>
      </c>
      <c r="DY70" s="199" t="str">
        <f t="shared" si="371"/>
        <v/>
      </c>
      <c r="DZ70" s="199" t="str">
        <f t="shared" si="371"/>
        <v/>
      </c>
      <c r="EA70" s="199" t="str">
        <f t="shared" si="371"/>
        <v/>
      </c>
      <c r="EB70" s="199" t="str">
        <f t="shared" si="371"/>
        <v/>
      </c>
      <c r="EC70" s="199" t="str">
        <f t="shared" si="371"/>
        <v/>
      </c>
      <c r="ED70" s="199" t="str">
        <f t="shared" si="371"/>
        <v/>
      </c>
      <c r="EE70" s="236" t="str">
        <f t="shared" si="268"/>
        <v/>
      </c>
      <c r="EF70" s="237" t="e">
        <f t="shared" si="269"/>
        <v>#N/A</v>
      </c>
      <c r="EG70" s="237" t="e">
        <f t="shared" si="270"/>
        <v>#N/A</v>
      </c>
      <c r="EH70" s="237" t="e">
        <f t="shared" si="271"/>
        <v>#N/A</v>
      </c>
      <c r="EI70" s="237" t="e">
        <f t="shared" si="272"/>
        <v>#N/A</v>
      </c>
      <c r="EJ70" s="237" t="e">
        <f t="shared" si="273"/>
        <v>#N/A</v>
      </c>
      <c r="EK70" s="237" t="e">
        <f t="shared" si="274"/>
        <v>#N/A</v>
      </c>
      <c r="EL70" s="237" t="e">
        <f t="shared" si="275"/>
        <v>#N/A</v>
      </c>
      <c r="EM70" s="237" t="e">
        <f t="shared" si="276"/>
        <v>#N/A</v>
      </c>
      <c r="EN70" s="237" t="e">
        <f t="shared" si="277"/>
        <v>#N/A</v>
      </c>
      <c r="EO70" s="237" t="e">
        <f t="shared" si="278"/>
        <v>#N/A</v>
      </c>
      <c r="EP70" s="237" t="e">
        <f t="shared" si="279"/>
        <v>#N/A</v>
      </c>
      <c r="EQ70" s="237" t="e">
        <f t="shared" si="280"/>
        <v>#N/A</v>
      </c>
      <c r="ER70" s="237" t="e">
        <f t="shared" si="281"/>
        <v>#N/A</v>
      </c>
      <c r="ES70" s="237" t="e">
        <f t="shared" si="282"/>
        <v>#N/A</v>
      </c>
      <c r="ET70" s="237" t="e">
        <f t="shared" si="283"/>
        <v>#N/A</v>
      </c>
      <c r="EU70" s="237" t="e">
        <f t="shared" si="284"/>
        <v>#N/A</v>
      </c>
      <c r="EV70" s="237" t="e">
        <f t="shared" si="285"/>
        <v>#N/A</v>
      </c>
      <c r="EW70" s="237" t="e">
        <f t="shared" si="286"/>
        <v>#N/A</v>
      </c>
      <c r="EX70" s="237" t="e">
        <f t="shared" si="287"/>
        <v>#N/A</v>
      </c>
      <c r="EY70" s="237" t="e">
        <f t="shared" si="288"/>
        <v>#N/A</v>
      </c>
      <c r="EZ70" s="237" t="e">
        <f t="shared" si="289"/>
        <v>#N/A</v>
      </c>
      <c r="FA70" s="237" t="e">
        <f t="shared" si="290"/>
        <v>#N/A</v>
      </c>
      <c r="FB70" s="237" t="e">
        <f t="shared" si="291"/>
        <v>#N/A</v>
      </c>
      <c r="FC70" s="237" t="e">
        <f t="shared" si="292"/>
        <v>#N/A</v>
      </c>
      <c r="FD70" s="237" t="e">
        <f t="shared" si="293"/>
        <v>#N/A</v>
      </c>
      <c r="FE70" s="237" t="e">
        <f t="shared" si="294"/>
        <v>#N/A</v>
      </c>
      <c r="FF70" s="237" t="e">
        <f t="shared" si="295"/>
        <v>#N/A</v>
      </c>
      <c r="FG70" s="237" t="e">
        <f t="shared" si="296"/>
        <v>#N/A</v>
      </c>
      <c r="FH70" s="237" t="e">
        <f t="shared" si="297"/>
        <v>#N/A</v>
      </c>
      <c r="FI70" s="237" t="e">
        <f t="shared" si="298"/>
        <v>#N/A</v>
      </c>
      <c r="FJ70" s="237" t="e">
        <f t="shared" si="299"/>
        <v>#N/A</v>
      </c>
      <c r="FK70" s="237" t="e">
        <f t="shared" si="300"/>
        <v>#N/A</v>
      </c>
      <c r="FL70" s="237" t="e">
        <f t="shared" si="301"/>
        <v>#N/A</v>
      </c>
      <c r="FM70" s="237" t="e">
        <f t="shared" si="302"/>
        <v>#N/A</v>
      </c>
      <c r="FN70" s="237" t="e">
        <f t="shared" si="303"/>
        <v>#N/A</v>
      </c>
      <c r="FO70" s="237" t="e">
        <f t="shared" si="304"/>
        <v>#N/A</v>
      </c>
      <c r="FP70" s="237" t="e">
        <f t="shared" si="305"/>
        <v>#N/A</v>
      </c>
      <c r="FQ70" s="237" t="e">
        <f t="shared" si="306"/>
        <v>#N/A</v>
      </c>
      <c r="FR70" s="237" t="e">
        <f t="shared" si="307"/>
        <v>#N/A</v>
      </c>
      <c r="FS70" s="237" t="e">
        <f t="shared" si="308"/>
        <v>#N/A</v>
      </c>
      <c r="FT70" s="237" t="e">
        <f t="shared" si="309"/>
        <v>#N/A</v>
      </c>
      <c r="FU70" s="237" t="e">
        <f t="shared" si="310"/>
        <v>#N/A</v>
      </c>
      <c r="FV70" s="237" t="e">
        <f t="shared" si="311"/>
        <v>#N/A</v>
      </c>
      <c r="FW70" s="237" t="e">
        <f t="shared" si="312"/>
        <v>#N/A</v>
      </c>
      <c r="FX70" s="237" t="e">
        <f t="shared" si="313"/>
        <v>#N/A</v>
      </c>
      <c r="FY70" s="237" t="e">
        <f t="shared" si="314"/>
        <v>#N/A</v>
      </c>
      <c r="FZ70" s="237" t="e">
        <f t="shared" si="315"/>
        <v>#N/A</v>
      </c>
      <c r="GA70" s="237" t="e">
        <f t="shared" si="316"/>
        <v>#N/A</v>
      </c>
      <c r="GB70" s="237" t="e">
        <f t="shared" si="317"/>
        <v>#N/A</v>
      </c>
      <c r="GC70" s="237" t="e">
        <f t="shared" si="318"/>
        <v>#N/A</v>
      </c>
      <c r="GD70" s="237" t="e">
        <f t="shared" si="319"/>
        <v>#N/A</v>
      </c>
      <c r="GE70" s="237" t="e">
        <f t="shared" si="320"/>
        <v>#N/A</v>
      </c>
      <c r="GF70" s="237" t="e">
        <f t="shared" si="321"/>
        <v>#N/A</v>
      </c>
      <c r="GG70" s="237" t="e">
        <f t="shared" si="322"/>
        <v>#N/A</v>
      </c>
      <c r="GH70" s="237" t="e">
        <f t="shared" si="323"/>
        <v>#N/A</v>
      </c>
      <c r="GI70" s="237" t="e">
        <f t="shared" si="324"/>
        <v>#N/A</v>
      </c>
      <c r="GJ70" s="237" t="e">
        <f t="shared" si="325"/>
        <v>#N/A</v>
      </c>
      <c r="GK70" s="237" t="e">
        <f t="shared" si="326"/>
        <v>#N/A</v>
      </c>
      <c r="GL70" s="237" t="e">
        <f t="shared" si="327"/>
        <v>#N/A</v>
      </c>
      <c r="GM70" s="237" t="e">
        <f t="shared" si="328"/>
        <v>#N/A</v>
      </c>
      <c r="GN70" s="237" t="e">
        <f t="shared" si="329"/>
        <v>#N/A</v>
      </c>
      <c r="GO70" s="237" t="e">
        <f t="shared" si="330"/>
        <v>#N/A</v>
      </c>
      <c r="GP70" s="237" t="e">
        <f t="shared" si="331"/>
        <v>#N/A</v>
      </c>
      <c r="GQ70" s="237" t="e">
        <f t="shared" si="332"/>
        <v>#N/A</v>
      </c>
      <c r="GR70" s="237" t="e">
        <f t="shared" si="333"/>
        <v>#N/A</v>
      </c>
      <c r="GS70" s="237" t="e">
        <f t="shared" si="334"/>
        <v>#N/A</v>
      </c>
      <c r="GT70" s="237" t="e">
        <f t="shared" si="335"/>
        <v>#N/A</v>
      </c>
      <c r="GU70" s="237" t="e">
        <f t="shared" si="336"/>
        <v>#N/A</v>
      </c>
      <c r="GV70" s="237" t="e">
        <f t="shared" si="337"/>
        <v>#N/A</v>
      </c>
      <c r="GW70" s="237" t="e">
        <f t="shared" si="338"/>
        <v>#N/A</v>
      </c>
      <c r="GX70" s="237" t="e">
        <f t="shared" si="339"/>
        <v>#N/A</v>
      </c>
      <c r="GY70" s="237" t="e">
        <f t="shared" si="340"/>
        <v>#N/A</v>
      </c>
      <c r="GZ70" s="237" t="e">
        <f t="shared" si="341"/>
        <v>#N/A</v>
      </c>
      <c r="HA70" s="237" t="e">
        <f t="shared" si="342"/>
        <v>#N/A</v>
      </c>
      <c r="HB70" s="237" t="e">
        <f t="shared" si="343"/>
        <v>#N/A</v>
      </c>
      <c r="HC70" s="237" t="e">
        <f t="shared" si="344"/>
        <v>#N/A</v>
      </c>
      <c r="HD70" s="237" t="e">
        <f t="shared" si="345"/>
        <v>#N/A</v>
      </c>
      <c r="HE70" s="237" t="e">
        <f t="shared" si="346"/>
        <v>#N/A</v>
      </c>
      <c r="HF70" s="237" t="e">
        <f t="shared" si="347"/>
        <v>#N/A</v>
      </c>
      <c r="HG70" s="237" t="e">
        <f t="shared" si="348"/>
        <v>#N/A</v>
      </c>
      <c r="HH70" s="237" t="e">
        <f t="shared" si="349"/>
        <v>#N/A</v>
      </c>
      <c r="HI70" s="237" t="e">
        <f t="shared" si="350"/>
        <v>#N/A</v>
      </c>
      <c r="HJ70" s="237" t="e">
        <f t="shared" si="351"/>
        <v>#N/A</v>
      </c>
      <c r="HK70" s="237" t="e">
        <f t="shared" si="352"/>
        <v>#N/A</v>
      </c>
      <c r="HL70" s="237" t="e">
        <f t="shared" si="353"/>
        <v>#N/A</v>
      </c>
      <c r="HM70" s="237" t="e">
        <f t="shared" si="354"/>
        <v>#N/A</v>
      </c>
      <c r="HN70" s="237" t="e">
        <f t="shared" si="355"/>
        <v>#N/A</v>
      </c>
      <c r="HO70" s="237" t="e">
        <f t="shared" si="356"/>
        <v>#N/A</v>
      </c>
      <c r="HP70" s="237" t="e">
        <f t="shared" si="357"/>
        <v>#N/A</v>
      </c>
      <c r="HQ70" s="237" t="e">
        <f t="shared" si="358"/>
        <v>#N/A</v>
      </c>
      <c r="HR70" s="237" t="e">
        <f t="shared" si="359"/>
        <v>#N/A</v>
      </c>
      <c r="HS70" s="237" t="e">
        <f t="shared" si="360"/>
        <v>#N/A</v>
      </c>
      <c r="HT70" s="237" t="e">
        <f t="shared" si="361"/>
        <v>#N/A</v>
      </c>
      <c r="HU70" s="237" t="e">
        <f t="shared" si="362"/>
        <v>#N/A</v>
      </c>
      <c r="HV70" s="237" t="e">
        <f t="shared" si="363"/>
        <v>#N/A</v>
      </c>
      <c r="HW70" s="237" t="e">
        <f t="shared" si="364"/>
        <v>#N/A</v>
      </c>
      <c r="HX70" s="237" t="e">
        <f t="shared" si="365"/>
        <v>#N/A</v>
      </c>
      <c r="HY70" s="237" t="e">
        <f t="shared" si="366"/>
        <v>#N/A</v>
      </c>
      <c r="HZ70" s="237" t="e">
        <f t="shared" si="367"/>
        <v>#N/A</v>
      </c>
      <c r="IA70" s="237" t="e">
        <f t="shared" si="368"/>
        <v>#N/A</v>
      </c>
      <c r="IB70" s="237" t="e">
        <f t="shared" si="369"/>
        <v>#N/A</v>
      </c>
    </row>
    <row r="71" spans="1:236" hidden="1" x14ac:dyDescent="0.25">
      <c r="A71" s="22">
        <v>68</v>
      </c>
      <c r="B71" s="117" t="str">
        <f t="shared" si="253"/>
        <v/>
      </c>
      <c r="C71" s="132"/>
      <c r="D71" s="117" t="str">
        <f t="shared" si="254"/>
        <v/>
      </c>
      <c r="E71" s="127"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9" t="str">
        <f t="shared" si="261"/>
        <v/>
      </c>
      <c r="Q71" s="119" t="str">
        <f t="shared" si="262"/>
        <v/>
      </c>
      <c r="R71" s="40" t="str">
        <f t="shared" si="263"/>
        <v/>
      </c>
      <c r="S71" s="132"/>
      <c r="T71" s="28" t="str">
        <f>IF(AND(B71&gt;0,C71&gt;0,D71&gt;0,M71&gt;0,N71&gt;0,S71&gt;0,NOT(K71="")),ABS(VLOOKUP($S$1,VLookups!$A$28:$B$29,2,FALSE)-_xlfn.BETA.DIST(S71,IF(G71="L",N71,M71),IF(G71="L",M71,N71),TRUE,B71,D71)),"")</f>
        <v/>
      </c>
      <c r="U71" s="129" t="str">
        <f>IF(OR($M71="",$N71=""),"",_xlfn.BETA.INV(ABS(VLOOKUP($S$1,VLookups!$A$28:$B$29,2,FALSE)-U$3),IF($G71="L",$N71,$M71),IF($G71="L",$M71,$N71),$B71,$D71))</f>
        <v/>
      </c>
      <c r="V71" s="130" t="str">
        <f>IF(OR($M71="",$N71=""),"",_xlfn.BETA.INV(ABS(VLOOKUP($S$1,VLookups!$A$28:$B$29,2,FALSE)-V$3),IF($G71="L",$N71,$M71),IF($G71="L",$M71,$N71),$B71,$D71))</f>
        <v/>
      </c>
      <c r="W71" s="129" t="str">
        <f>IF(OR($M71="",$N71=""),"",_xlfn.BETA.INV(ABS(VLOOKUP($S$1,VLookups!$A$28:$B$29,2,FALSE)-W$3),IF($G71="L",$N71,$M71),IF($G71="L",$M71,$N71),$B71,$D71))</f>
        <v/>
      </c>
      <c r="X71" s="130" t="str">
        <f>IF(OR($M71="",$N71=""),"",_xlfn.BETA.INV(ABS(VLOOKUP($S$1,VLookups!$A$28:$B$29,2,FALSE)-X$3),IF($G71="L",$N71,$M71),IF($G71="L",$M71,$N71),$B71,$D71))</f>
        <v/>
      </c>
      <c r="Y71" s="129" t="str">
        <f>IF(OR($M71="",$N71=""),"",_xlfn.BETA.INV(ABS(VLOOKUP($S$1,VLookups!$A$28:$B$29,2,FALSE)-Y$3),IF($G71="L",$N71,$M71),IF($G71="L",$M71,$N71),$B71,$D71))</f>
        <v/>
      </c>
      <c r="Z71" s="130" t="str">
        <f>IF(OR($M71="",$N71=""),"",_xlfn.BETA.INV(ABS(VLOOKUP($S$1,VLookups!$A$28:$B$29,2,FALSE)-Z$3),IF($G71="L",$N71,$M71),IF($G71="L",$M71,$N71),$B71,$D71))</f>
        <v/>
      </c>
      <c r="AA71" s="129" t="str">
        <f>IF(OR($M71="",$N71=""),"",_xlfn.BETA.INV(ABS(VLOOKUP($S$1,VLookups!$A$28:$B$29,2,FALSE)-AA$3),IF($G71="L",$N71,$M71),IF($G71="L",$M71,$N71),$B71,$D71))</f>
        <v/>
      </c>
      <c r="AB71" s="130" t="str">
        <f>IF(OR($M71="",$N71=""),"",_xlfn.BETA.INV(ABS(VLOOKUP($S$1,VLookups!$A$28:$B$29,2,FALSE)-AB$3),IF($G71="L",$N71,$M71),IF($G71="L",$M71,$N71),$B71,$D71))</f>
        <v/>
      </c>
      <c r="AC71" s="129" t="str">
        <f>IF(OR($M71="",$N71=""),"",_xlfn.BETA.INV(ABS(VLOOKUP($S$1,VLookups!$A$28:$B$29,2,FALSE)-AC$3),IF($G71="L",$N71,$M71),IF($G71="L",$M71,$N71),$B71,$D71))</f>
        <v/>
      </c>
      <c r="AD71" s="130" t="str">
        <f>IF(OR($M71="",$N71=""),"",_xlfn.BETA.INV(ABS(VLOOKUP($S$1,VLookups!$A$28:$B$29,2,FALSE)-AD$3),IF($G71="L",$N71,$M71),IF($G71="L",$M71,$N71),$B71,$D71))</f>
        <v/>
      </c>
      <c r="AE71" s="129" t="str">
        <f>IF(OR($M71="",$N71=""),"",_xlfn.BETA.INV(ABS(VLOOKUP($S$1,VLookups!$A$28:$B$29,2,FALSE)-AE$3),IF($G71="L",$N71,$M71),IF($G71="L",$M71,$N71),$B71,$D71))</f>
        <v/>
      </c>
      <c r="AF71" s="130" t="str">
        <f>IF(OR($M71="",$N71=""),"",_xlfn.BETA.INV(ABS(VLOOKUP($S$1,VLookups!$A$28:$B$29,2,FALSE)-AF$3),IF($G71="L",$N71,$M71),IF($G71="L",$M71,$N71),$B71,$D71))</f>
        <v/>
      </c>
      <c r="AG71" s="17"/>
      <c r="AH71" s="238" t="str">
        <f t="shared" si="264"/>
        <v/>
      </c>
      <c r="AI71" s="236" t="str">
        <f t="shared" si="265"/>
        <v/>
      </c>
      <c r="AJ71" s="199" t="str">
        <f t="shared" ref="AJ71:CU71" si="372">IF(ISNONTEXT($AH71),AI71+$AH71,"")</f>
        <v/>
      </c>
      <c r="AK71" s="199" t="str">
        <f t="shared" si="372"/>
        <v/>
      </c>
      <c r="AL71" s="199" t="str">
        <f t="shared" si="372"/>
        <v/>
      </c>
      <c r="AM71" s="199" t="str">
        <f t="shared" si="372"/>
        <v/>
      </c>
      <c r="AN71" s="199" t="str">
        <f t="shared" si="372"/>
        <v/>
      </c>
      <c r="AO71" s="199" t="str">
        <f t="shared" si="372"/>
        <v/>
      </c>
      <c r="AP71" s="199" t="str">
        <f t="shared" si="372"/>
        <v/>
      </c>
      <c r="AQ71" s="199" t="str">
        <f t="shared" si="372"/>
        <v/>
      </c>
      <c r="AR71" s="199" t="str">
        <f t="shared" si="372"/>
        <v/>
      </c>
      <c r="AS71" s="199" t="str">
        <f t="shared" si="372"/>
        <v/>
      </c>
      <c r="AT71" s="199" t="str">
        <f t="shared" si="372"/>
        <v/>
      </c>
      <c r="AU71" s="199" t="str">
        <f t="shared" si="372"/>
        <v/>
      </c>
      <c r="AV71" s="199" t="str">
        <f t="shared" si="372"/>
        <v/>
      </c>
      <c r="AW71" s="199" t="str">
        <f t="shared" si="372"/>
        <v/>
      </c>
      <c r="AX71" s="199" t="str">
        <f t="shared" si="372"/>
        <v/>
      </c>
      <c r="AY71" s="199" t="str">
        <f t="shared" si="372"/>
        <v/>
      </c>
      <c r="AZ71" s="199" t="str">
        <f t="shared" si="372"/>
        <v/>
      </c>
      <c r="BA71" s="199" t="str">
        <f t="shared" si="372"/>
        <v/>
      </c>
      <c r="BB71" s="199" t="str">
        <f t="shared" si="372"/>
        <v/>
      </c>
      <c r="BC71" s="199" t="str">
        <f t="shared" si="372"/>
        <v/>
      </c>
      <c r="BD71" s="199" t="str">
        <f t="shared" si="372"/>
        <v/>
      </c>
      <c r="BE71" s="199" t="str">
        <f t="shared" si="372"/>
        <v/>
      </c>
      <c r="BF71" s="199" t="str">
        <f t="shared" si="372"/>
        <v/>
      </c>
      <c r="BG71" s="199" t="str">
        <f t="shared" si="372"/>
        <v/>
      </c>
      <c r="BH71" s="199" t="str">
        <f t="shared" si="372"/>
        <v/>
      </c>
      <c r="BI71" s="199" t="str">
        <f t="shared" si="372"/>
        <v/>
      </c>
      <c r="BJ71" s="199" t="str">
        <f t="shared" si="372"/>
        <v/>
      </c>
      <c r="BK71" s="199" t="str">
        <f t="shared" si="372"/>
        <v/>
      </c>
      <c r="BL71" s="199" t="str">
        <f t="shared" si="372"/>
        <v/>
      </c>
      <c r="BM71" s="199" t="str">
        <f t="shared" si="372"/>
        <v/>
      </c>
      <c r="BN71" s="199" t="str">
        <f t="shared" si="372"/>
        <v/>
      </c>
      <c r="BO71" s="199" t="str">
        <f t="shared" si="372"/>
        <v/>
      </c>
      <c r="BP71" s="199" t="str">
        <f t="shared" si="372"/>
        <v/>
      </c>
      <c r="BQ71" s="199" t="str">
        <f t="shared" si="372"/>
        <v/>
      </c>
      <c r="BR71" s="199" t="str">
        <f t="shared" si="372"/>
        <v/>
      </c>
      <c r="BS71" s="199" t="str">
        <f t="shared" si="372"/>
        <v/>
      </c>
      <c r="BT71" s="199" t="str">
        <f t="shared" si="372"/>
        <v/>
      </c>
      <c r="BU71" s="199" t="str">
        <f t="shared" si="372"/>
        <v/>
      </c>
      <c r="BV71" s="199" t="str">
        <f t="shared" si="372"/>
        <v/>
      </c>
      <c r="BW71" s="199" t="str">
        <f t="shared" si="372"/>
        <v/>
      </c>
      <c r="BX71" s="199" t="str">
        <f t="shared" si="372"/>
        <v/>
      </c>
      <c r="BY71" s="199" t="str">
        <f t="shared" si="372"/>
        <v/>
      </c>
      <c r="BZ71" s="199" t="str">
        <f t="shared" si="372"/>
        <v/>
      </c>
      <c r="CA71" s="199" t="str">
        <f t="shared" si="372"/>
        <v/>
      </c>
      <c r="CB71" s="199" t="str">
        <f t="shared" si="372"/>
        <v/>
      </c>
      <c r="CC71" s="199" t="str">
        <f t="shared" si="372"/>
        <v/>
      </c>
      <c r="CD71" s="199" t="str">
        <f t="shared" si="372"/>
        <v/>
      </c>
      <c r="CE71" s="199" t="str">
        <f t="shared" si="372"/>
        <v/>
      </c>
      <c r="CF71" s="199" t="str">
        <f t="shared" si="372"/>
        <v/>
      </c>
      <c r="CG71" s="199" t="str">
        <f t="shared" si="372"/>
        <v/>
      </c>
      <c r="CH71" s="199" t="str">
        <f t="shared" si="372"/>
        <v/>
      </c>
      <c r="CI71" s="199" t="str">
        <f t="shared" si="372"/>
        <v/>
      </c>
      <c r="CJ71" s="199" t="str">
        <f t="shared" si="372"/>
        <v/>
      </c>
      <c r="CK71" s="199" t="str">
        <f t="shared" si="372"/>
        <v/>
      </c>
      <c r="CL71" s="199" t="str">
        <f t="shared" si="372"/>
        <v/>
      </c>
      <c r="CM71" s="199" t="str">
        <f t="shared" si="372"/>
        <v/>
      </c>
      <c r="CN71" s="199" t="str">
        <f t="shared" si="372"/>
        <v/>
      </c>
      <c r="CO71" s="199" t="str">
        <f t="shared" si="372"/>
        <v/>
      </c>
      <c r="CP71" s="199" t="str">
        <f t="shared" si="372"/>
        <v/>
      </c>
      <c r="CQ71" s="199" t="str">
        <f t="shared" si="372"/>
        <v/>
      </c>
      <c r="CR71" s="199" t="str">
        <f t="shared" si="372"/>
        <v/>
      </c>
      <c r="CS71" s="199" t="str">
        <f t="shared" si="372"/>
        <v/>
      </c>
      <c r="CT71" s="199" t="str">
        <f t="shared" si="372"/>
        <v/>
      </c>
      <c r="CU71" s="199" t="str">
        <f t="shared" si="372"/>
        <v/>
      </c>
      <c r="CV71" s="199" t="str">
        <f t="shared" ref="CV71:FG71" si="373">IF(ISNONTEXT($AH71),CU71+$AH71,"")</f>
        <v/>
      </c>
      <c r="CW71" s="199" t="str">
        <f t="shared" si="373"/>
        <v/>
      </c>
      <c r="CX71" s="199" t="str">
        <f t="shared" si="373"/>
        <v/>
      </c>
      <c r="CY71" s="199" t="str">
        <f t="shared" si="373"/>
        <v/>
      </c>
      <c r="CZ71" s="199" t="str">
        <f t="shared" si="373"/>
        <v/>
      </c>
      <c r="DA71" s="199" t="str">
        <f t="shared" si="373"/>
        <v/>
      </c>
      <c r="DB71" s="199" t="str">
        <f t="shared" si="373"/>
        <v/>
      </c>
      <c r="DC71" s="199" t="str">
        <f t="shared" si="373"/>
        <v/>
      </c>
      <c r="DD71" s="199" t="str">
        <f t="shared" si="373"/>
        <v/>
      </c>
      <c r="DE71" s="199" t="str">
        <f t="shared" si="373"/>
        <v/>
      </c>
      <c r="DF71" s="199" t="str">
        <f t="shared" si="373"/>
        <v/>
      </c>
      <c r="DG71" s="199" t="str">
        <f t="shared" si="373"/>
        <v/>
      </c>
      <c r="DH71" s="199" t="str">
        <f t="shared" si="373"/>
        <v/>
      </c>
      <c r="DI71" s="199" t="str">
        <f t="shared" si="373"/>
        <v/>
      </c>
      <c r="DJ71" s="199" t="str">
        <f t="shared" si="373"/>
        <v/>
      </c>
      <c r="DK71" s="199" t="str">
        <f t="shared" si="373"/>
        <v/>
      </c>
      <c r="DL71" s="199" t="str">
        <f t="shared" si="373"/>
        <v/>
      </c>
      <c r="DM71" s="199" t="str">
        <f t="shared" si="373"/>
        <v/>
      </c>
      <c r="DN71" s="199" t="str">
        <f t="shared" si="373"/>
        <v/>
      </c>
      <c r="DO71" s="199" t="str">
        <f t="shared" si="373"/>
        <v/>
      </c>
      <c r="DP71" s="199" t="str">
        <f t="shared" si="373"/>
        <v/>
      </c>
      <c r="DQ71" s="199" t="str">
        <f t="shared" si="373"/>
        <v/>
      </c>
      <c r="DR71" s="199" t="str">
        <f t="shared" si="373"/>
        <v/>
      </c>
      <c r="DS71" s="199" t="str">
        <f t="shared" si="373"/>
        <v/>
      </c>
      <c r="DT71" s="199" t="str">
        <f t="shared" si="373"/>
        <v/>
      </c>
      <c r="DU71" s="199" t="str">
        <f t="shared" si="373"/>
        <v/>
      </c>
      <c r="DV71" s="199" t="str">
        <f t="shared" si="373"/>
        <v/>
      </c>
      <c r="DW71" s="199" t="str">
        <f t="shared" si="373"/>
        <v/>
      </c>
      <c r="DX71" s="199" t="str">
        <f t="shared" si="373"/>
        <v/>
      </c>
      <c r="DY71" s="199" t="str">
        <f t="shared" si="373"/>
        <v/>
      </c>
      <c r="DZ71" s="199" t="str">
        <f t="shared" si="373"/>
        <v/>
      </c>
      <c r="EA71" s="199" t="str">
        <f t="shared" si="373"/>
        <v/>
      </c>
      <c r="EB71" s="199" t="str">
        <f t="shared" si="373"/>
        <v/>
      </c>
      <c r="EC71" s="199" t="str">
        <f t="shared" si="373"/>
        <v/>
      </c>
      <c r="ED71" s="199" t="str">
        <f t="shared" si="373"/>
        <v/>
      </c>
      <c r="EE71" s="236" t="str">
        <f t="shared" si="268"/>
        <v/>
      </c>
      <c r="EF71" s="237" t="e">
        <f t="shared" si="269"/>
        <v>#N/A</v>
      </c>
      <c r="EG71" s="237" t="e">
        <f t="shared" si="270"/>
        <v>#N/A</v>
      </c>
      <c r="EH71" s="237" t="e">
        <f t="shared" si="271"/>
        <v>#N/A</v>
      </c>
      <c r="EI71" s="237" t="e">
        <f t="shared" si="272"/>
        <v>#N/A</v>
      </c>
      <c r="EJ71" s="237" t="e">
        <f t="shared" si="273"/>
        <v>#N/A</v>
      </c>
      <c r="EK71" s="237" t="e">
        <f t="shared" si="274"/>
        <v>#N/A</v>
      </c>
      <c r="EL71" s="237" t="e">
        <f t="shared" si="275"/>
        <v>#N/A</v>
      </c>
      <c r="EM71" s="237" t="e">
        <f t="shared" si="276"/>
        <v>#N/A</v>
      </c>
      <c r="EN71" s="237" t="e">
        <f t="shared" si="277"/>
        <v>#N/A</v>
      </c>
      <c r="EO71" s="237" t="e">
        <f t="shared" si="278"/>
        <v>#N/A</v>
      </c>
      <c r="EP71" s="237" t="e">
        <f t="shared" si="279"/>
        <v>#N/A</v>
      </c>
      <c r="EQ71" s="237" t="e">
        <f t="shared" si="280"/>
        <v>#N/A</v>
      </c>
      <c r="ER71" s="237" t="e">
        <f t="shared" si="281"/>
        <v>#N/A</v>
      </c>
      <c r="ES71" s="237" t="e">
        <f t="shared" si="282"/>
        <v>#N/A</v>
      </c>
      <c r="ET71" s="237" t="e">
        <f t="shared" si="283"/>
        <v>#N/A</v>
      </c>
      <c r="EU71" s="237" t="e">
        <f t="shared" si="284"/>
        <v>#N/A</v>
      </c>
      <c r="EV71" s="237" t="e">
        <f t="shared" si="285"/>
        <v>#N/A</v>
      </c>
      <c r="EW71" s="237" t="e">
        <f t="shared" si="286"/>
        <v>#N/A</v>
      </c>
      <c r="EX71" s="237" t="e">
        <f t="shared" si="287"/>
        <v>#N/A</v>
      </c>
      <c r="EY71" s="237" t="e">
        <f t="shared" si="288"/>
        <v>#N/A</v>
      </c>
      <c r="EZ71" s="237" t="e">
        <f t="shared" si="289"/>
        <v>#N/A</v>
      </c>
      <c r="FA71" s="237" t="e">
        <f t="shared" si="290"/>
        <v>#N/A</v>
      </c>
      <c r="FB71" s="237" t="e">
        <f t="shared" si="291"/>
        <v>#N/A</v>
      </c>
      <c r="FC71" s="237" t="e">
        <f t="shared" si="292"/>
        <v>#N/A</v>
      </c>
      <c r="FD71" s="237" t="e">
        <f t="shared" si="293"/>
        <v>#N/A</v>
      </c>
      <c r="FE71" s="237" t="e">
        <f t="shared" si="294"/>
        <v>#N/A</v>
      </c>
      <c r="FF71" s="237" t="e">
        <f t="shared" si="295"/>
        <v>#N/A</v>
      </c>
      <c r="FG71" s="237" t="e">
        <f t="shared" si="296"/>
        <v>#N/A</v>
      </c>
      <c r="FH71" s="237" t="e">
        <f t="shared" si="297"/>
        <v>#N/A</v>
      </c>
      <c r="FI71" s="237" t="e">
        <f t="shared" si="298"/>
        <v>#N/A</v>
      </c>
      <c r="FJ71" s="237" t="e">
        <f t="shared" si="299"/>
        <v>#N/A</v>
      </c>
      <c r="FK71" s="237" t="e">
        <f t="shared" si="300"/>
        <v>#N/A</v>
      </c>
      <c r="FL71" s="237" t="e">
        <f t="shared" si="301"/>
        <v>#N/A</v>
      </c>
      <c r="FM71" s="237" t="e">
        <f t="shared" si="302"/>
        <v>#N/A</v>
      </c>
      <c r="FN71" s="237" t="e">
        <f t="shared" si="303"/>
        <v>#N/A</v>
      </c>
      <c r="FO71" s="237" t="e">
        <f t="shared" si="304"/>
        <v>#N/A</v>
      </c>
      <c r="FP71" s="237" t="e">
        <f t="shared" si="305"/>
        <v>#N/A</v>
      </c>
      <c r="FQ71" s="237" t="e">
        <f t="shared" si="306"/>
        <v>#N/A</v>
      </c>
      <c r="FR71" s="237" t="e">
        <f t="shared" si="307"/>
        <v>#N/A</v>
      </c>
      <c r="FS71" s="237" t="e">
        <f t="shared" si="308"/>
        <v>#N/A</v>
      </c>
      <c r="FT71" s="237" t="e">
        <f t="shared" si="309"/>
        <v>#N/A</v>
      </c>
      <c r="FU71" s="237" t="e">
        <f t="shared" si="310"/>
        <v>#N/A</v>
      </c>
      <c r="FV71" s="237" t="e">
        <f t="shared" si="311"/>
        <v>#N/A</v>
      </c>
      <c r="FW71" s="237" t="e">
        <f t="shared" si="312"/>
        <v>#N/A</v>
      </c>
      <c r="FX71" s="237" t="e">
        <f t="shared" si="313"/>
        <v>#N/A</v>
      </c>
      <c r="FY71" s="237" t="e">
        <f t="shared" si="314"/>
        <v>#N/A</v>
      </c>
      <c r="FZ71" s="237" t="e">
        <f t="shared" si="315"/>
        <v>#N/A</v>
      </c>
      <c r="GA71" s="237" t="e">
        <f t="shared" si="316"/>
        <v>#N/A</v>
      </c>
      <c r="GB71" s="237" t="e">
        <f t="shared" si="317"/>
        <v>#N/A</v>
      </c>
      <c r="GC71" s="237" t="e">
        <f t="shared" si="318"/>
        <v>#N/A</v>
      </c>
      <c r="GD71" s="237" t="e">
        <f t="shared" si="319"/>
        <v>#N/A</v>
      </c>
      <c r="GE71" s="237" t="e">
        <f t="shared" si="320"/>
        <v>#N/A</v>
      </c>
      <c r="GF71" s="237" t="e">
        <f t="shared" si="321"/>
        <v>#N/A</v>
      </c>
      <c r="GG71" s="237" t="e">
        <f t="shared" si="322"/>
        <v>#N/A</v>
      </c>
      <c r="GH71" s="237" t="e">
        <f t="shared" si="323"/>
        <v>#N/A</v>
      </c>
      <c r="GI71" s="237" t="e">
        <f t="shared" si="324"/>
        <v>#N/A</v>
      </c>
      <c r="GJ71" s="237" t="e">
        <f t="shared" si="325"/>
        <v>#N/A</v>
      </c>
      <c r="GK71" s="237" t="e">
        <f t="shared" si="326"/>
        <v>#N/A</v>
      </c>
      <c r="GL71" s="237" t="e">
        <f t="shared" si="327"/>
        <v>#N/A</v>
      </c>
      <c r="GM71" s="237" t="e">
        <f t="shared" si="328"/>
        <v>#N/A</v>
      </c>
      <c r="GN71" s="237" t="e">
        <f t="shared" si="329"/>
        <v>#N/A</v>
      </c>
      <c r="GO71" s="237" t="e">
        <f t="shared" si="330"/>
        <v>#N/A</v>
      </c>
      <c r="GP71" s="237" t="e">
        <f t="shared" si="331"/>
        <v>#N/A</v>
      </c>
      <c r="GQ71" s="237" t="e">
        <f t="shared" si="332"/>
        <v>#N/A</v>
      </c>
      <c r="GR71" s="237" t="e">
        <f t="shared" si="333"/>
        <v>#N/A</v>
      </c>
      <c r="GS71" s="237" t="e">
        <f t="shared" si="334"/>
        <v>#N/A</v>
      </c>
      <c r="GT71" s="237" t="e">
        <f t="shared" si="335"/>
        <v>#N/A</v>
      </c>
      <c r="GU71" s="237" t="e">
        <f t="shared" si="336"/>
        <v>#N/A</v>
      </c>
      <c r="GV71" s="237" t="e">
        <f t="shared" si="337"/>
        <v>#N/A</v>
      </c>
      <c r="GW71" s="237" t="e">
        <f t="shared" si="338"/>
        <v>#N/A</v>
      </c>
      <c r="GX71" s="237" t="e">
        <f t="shared" si="339"/>
        <v>#N/A</v>
      </c>
      <c r="GY71" s="237" t="e">
        <f t="shared" si="340"/>
        <v>#N/A</v>
      </c>
      <c r="GZ71" s="237" t="e">
        <f t="shared" si="341"/>
        <v>#N/A</v>
      </c>
      <c r="HA71" s="237" t="e">
        <f t="shared" si="342"/>
        <v>#N/A</v>
      </c>
      <c r="HB71" s="237" t="e">
        <f t="shared" si="343"/>
        <v>#N/A</v>
      </c>
      <c r="HC71" s="237" t="e">
        <f t="shared" si="344"/>
        <v>#N/A</v>
      </c>
      <c r="HD71" s="237" t="e">
        <f t="shared" si="345"/>
        <v>#N/A</v>
      </c>
      <c r="HE71" s="237" t="e">
        <f t="shared" si="346"/>
        <v>#N/A</v>
      </c>
      <c r="HF71" s="237" t="e">
        <f t="shared" si="347"/>
        <v>#N/A</v>
      </c>
      <c r="HG71" s="237" t="e">
        <f t="shared" si="348"/>
        <v>#N/A</v>
      </c>
      <c r="HH71" s="237" t="e">
        <f t="shared" si="349"/>
        <v>#N/A</v>
      </c>
      <c r="HI71" s="237" t="e">
        <f t="shared" si="350"/>
        <v>#N/A</v>
      </c>
      <c r="HJ71" s="237" t="e">
        <f t="shared" si="351"/>
        <v>#N/A</v>
      </c>
      <c r="HK71" s="237" t="e">
        <f t="shared" si="352"/>
        <v>#N/A</v>
      </c>
      <c r="HL71" s="237" t="e">
        <f t="shared" si="353"/>
        <v>#N/A</v>
      </c>
      <c r="HM71" s="237" t="e">
        <f t="shared" si="354"/>
        <v>#N/A</v>
      </c>
      <c r="HN71" s="237" t="e">
        <f t="shared" si="355"/>
        <v>#N/A</v>
      </c>
      <c r="HO71" s="237" t="e">
        <f t="shared" si="356"/>
        <v>#N/A</v>
      </c>
      <c r="HP71" s="237" t="e">
        <f t="shared" si="357"/>
        <v>#N/A</v>
      </c>
      <c r="HQ71" s="237" t="e">
        <f t="shared" si="358"/>
        <v>#N/A</v>
      </c>
      <c r="HR71" s="237" t="e">
        <f t="shared" si="359"/>
        <v>#N/A</v>
      </c>
      <c r="HS71" s="237" t="e">
        <f t="shared" si="360"/>
        <v>#N/A</v>
      </c>
      <c r="HT71" s="237" t="e">
        <f t="shared" si="361"/>
        <v>#N/A</v>
      </c>
      <c r="HU71" s="237" t="e">
        <f t="shared" si="362"/>
        <v>#N/A</v>
      </c>
      <c r="HV71" s="237" t="e">
        <f t="shared" si="363"/>
        <v>#N/A</v>
      </c>
      <c r="HW71" s="237" t="e">
        <f t="shared" si="364"/>
        <v>#N/A</v>
      </c>
      <c r="HX71" s="237" t="e">
        <f t="shared" si="365"/>
        <v>#N/A</v>
      </c>
      <c r="HY71" s="237" t="e">
        <f t="shared" si="366"/>
        <v>#N/A</v>
      </c>
      <c r="HZ71" s="237" t="e">
        <f t="shared" si="367"/>
        <v>#N/A</v>
      </c>
      <c r="IA71" s="237" t="e">
        <f t="shared" si="368"/>
        <v>#N/A</v>
      </c>
      <c r="IB71" s="237" t="e">
        <f t="shared" si="369"/>
        <v>#N/A</v>
      </c>
    </row>
    <row r="72" spans="1:236" hidden="1" x14ac:dyDescent="0.25">
      <c r="A72" s="22">
        <v>69</v>
      </c>
      <c r="B72" s="117" t="str">
        <f t="shared" si="253"/>
        <v/>
      </c>
      <c r="C72" s="132"/>
      <c r="D72" s="117" t="str">
        <f t="shared" si="254"/>
        <v/>
      </c>
      <c r="E72" s="127"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9" t="str">
        <f t="shared" si="261"/>
        <v/>
      </c>
      <c r="Q72" s="119" t="str">
        <f t="shared" si="262"/>
        <v/>
      </c>
      <c r="R72" s="40" t="str">
        <f t="shared" si="263"/>
        <v/>
      </c>
      <c r="S72" s="132"/>
      <c r="T72" s="28" t="str">
        <f>IF(AND(B72&gt;0,C72&gt;0,D72&gt;0,M72&gt;0,N72&gt;0,S72&gt;0,NOT(K72="")),ABS(VLOOKUP($S$1,VLookups!$A$28:$B$29,2,FALSE)-_xlfn.BETA.DIST(S72,IF(G72="L",N72,M72),IF(G72="L",M72,N72),TRUE,B72,D72)),"")</f>
        <v/>
      </c>
      <c r="U72" s="129" t="str">
        <f>IF(OR($M72="",$N72=""),"",_xlfn.BETA.INV(ABS(VLOOKUP($S$1,VLookups!$A$28:$B$29,2,FALSE)-U$3),IF($G72="L",$N72,$M72),IF($G72="L",$M72,$N72),$B72,$D72))</f>
        <v/>
      </c>
      <c r="V72" s="130" t="str">
        <f>IF(OR($M72="",$N72=""),"",_xlfn.BETA.INV(ABS(VLOOKUP($S$1,VLookups!$A$28:$B$29,2,FALSE)-V$3),IF($G72="L",$N72,$M72),IF($G72="L",$M72,$N72),$B72,$D72))</f>
        <v/>
      </c>
      <c r="W72" s="129" t="str">
        <f>IF(OR($M72="",$N72=""),"",_xlfn.BETA.INV(ABS(VLOOKUP($S$1,VLookups!$A$28:$B$29,2,FALSE)-W$3),IF($G72="L",$N72,$M72),IF($G72="L",$M72,$N72),$B72,$D72))</f>
        <v/>
      </c>
      <c r="X72" s="130" t="str">
        <f>IF(OR($M72="",$N72=""),"",_xlfn.BETA.INV(ABS(VLOOKUP($S$1,VLookups!$A$28:$B$29,2,FALSE)-X$3),IF($G72="L",$N72,$M72),IF($G72="L",$M72,$N72),$B72,$D72))</f>
        <v/>
      </c>
      <c r="Y72" s="129" t="str">
        <f>IF(OR($M72="",$N72=""),"",_xlfn.BETA.INV(ABS(VLOOKUP($S$1,VLookups!$A$28:$B$29,2,FALSE)-Y$3),IF($G72="L",$N72,$M72),IF($G72="L",$M72,$N72),$B72,$D72))</f>
        <v/>
      </c>
      <c r="Z72" s="130" t="str">
        <f>IF(OR($M72="",$N72=""),"",_xlfn.BETA.INV(ABS(VLOOKUP($S$1,VLookups!$A$28:$B$29,2,FALSE)-Z$3),IF($G72="L",$N72,$M72),IF($G72="L",$M72,$N72),$B72,$D72))</f>
        <v/>
      </c>
      <c r="AA72" s="129" t="str">
        <f>IF(OR($M72="",$N72=""),"",_xlfn.BETA.INV(ABS(VLOOKUP($S$1,VLookups!$A$28:$B$29,2,FALSE)-AA$3),IF($G72="L",$N72,$M72),IF($G72="L",$M72,$N72),$B72,$D72))</f>
        <v/>
      </c>
      <c r="AB72" s="130" t="str">
        <f>IF(OR($M72="",$N72=""),"",_xlfn.BETA.INV(ABS(VLOOKUP($S$1,VLookups!$A$28:$B$29,2,FALSE)-AB$3),IF($G72="L",$N72,$M72),IF($G72="L",$M72,$N72),$B72,$D72))</f>
        <v/>
      </c>
      <c r="AC72" s="129" t="str">
        <f>IF(OR($M72="",$N72=""),"",_xlfn.BETA.INV(ABS(VLOOKUP($S$1,VLookups!$A$28:$B$29,2,FALSE)-AC$3),IF($G72="L",$N72,$M72),IF($G72="L",$M72,$N72),$B72,$D72))</f>
        <v/>
      </c>
      <c r="AD72" s="130" t="str">
        <f>IF(OR($M72="",$N72=""),"",_xlfn.BETA.INV(ABS(VLOOKUP($S$1,VLookups!$A$28:$B$29,2,FALSE)-AD$3),IF($G72="L",$N72,$M72),IF($G72="L",$M72,$N72),$B72,$D72))</f>
        <v/>
      </c>
      <c r="AE72" s="129" t="str">
        <f>IF(OR($M72="",$N72=""),"",_xlfn.BETA.INV(ABS(VLOOKUP($S$1,VLookups!$A$28:$B$29,2,FALSE)-AE$3),IF($G72="L",$N72,$M72),IF($G72="L",$M72,$N72),$B72,$D72))</f>
        <v/>
      </c>
      <c r="AF72" s="130" t="str">
        <f>IF(OR($M72="",$N72=""),"",_xlfn.BETA.INV(ABS(VLOOKUP($S$1,VLookups!$A$28:$B$29,2,FALSE)-AF$3),IF($G72="L",$N72,$M72),IF($G72="L",$M72,$N72),$B72,$D72))</f>
        <v/>
      </c>
      <c r="AG72" s="17"/>
      <c r="AH72" s="238" t="str">
        <f t="shared" si="264"/>
        <v/>
      </c>
      <c r="AI72" s="236" t="str">
        <f t="shared" si="265"/>
        <v/>
      </c>
      <c r="AJ72" s="199" t="str">
        <f t="shared" ref="AJ72:CU72" si="374">IF(ISNONTEXT($AH72),AI72+$AH72,"")</f>
        <v/>
      </c>
      <c r="AK72" s="199" t="str">
        <f t="shared" si="374"/>
        <v/>
      </c>
      <c r="AL72" s="199" t="str">
        <f t="shared" si="374"/>
        <v/>
      </c>
      <c r="AM72" s="199" t="str">
        <f t="shared" si="374"/>
        <v/>
      </c>
      <c r="AN72" s="199" t="str">
        <f t="shared" si="374"/>
        <v/>
      </c>
      <c r="AO72" s="199" t="str">
        <f t="shared" si="374"/>
        <v/>
      </c>
      <c r="AP72" s="199" t="str">
        <f t="shared" si="374"/>
        <v/>
      </c>
      <c r="AQ72" s="199" t="str">
        <f t="shared" si="374"/>
        <v/>
      </c>
      <c r="AR72" s="199" t="str">
        <f t="shared" si="374"/>
        <v/>
      </c>
      <c r="AS72" s="199" t="str">
        <f t="shared" si="374"/>
        <v/>
      </c>
      <c r="AT72" s="199" t="str">
        <f t="shared" si="374"/>
        <v/>
      </c>
      <c r="AU72" s="199" t="str">
        <f t="shared" si="374"/>
        <v/>
      </c>
      <c r="AV72" s="199" t="str">
        <f t="shared" si="374"/>
        <v/>
      </c>
      <c r="AW72" s="199" t="str">
        <f t="shared" si="374"/>
        <v/>
      </c>
      <c r="AX72" s="199" t="str">
        <f t="shared" si="374"/>
        <v/>
      </c>
      <c r="AY72" s="199" t="str">
        <f t="shared" si="374"/>
        <v/>
      </c>
      <c r="AZ72" s="199" t="str">
        <f t="shared" si="374"/>
        <v/>
      </c>
      <c r="BA72" s="199" t="str">
        <f t="shared" si="374"/>
        <v/>
      </c>
      <c r="BB72" s="199" t="str">
        <f t="shared" si="374"/>
        <v/>
      </c>
      <c r="BC72" s="199" t="str">
        <f t="shared" si="374"/>
        <v/>
      </c>
      <c r="BD72" s="199" t="str">
        <f t="shared" si="374"/>
        <v/>
      </c>
      <c r="BE72" s="199" t="str">
        <f t="shared" si="374"/>
        <v/>
      </c>
      <c r="BF72" s="199" t="str">
        <f t="shared" si="374"/>
        <v/>
      </c>
      <c r="BG72" s="199" t="str">
        <f t="shared" si="374"/>
        <v/>
      </c>
      <c r="BH72" s="199" t="str">
        <f t="shared" si="374"/>
        <v/>
      </c>
      <c r="BI72" s="199" t="str">
        <f t="shared" si="374"/>
        <v/>
      </c>
      <c r="BJ72" s="199" t="str">
        <f t="shared" si="374"/>
        <v/>
      </c>
      <c r="BK72" s="199" t="str">
        <f t="shared" si="374"/>
        <v/>
      </c>
      <c r="BL72" s="199" t="str">
        <f t="shared" si="374"/>
        <v/>
      </c>
      <c r="BM72" s="199" t="str">
        <f t="shared" si="374"/>
        <v/>
      </c>
      <c r="BN72" s="199" t="str">
        <f t="shared" si="374"/>
        <v/>
      </c>
      <c r="BO72" s="199" t="str">
        <f t="shared" si="374"/>
        <v/>
      </c>
      <c r="BP72" s="199" t="str">
        <f t="shared" si="374"/>
        <v/>
      </c>
      <c r="BQ72" s="199" t="str">
        <f t="shared" si="374"/>
        <v/>
      </c>
      <c r="BR72" s="199" t="str">
        <f t="shared" si="374"/>
        <v/>
      </c>
      <c r="BS72" s="199" t="str">
        <f t="shared" si="374"/>
        <v/>
      </c>
      <c r="BT72" s="199" t="str">
        <f t="shared" si="374"/>
        <v/>
      </c>
      <c r="BU72" s="199" t="str">
        <f t="shared" si="374"/>
        <v/>
      </c>
      <c r="BV72" s="199" t="str">
        <f t="shared" si="374"/>
        <v/>
      </c>
      <c r="BW72" s="199" t="str">
        <f t="shared" si="374"/>
        <v/>
      </c>
      <c r="BX72" s="199" t="str">
        <f t="shared" si="374"/>
        <v/>
      </c>
      <c r="BY72" s="199" t="str">
        <f t="shared" si="374"/>
        <v/>
      </c>
      <c r="BZ72" s="199" t="str">
        <f t="shared" si="374"/>
        <v/>
      </c>
      <c r="CA72" s="199" t="str">
        <f t="shared" si="374"/>
        <v/>
      </c>
      <c r="CB72" s="199" t="str">
        <f t="shared" si="374"/>
        <v/>
      </c>
      <c r="CC72" s="199" t="str">
        <f t="shared" si="374"/>
        <v/>
      </c>
      <c r="CD72" s="199" t="str">
        <f t="shared" si="374"/>
        <v/>
      </c>
      <c r="CE72" s="199" t="str">
        <f t="shared" si="374"/>
        <v/>
      </c>
      <c r="CF72" s="199" t="str">
        <f t="shared" si="374"/>
        <v/>
      </c>
      <c r="CG72" s="199" t="str">
        <f t="shared" si="374"/>
        <v/>
      </c>
      <c r="CH72" s="199" t="str">
        <f t="shared" si="374"/>
        <v/>
      </c>
      <c r="CI72" s="199" t="str">
        <f t="shared" si="374"/>
        <v/>
      </c>
      <c r="CJ72" s="199" t="str">
        <f t="shared" si="374"/>
        <v/>
      </c>
      <c r="CK72" s="199" t="str">
        <f t="shared" si="374"/>
        <v/>
      </c>
      <c r="CL72" s="199" t="str">
        <f t="shared" si="374"/>
        <v/>
      </c>
      <c r="CM72" s="199" t="str">
        <f t="shared" si="374"/>
        <v/>
      </c>
      <c r="CN72" s="199" t="str">
        <f t="shared" si="374"/>
        <v/>
      </c>
      <c r="CO72" s="199" t="str">
        <f t="shared" si="374"/>
        <v/>
      </c>
      <c r="CP72" s="199" t="str">
        <f t="shared" si="374"/>
        <v/>
      </c>
      <c r="CQ72" s="199" t="str">
        <f t="shared" si="374"/>
        <v/>
      </c>
      <c r="CR72" s="199" t="str">
        <f t="shared" si="374"/>
        <v/>
      </c>
      <c r="CS72" s="199" t="str">
        <f t="shared" si="374"/>
        <v/>
      </c>
      <c r="CT72" s="199" t="str">
        <f t="shared" si="374"/>
        <v/>
      </c>
      <c r="CU72" s="199" t="str">
        <f t="shared" si="374"/>
        <v/>
      </c>
      <c r="CV72" s="199" t="str">
        <f t="shared" ref="CV72:FG72" si="375">IF(ISNONTEXT($AH72),CU72+$AH72,"")</f>
        <v/>
      </c>
      <c r="CW72" s="199" t="str">
        <f t="shared" si="375"/>
        <v/>
      </c>
      <c r="CX72" s="199" t="str">
        <f t="shared" si="375"/>
        <v/>
      </c>
      <c r="CY72" s="199" t="str">
        <f t="shared" si="375"/>
        <v/>
      </c>
      <c r="CZ72" s="199" t="str">
        <f t="shared" si="375"/>
        <v/>
      </c>
      <c r="DA72" s="199" t="str">
        <f t="shared" si="375"/>
        <v/>
      </c>
      <c r="DB72" s="199" t="str">
        <f t="shared" si="375"/>
        <v/>
      </c>
      <c r="DC72" s="199" t="str">
        <f t="shared" si="375"/>
        <v/>
      </c>
      <c r="DD72" s="199" t="str">
        <f t="shared" si="375"/>
        <v/>
      </c>
      <c r="DE72" s="199" t="str">
        <f t="shared" si="375"/>
        <v/>
      </c>
      <c r="DF72" s="199" t="str">
        <f t="shared" si="375"/>
        <v/>
      </c>
      <c r="DG72" s="199" t="str">
        <f t="shared" si="375"/>
        <v/>
      </c>
      <c r="DH72" s="199" t="str">
        <f t="shared" si="375"/>
        <v/>
      </c>
      <c r="DI72" s="199" t="str">
        <f t="shared" si="375"/>
        <v/>
      </c>
      <c r="DJ72" s="199" t="str">
        <f t="shared" si="375"/>
        <v/>
      </c>
      <c r="DK72" s="199" t="str">
        <f t="shared" si="375"/>
        <v/>
      </c>
      <c r="DL72" s="199" t="str">
        <f t="shared" si="375"/>
        <v/>
      </c>
      <c r="DM72" s="199" t="str">
        <f t="shared" si="375"/>
        <v/>
      </c>
      <c r="DN72" s="199" t="str">
        <f t="shared" si="375"/>
        <v/>
      </c>
      <c r="DO72" s="199" t="str">
        <f t="shared" si="375"/>
        <v/>
      </c>
      <c r="DP72" s="199" t="str">
        <f t="shared" si="375"/>
        <v/>
      </c>
      <c r="DQ72" s="199" t="str">
        <f t="shared" si="375"/>
        <v/>
      </c>
      <c r="DR72" s="199" t="str">
        <f t="shared" si="375"/>
        <v/>
      </c>
      <c r="DS72" s="199" t="str">
        <f t="shared" si="375"/>
        <v/>
      </c>
      <c r="DT72" s="199" t="str">
        <f t="shared" si="375"/>
        <v/>
      </c>
      <c r="DU72" s="199" t="str">
        <f t="shared" si="375"/>
        <v/>
      </c>
      <c r="DV72" s="199" t="str">
        <f t="shared" si="375"/>
        <v/>
      </c>
      <c r="DW72" s="199" t="str">
        <f t="shared" si="375"/>
        <v/>
      </c>
      <c r="DX72" s="199" t="str">
        <f t="shared" si="375"/>
        <v/>
      </c>
      <c r="DY72" s="199" t="str">
        <f t="shared" si="375"/>
        <v/>
      </c>
      <c r="DZ72" s="199" t="str">
        <f t="shared" si="375"/>
        <v/>
      </c>
      <c r="EA72" s="199" t="str">
        <f t="shared" si="375"/>
        <v/>
      </c>
      <c r="EB72" s="199" t="str">
        <f t="shared" si="375"/>
        <v/>
      </c>
      <c r="EC72" s="199" t="str">
        <f t="shared" si="375"/>
        <v/>
      </c>
      <c r="ED72" s="199" t="str">
        <f t="shared" si="375"/>
        <v/>
      </c>
      <c r="EE72" s="236" t="str">
        <f t="shared" si="268"/>
        <v/>
      </c>
      <c r="EF72" s="237" t="e">
        <f t="shared" si="269"/>
        <v>#N/A</v>
      </c>
      <c r="EG72" s="237" t="e">
        <f t="shared" si="270"/>
        <v>#N/A</v>
      </c>
      <c r="EH72" s="237" t="e">
        <f t="shared" si="271"/>
        <v>#N/A</v>
      </c>
      <c r="EI72" s="237" t="e">
        <f t="shared" si="272"/>
        <v>#N/A</v>
      </c>
      <c r="EJ72" s="237" t="e">
        <f t="shared" si="273"/>
        <v>#N/A</v>
      </c>
      <c r="EK72" s="237" t="e">
        <f t="shared" si="274"/>
        <v>#N/A</v>
      </c>
      <c r="EL72" s="237" t="e">
        <f t="shared" si="275"/>
        <v>#N/A</v>
      </c>
      <c r="EM72" s="237" t="e">
        <f t="shared" si="276"/>
        <v>#N/A</v>
      </c>
      <c r="EN72" s="237" t="e">
        <f t="shared" si="277"/>
        <v>#N/A</v>
      </c>
      <c r="EO72" s="237" t="e">
        <f t="shared" si="278"/>
        <v>#N/A</v>
      </c>
      <c r="EP72" s="237" t="e">
        <f t="shared" si="279"/>
        <v>#N/A</v>
      </c>
      <c r="EQ72" s="237" t="e">
        <f t="shared" si="280"/>
        <v>#N/A</v>
      </c>
      <c r="ER72" s="237" t="e">
        <f t="shared" si="281"/>
        <v>#N/A</v>
      </c>
      <c r="ES72" s="237" t="e">
        <f t="shared" si="282"/>
        <v>#N/A</v>
      </c>
      <c r="ET72" s="237" t="e">
        <f t="shared" si="283"/>
        <v>#N/A</v>
      </c>
      <c r="EU72" s="237" t="e">
        <f t="shared" si="284"/>
        <v>#N/A</v>
      </c>
      <c r="EV72" s="237" t="e">
        <f t="shared" si="285"/>
        <v>#N/A</v>
      </c>
      <c r="EW72" s="237" t="e">
        <f t="shared" si="286"/>
        <v>#N/A</v>
      </c>
      <c r="EX72" s="237" t="e">
        <f t="shared" si="287"/>
        <v>#N/A</v>
      </c>
      <c r="EY72" s="237" t="e">
        <f t="shared" si="288"/>
        <v>#N/A</v>
      </c>
      <c r="EZ72" s="237" t="e">
        <f t="shared" si="289"/>
        <v>#N/A</v>
      </c>
      <c r="FA72" s="237" t="e">
        <f t="shared" si="290"/>
        <v>#N/A</v>
      </c>
      <c r="FB72" s="237" t="e">
        <f t="shared" si="291"/>
        <v>#N/A</v>
      </c>
      <c r="FC72" s="237" t="e">
        <f t="shared" si="292"/>
        <v>#N/A</v>
      </c>
      <c r="FD72" s="237" t="e">
        <f t="shared" si="293"/>
        <v>#N/A</v>
      </c>
      <c r="FE72" s="237" t="e">
        <f t="shared" si="294"/>
        <v>#N/A</v>
      </c>
      <c r="FF72" s="237" t="e">
        <f t="shared" si="295"/>
        <v>#N/A</v>
      </c>
      <c r="FG72" s="237" t="e">
        <f t="shared" si="296"/>
        <v>#N/A</v>
      </c>
      <c r="FH72" s="237" t="e">
        <f t="shared" si="297"/>
        <v>#N/A</v>
      </c>
      <c r="FI72" s="237" t="e">
        <f t="shared" si="298"/>
        <v>#N/A</v>
      </c>
      <c r="FJ72" s="237" t="e">
        <f t="shared" si="299"/>
        <v>#N/A</v>
      </c>
      <c r="FK72" s="237" t="e">
        <f t="shared" si="300"/>
        <v>#N/A</v>
      </c>
      <c r="FL72" s="237" t="e">
        <f t="shared" si="301"/>
        <v>#N/A</v>
      </c>
      <c r="FM72" s="237" t="e">
        <f t="shared" si="302"/>
        <v>#N/A</v>
      </c>
      <c r="FN72" s="237" t="e">
        <f t="shared" si="303"/>
        <v>#N/A</v>
      </c>
      <c r="FO72" s="237" t="e">
        <f t="shared" si="304"/>
        <v>#N/A</v>
      </c>
      <c r="FP72" s="237" t="e">
        <f t="shared" si="305"/>
        <v>#N/A</v>
      </c>
      <c r="FQ72" s="237" t="e">
        <f t="shared" si="306"/>
        <v>#N/A</v>
      </c>
      <c r="FR72" s="237" t="e">
        <f t="shared" si="307"/>
        <v>#N/A</v>
      </c>
      <c r="FS72" s="237" t="e">
        <f t="shared" si="308"/>
        <v>#N/A</v>
      </c>
      <c r="FT72" s="237" t="e">
        <f t="shared" si="309"/>
        <v>#N/A</v>
      </c>
      <c r="FU72" s="237" t="e">
        <f t="shared" si="310"/>
        <v>#N/A</v>
      </c>
      <c r="FV72" s="237" t="e">
        <f t="shared" si="311"/>
        <v>#N/A</v>
      </c>
      <c r="FW72" s="237" t="e">
        <f t="shared" si="312"/>
        <v>#N/A</v>
      </c>
      <c r="FX72" s="237" t="e">
        <f t="shared" si="313"/>
        <v>#N/A</v>
      </c>
      <c r="FY72" s="237" t="e">
        <f t="shared" si="314"/>
        <v>#N/A</v>
      </c>
      <c r="FZ72" s="237" t="e">
        <f t="shared" si="315"/>
        <v>#N/A</v>
      </c>
      <c r="GA72" s="237" t="e">
        <f t="shared" si="316"/>
        <v>#N/A</v>
      </c>
      <c r="GB72" s="237" t="e">
        <f t="shared" si="317"/>
        <v>#N/A</v>
      </c>
      <c r="GC72" s="237" t="e">
        <f t="shared" si="318"/>
        <v>#N/A</v>
      </c>
      <c r="GD72" s="237" t="e">
        <f t="shared" si="319"/>
        <v>#N/A</v>
      </c>
      <c r="GE72" s="237" t="e">
        <f t="shared" si="320"/>
        <v>#N/A</v>
      </c>
      <c r="GF72" s="237" t="e">
        <f t="shared" si="321"/>
        <v>#N/A</v>
      </c>
      <c r="GG72" s="237" t="e">
        <f t="shared" si="322"/>
        <v>#N/A</v>
      </c>
      <c r="GH72" s="237" t="e">
        <f t="shared" si="323"/>
        <v>#N/A</v>
      </c>
      <c r="GI72" s="237" t="e">
        <f t="shared" si="324"/>
        <v>#N/A</v>
      </c>
      <c r="GJ72" s="237" t="e">
        <f t="shared" si="325"/>
        <v>#N/A</v>
      </c>
      <c r="GK72" s="237" t="e">
        <f t="shared" si="326"/>
        <v>#N/A</v>
      </c>
      <c r="GL72" s="237" t="e">
        <f t="shared" si="327"/>
        <v>#N/A</v>
      </c>
      <c r="GM72" s="237" t="e">
        <f t="shared" si="328"/>
        <v>#N/A</v>
      </c>
      <c r="GN72" s="237" t="e">
        <f t="shared" si="329"/>
        <v>#N/A</v>
      </c>
      <c r="GO72" s="237" t="e">
        <f t="shared" si="330"/>
        <v>#N/A</v>
      </c>
      <c r="GP72" s="237" t="e">
        <f t="shared" si="331"/>
        <v>#N/A</v>
      </c>
      <c r="GQ72" s="237" t="e">
        <f t="shared" si="332"/>
        <v>#N/A</v>
      </c>
      <c r="GR72" s="237" t="e">
        <f t="shared" si="333"/>
        <v>#N/A</v>
      </c>
      <c r="GS72" s="237" t="e">
        <f t="shared" si="334"/>
        <v>#N/A</v>
      </c>
      <c r="GT72" s="237" t="e">
        <f t="shared" si="335"/>
        <v>#N/A</v>
      </c>
      <c r="GU72" s="237" t="e">
        <f t="shared" si="336"/>
        <v>#N/A</v>
      </c>
      <c r="GV72" s="237" t="e">
        <f t="shared" si="337"/>
        <v>#N/A</v>
      </c>
      <c r="GW72" s="237" t="e">
        <f t="shared" si="338"/>
        <v>#N/A</v>
      </c>
      <c r="GX72" s="237" t="e">
        <f t="shared" si="339"/>
        <v>#N/A</v>
      </c>
      <c r="GY72" s="237" t="e">
        <f t="shared" si="340"/>
        <v>#N/A</v>
      </c>
      <c r="GZ72" s="237" t="e">
        <f t="shared" si="341"/>
        <v>#N/A</v>
      </c>
      <c r="HA72" s="237" t="e">
        <f t="shared" si="342"/>
        <v>#N/A</v>
      </c>
      <c r="HB72" s="237" t="e">
        <f t="shared" si="343"/>
        <v>#N/A</v>
      </c>
      <c r="HC72" s="237" t="e">
        <f t="shared" si="344"/>
        <v>#N/A</v>
      </c>
      <c r="HD72" s="237" t="e">
        <f t="shared" si="345"/>
        <v>#N/A</v>
      </c>
      <c r="HE72" s="237" t="e">
        <f t="shared" si="346"/>
        <v>#N/A</v>
      </c>
      <c r="HF72" s="237" t="e">
        <f t="shared" si="347"/>
        <v>#N/A</v>
      </c>
      <c r="HG72" s="237" t="e">
        <f t="shared" si="348"/>
        <v>#N/A</v>
      </c>
      <c r="HH72" s="237" t="e">
        <f t="shared" si="349"/>
        <v>#N/A</v>
      </c>
      <c r="HI72" s="237" t="e">
        <f t="shared" si="350"/>
        <v>#N/A</v>
      </c>
      <c r="HJ72" s="237" t="e">
        <f t="shared" si="351"/>
        <v>#N/A</v>
      </c>
      <c r="HK72" s="237" t="e">
        <f t="shared" si="352"/>
        <v>#N/A</v>
      </c>
      <c r="HL72" s="237" t="e">
        <f t="shared" si="353"/>
        <v>#N/A</v>
      </c>
      <c r="HM72" s="237" t="e">
        <f t="shared" si="354"/>
        <v>#N/A</v>
      </c>
      <c r="HN72" s="237" t="e">
        <f t="shared" si="355"/>
        <v>#N/A</v>
      </c>
      <c r="HO72" s="237" t="e">
        <f t="shared" si="356"/>
        <v>#N/A</v>
      </c>
      <c r="HP72" s="237" t="e">
        <f t="shared" si="357"/>
        <v>#N/A</v>
      </c>
      <c r="HQ72" s="237" t="e">
        <f t="shared" si="358"/>
        <v>#N/A</v>
      </c>
      <c r="HR72" s="237" t="e">
        <f t="shared" si="359"/>
        <v>#N/A</v>
      </c>
      <c r="HS72" s="237" t="e">
        <f t="shared" si="360"/>
        <v>#N/A</v>
      </c>
      <c r="HT72" s="237" t="e">
        <f t="shared" si="361"/>
        <v>#N/A</v>
      </c>
      <c r="HU72" s="237" t="e">
        <f t="shared" si="362"/>
        <v>#N/A</v>
      </c>
      <c r="HV72" s="237" t="e">
        <f t="shared" si="363"/>
        <v>#N/A</v>
      </c>
      <c r="HW72" s="237" t="e">
        <f t="shared" si="364"/>
        <v>#N/A</v>
      </c>
      <c r="HX72" s="237" t="e">
        <f t="shared" si="365"/>
        <v>#N/A</v>
      </c>
      <c r="HY72" s="237" t="e">
        <f t="shared" si="366"/>
        <v>#N/A</v>
      </c>
      <c r="HZ72" s="237" t="e">
        <f t="shared" si="367"/>
        <v>#N/A</v>
      </c>
      <c r="IA72" s="237" t="e">
        <f t="shared" si="368"/>
        <v>#N/A</v>
      </c>
      <c r="IB72" s="237" t="e">
        <f t="shared" si="369"/>
        <v>#N/A</v>
      </c>
    </row>
    <row r="73" spans="1:236" hidden="1" x14ac:dyDescent="0.25">
      <c r="A73" s="22">
        <v>70</v>
      </c>
      <c r="B73" s="117" t="str">
        <f t="shared" si="253"/>
        <v/>
      </c>
      <c r="C73" s="132"/>
      <c r="D73" s="117" t="str">
        <f t="shared" si="254"/>
        <v/>
      </c>
      <c r="E73" s="127"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9" t="str">
        <f t="shared" si="261"/>
        <v/>
      </c>
      <c r="Q73" s="119" t="str">
        <f t="shared" si="262"/>
        <v/>
      </c>
      <c r="R73" s="40" t="str">
        <f t="shared" si="263"/>
        <v/>
      </c>
      <c r="S73" s="132"/>
      <c r="T73" s="28" t="str">
        <f>IF(AND(B73&gt;0,C73&gt;0,D73&gt;0,M73&gt;0,N73&gt;0,S73&gt;0,NOT(K73="")),ABS(VLOOKUP($S$1,VLookups!$A$28:$B$29,2,FALSE)-_xlfn.BETA.DIST(S73,IF(G73="L",N73,M73),IF(G73="L",M73,N73),TRUE,B73,D73)),"")</f>
        <v/>
      </c>
      <c r="U73" s="129" t="str">
        <f>IF(OR($M73="",$N73=""),"",_xlfn.BETA.INV(ABS(VLOOKUP($S$1,VLookups!$A$28:$B$29,2,FALSE)-U$3),IF($G73="L",$N73,$M73),IF($G73="L",$M73,$N73),$B73,$D73))</f>
        <v/>
      </c>
      <c r="V73" s="130" t="str">
        <f>IF(OR($M73="",$N73=""),"",_xlfn.BETA.INV(ABS(VLOOKUP($S$1,VLookups!$A$28:$B$29,2,FALSE)-V$3),IF($G73="L",$N73,$M73),IF($G73="L",$M73,$N73),$B73,$D73))</f>
        <v/>
      </c>
      <c r="W73" s="129" t="str">
        <f>IF(OR($M73="",$N73=""),"",_xlfn.BETA.INV(ABS(VLOOKUP($S$1,VLookups!$A$28:$B$29,2,FALSE)-W$3),IF($G73="L",$N73,$M73),IF($G73="L",$M73,$N73),$B73,$D73))</f>
        <v/>
      </c>
      <c r="X73" s="130" t="str">
        <f>IF(OR($M73="",$N73=""),"",_xlfn.BETA.INV(ABS(VLOOKUP($S$1,VLookups!$A$28:$B$29,2,FALSE)-X$3),IF($G73="L",$N73,$M73),IF($G73="L",$M73,$N73),$B73,$D73))</f>
        <v/>
      </c>
      <c r="Y73" s="129" t="str">
        <f>IF(OR($M73="",$N73=""),"",_xlfn.BETA.INV(ABS(VLOOKUP($S$1,VLookups!$A$28:$B$29,2,FALSE)-Y$3),IF($G73="L",$N73,$M73),IF($G73="L",$M73,$N73),$B73,$D73))</f>
        <v/>
      </c>
      <c r="Z73" s="130" t="str">
        <f>IF(OR($M73="",$N73=""),"",_xlfn.BETA.INV(ABS(VLOOKUP($S$1,VLookups!$A$28:$B$29,2,FALSE)-Z$3),IF($G73="L",$N73,$M73),IF($G73="L",$M73,$N73),$B73,$D73))</f>
        <v/>
      </c>
      <c r="AA73" s="129" t="str">
        <f>IF(OR($M73="",$N73=""),"",_xlfn.BETA.INV(ABS(VLOOKUP($S$1,VLookups!$A$28:$B$29,2,FALSE)-AA$3),IF($G73="L",$N73,$M73),IF($G73="L",$M73,$N73),$B73,$D73))</f>
        <v/>
      </c>
      <c r="AB73" s="130" t="str">
        <f>IF(OR($M73="",$N73=""),"",_xlfn.BETA.INV(ABS(VLOOKUP($S$1,VLookups!$A$28:$B$29,2,FALSE)-AB$3),IF($G73="L",$N73,$M73),IF($G73="L",$M73,$N73),$B73,$D73))</f>
        <v/>
      </c>
      <c r="AC73" s="129" t="str">
        <f>IF(OR($M73="",$N73=""),"",_xlfn.BETA.INV(ABS(VLOOKUP($S$1,VLookups!$A$28:$B$29,2,FALSE)-AC$3),IF($G73="L",$N73,$M73),IF($G73="L",$M73,$N73),$B73,$D73))</f>
        <v/>
      </c>
      <c r="AD73" s="130" t="str">
        <f>IF(OR($M73="",$N73=""),"",_xlfn.BETA.INV(ABS(VLOOKUP($S$1,VLookups!$A$28:$B$29,2,FALSE)-AD$3),IF($G73="L",$N73,$M73),IF($G73="L",$M73,$N73),$B73,$D73))</f>
        <v/>
      </c>
      <c r="AE73" s="129" t="str">
        <f>IF(OR($M73="",$N73=""),"",_xlfn.BETA.INV(ABS(VLOOKUP($S$1,VLookups!$A$28:$B$29,2,FALSE)-AE$3),IF($G73="L",$N73,$M73),IF($G73="L",$M73,$N73),$B73,$D73))</f>
        <v/>
      </c>
      <c r="AF73" s="130" t="str">
        <f>IF(OR($M73="",$N73=""),"",_xlfn.BETA.INV(ABS(VLOOKUP($S$1,VLookups!$A$28:$B$29,2,FALSE)-AF$3),IF($G73="L",$N73,$M73),IF($G73="L",$M73,$N73),$B73,$D73))</f>
        <v/>
      </c>
      <c r="AG73" s="17"/>
      <c r="AH73" s="238" t="str">
        <f t="shared" si="264"/>
        <v/>
      </c>
      <c r="AI73" s="236" t="str">
        <f t="shared" si="265"/>
        <v/>
      </c>
      <c r="AJ73" s="199" t="str">
        <f t="shared" ref="AJ73:CU73" si="376">IF(ISNONTEXT($AH73),AI73+$AH73,"")</f>
        <v/>
      </c>
      <c r="AK73" s="199" t="str">
        <f t="shared" si="376"/>
        <v/>
      </c>
      <c r="AL73" s="199" t="str">
        <f t="shared" si="376"/>
        <v/>
      </c>
      <c r="AM73" s="199" t="str">
        <f t="shared" si="376"/>
        <v/>
      </c>
      <c r="AN73" s="199" t="str">
        <f t="shared" si="376"/>
        <v/>
      </c>
      <c r="AO73" s="199" t="str">
        <f t="shared" si="376"/>
        <v/>
      </c>
      <c r="AP73" s="199" t="str">
        <f t="shared" si="376"/>
        <v/>
      </c>
      <c r="AQ73" s="199" t="str">
        <f t="shared" si="376"/>
        <v/>
      </c>
      <c r="AR73" s="199" t="str">
        <f t="shared" si="376"/>
        <v/>
      </c>
      <c r="AS73" s="199" t="str">
        <f t="shared" si="376"/>
        <v/>
      </c>
      <c r="AT73" s="199" t="str">
        <f t="shared" si="376"/>
        <v/>
      </c>
      <c r="AU73" s="199" t="str">
        <f t="shared" si="376"/>
        <v/>
      </c>
      <c r="AV73" s="199" t="str">
        <f t="shared" si="376"/>
        <v/>
      </c>
      <c r="AW73" s="199" t="str">
        <f t="shared" si="376"/>
        <v/>
      </c>
      <c r="AX73" s="199" t="str">
        <f t="shared" si="376"/>
        <v/>
      </c>
      <c r="AY73" s="199" t="str">
        <f t="shared" si="376"/>
        <v/>
      </c>
      <c r="AZ73" s="199" t="str">
        <f t="shared" si="376"/>
        <v/>
      </c>
      <c r="BA73" s="199" t="str">
        <f t="shared" si="376"/>
        <v/>
      </c>
      <c r="BB73" s="199" t="str">
        <f t="shared" si="376"/>
        <v/>
      </c>
      <c r="BC73" s="199" t="str">
        <f t="shared" si="376"/>
        <v/>
      </c>
      <c r="BD73" s="199" t="str">
        <f t="shared" si="376"/>
        <v/>
      </c>
      <c r="BE73" s="199" t="str">
        <f t="shared" si="376"/>
        <v/>
      </c>
      <c r="BF73" s="199" t="str">
        <f t="shared" si="376"/>
        <v/>
      </c>
      <c r="BG73" s="199" t="str">
        <f t="shared" si="376"/>
        <v/>
      </c>
      <c r="BH73" s="199" t="str">
        <f t="shared" si="376"/>
        <v/>
      </c>
      <c r="BI73" s="199" t="str">
        <f t="shared" si="376"/>
        <v/>
      </c>
      <c r="BJ73" s="199" t="str">
        <f t="shared" si="376"/>
        <v/>
      </c>
      <c r="BK73" s="199" t="str">
        <f t="shared" si="376"/>
        <v/>
      </c>
      <c r="BL73" s="199" t="str">
        <f t="shared" si="376"/>
        <v/>
      </c>
      <c r="BM73" s="199" t="str">
        <f t="shared" si="376"/>
        <v/>
      </c>
      <c r="BN73" s="199" t="str">
        <f t="shared" si="376"/>
        <v/>
      </c>
      <c r="BO73" s="199" t="str">
        <f t="shared" si="376"/>
        <v/>
      </c>
      <c r="BP73" s="199" t="str">
        <f t="shared" si="376"/>
        <v/>
      </c>
      <c r="BQ73" s="199" t="str">
        <f t="shared" si="376"/>
        <v/>
      </c>
      <c r="BR73" s="199" t="str">
        <f t="shared" si="376"/>
        <v/>
      </c>
      <c r="BS73" s="199" t="str">
        <f t="shared" si="376"/>
        <v/>
      </c>
      <c r="BT73" s="199" t="str">
        <f t="shared" si="376"/>
        <v/>
      </c>
      <c r="BU73" s="199" t="str">
        <f t="shared" si="376"/>
        <v/>
      </c>
      <c r="BV73" s="199" t="str">
        <f t="shared" si="376"/>
        <v/>
      </c>
      <c r="BW73" s="199" t="str">
        <f t="shared" si="376"/>
        <v/>
      </c>
      <c r="BX73" s="199" t="str">
        <f t="shared" si="376"/>
        <v/>
      </c>
      <c r="BY73" s="199" t="str">
        <f t="shared" si="376"/>
        <v/>
      </c>
      <c r="BZ73" s="199" t="str">
        <f t="shared" si="376"/>
        <v/>
      </c>
      <c r="CA73" s="199" t="str">
        <f t="shared" si="376"/>
        <v/>
      </c>
      <c r="CB73" s="199" t="str">
        <f t="shared" si="376"/>
        <v/>
      </c>
      <c r="CC73" s="199" t="str">
        <f t="shared" si="376"/>
        <v/>
      </c>
      <c r="CD73" s="199" t="str">
        <f t="shared" si="376"/>
        <v/>
      </c>
      <c r="CE73" s="199" t="str">
        <f t="shared" si="376"/>
        <v/>
      </c>
      <c r="CF73" s="199" t="str">
        <f t="shared" si="376"/>
        <v/>
      </c>
      <c r="CG73" s="199" t="str">
        <f t="shared" si="376"/>
        <v/>
      </c>
      <c r="CH73" s="199" t="str">
        <f t="shared" si="376"/>
        <v/>
      </c>
      <c r="CI73" s="199" t="str">
        <f t="shared" si="376"/>
        <v/>
      </c>
      <c r="CJ73" s="199" t="str">
        <f t="shared" si="376"/>
        <v/>
      </c>
      <c r="CK73" s="199" t="str">
        <f t="shared" si="376"/>
        <v/>
      </c>
      <c r="CL73" s="199" t="str">
        <f t="shared" si="376"/>
        <v/>
      </c>
      <c r="CM73" s="199" t="str">
        <f t="shared" si="376"/>
        <v/>
      </c>
      <c r="CN73" s="199" t="str">
        <f t="shared" si="376"/>
        <v/>
      </c>
      <c r="CO73" s="199" t="str">
        <f t="shared" si="376"/>
        <v/>
      </c>
      <c r="CP73" s="199" t="str">
        <f t="shared" si="376"/>
        <v/>
      </c>
      <c r="CQ73" s="199" t="str">
        <f t="shared" si="376"/>
        <v/>
      </c>
      <c r="CR73" s="199" t="str">
        <f t="shared" si="376"/>
        <v/>
      </c>
      <c r="CS73" s="199" t="str">
        <f t="shared" si="376"/>
        <v/>
      </c>
      <c r="CT73" s="199" t="str">
        <f t="shared" si="376"/>
        <v/>
      </c>
      <c r="CU73" s="199" t="str">
        <f t="shared" si="376"/>
        <v/>
      </c>
      <c r="CV73" s="199" t="str">
        <f t="shared" ref="CV73:FG73" si="377">IF(ISNONTEXT($AH73),CU73+$AH73,"")</f>
        <v/>
      </c>
      <c r="CW73" s="199" t="str">
        <f t="shared" si="377"/>
        <v/>
      </c>
      <c r="CX73" s="199" t="str">
        <f t="shared" si="377"/>
        <v/>
      </c>
      <c r="CY73" s="199" t="str">
        <f t="shared" si="377"/>
        <v/>
      </c>
      <c r="CZ73" s="199" t="str">
        <f t="shared" si="377"/>
        <v/>
      </c>
      <c r="DA73" s="199" t="str">
        <f t="shared" si="377"/>
        <v/>
      </c>
      <c r="DB73" s="199" t="str">
        <f t="shared" si="377"/>
        <v/>
      </c>
      <c r="DC73" s="199" t="str">
        <f t="shared" si="377"/>
        <v/>
      </c>
      <c r="DD73" s="199" t="str">
        <f t="shared" si="377"/>
        <v/>
      </c>
      <c r="DE73" s="199" t="str">
        <f t="shared" si="377"/>
        <v/>
      </c>
      <c r="DF73" s="199" t="str">
        <f t="shared" si="377"/>
        <v/>
      </c>
      <c r="DG73" s="199" t="str">
        <f t="shared" si="377"/>
        <v/>
      </c>
      <c r="DH73" s="199" t="str">
        <f t="shared" si="377"/>
        <v/>
      </c>
      <c r="DI73" s="199" t="str">
        <f t="shared" si="377"/>
        <v/>
      </c>
      <c r="DJ73" s="199" t="str">
        <f t="shared" si="377"/>
        <v/>
      </c>
      <c r="DK73" s="199" t="str">
        <f t="shared" si="377"/>
        <v/>
      </c>
      <c r="DL73" s="199" t="str">
        <f t="shared" si="377"/>
        <v/>
      </c>
      <c r="DM73" s="199" t="str">
        <f t="shared" si="377"/>
        <v/>
      </c>
      <c r="DN73" s="199" t="str">
        <f t="shared" si="377"/>
        <v/>
      </c>
      <c r="DO73" s="199" t="str">
        <f t="shared" si="377"/>
        <v/>
      </c>
      <c r="DP73" s="199" t="str">
        <f t="shared" si="377"/>
        <v/>
      </c>
      <c r="DQ73" s="199" t="str">
        <f t="shared" si="377"/>
        <v/>
      </c>
      <c r="DR73" s="199" t="str">
        <f t="shared" si="377"/>
        <v/>
      </c>
      <c r="DS73" s="199" t="str">
        <f t="shared" si="377"/>
        <v/>
      </c>
      <c r="DT73" s="199" t="str">
        <f t="shared" si="377"/>
        <v/>
      </c>
      <c r="DU73" s="199" t="str">
        <f t="shared" si="377"/>
        <v/>
      </c>
      <c r="DV73" s="199" t="str">
        <f t="shared" si="377"/>
        <v/>
      </c>
      <c r="DW73" s="199" t="str">
        <f t="shared" si="377"/>
        <v/>
      </c>
      <c r="DX73" s="199" t="str">
        <f t="shared" si="377"/>
        <v/>
      </c>
      <c r="DY73" s="199" t="str">
        <f t="shared" si="377"/>
        <v/>
      </c>
      <c r="DZ73" s="199" t="str">
        <f t="shared" si="377"/>
        <v/>
      </c>
      <c r="EA73" s="199" t="str">
        <f t="shared" si="377"/>
        <v/>
      </c>
      <c r="EB73" s="199" t="str">
        <f t="shared" si="377"/>
        <v/>
      </c>
      <c r="EC73" s="199" t="str">
        <f t="shared" si="377"/>
        <v/>
      </c>
      <c r="ED73" s="199" t="str">
        <f t="shared" si="377"/>
        <v/>
      </c>
      <c r="EE73" s="236" t="str">
        <f t="shared" si="268"/>
        <v/>
      </c>
      <c r="EF73" s="237" t="e">
        <f t="shared" si="269"/>
        <v>#N/A</v>
      </c>
      <c r="EG73" s="237" t="e">
        <f t="shared" si="270"/>
        <v>#N/A</v>
      </c>
      <c r="EH73" s="237" t="e">
        <f t="shared" si="271"/>
        <v>#N/A</v>
      </c>
      <c r="EI73" s="237" t="e">
        <f t="shared" si="272"/>
        <v>#N/A</v>
      </c>
      <c r="EJ73" s="237" t="e">
        <f t="shared" si="273"/>
        <v>#N/A</v>
      </c>
      <c r="EK73" s="237" t="e">
        <f t="shared" si="274"/>
        <v>#N/A</v>
      </c>
      <c r="EL73" s="237" t="e">
        <f t="shared" si="275"/>
        <v>#N/A</v>
      </c>
      <c r="EM73" s="237" t="e">
        <f t="shared" si="276"/>
        <v>#N/A</v>
      </c>
      <c r="EN73" s="237" t="e">
        <f t="shared" si="277"/>
        <v>#N/A</v>
      </c>
      <c r="EO73" s="237" t="e">
        <f t="shared" si="278"/>
        <v>#N/A</v>
      </c>
      <c r="EP73" s="237" t="e">
        <f t="shared" si="279"/>
        <v>#N/A</v>
      </c>
      <c r="EQ73" s="237" t="e">
        <f t="shared" si="280"/>
        <v>#N/A</v>
      </c>
      <c r="ER73" s="237" t="e">
        <f t="shared" si="281"/>
        <v>#N/A</v>
      </c>
      <c r="ES73" s="237" t="e">
        <f t="shared" si="282"/>
        <v>#N/A</v>
      </c>
      <c r="ET73" s="237" t="e">
        <f t="shared" si="283"/>
        <v>#N/A</v>
      </c>
      <c r="EU73" s="237" t="e">
        <f t="shared" si="284"/>
        <v>#N/A</v>
      </c>
      <c r="EV73" s="237" t="e">
        <f t="shared" si="285"/>
        <v>#N/A</v>
      </c>
      <c r="EW73" s="237" t="e">
        <f t="shared" si="286"/>
        <v>#N/A</v>
      </c>
      <c r="EX73" s="237" t="e">
        <f t="shared" si="287"/>
        <v>#N/A</v>
      </c>
      <c r="EY73" s="237" t="e">
        <f t="shared" si="288"/>
        <v>#N/A</v>
      </c>
      <c r="EZ73" s="237" t="e">
        <f t="shared" si="289"/>
        <v>#N/A</v>
      </c>
      <c r="FA73" s="237" t="e">
        <f t="shared" si="290"/>
        <v>#N/A</v>
      </c>
      <c r="FB73" s="237" t="e">
        <f t="shared" si="291"/>
        <v>#N/A</v>
      </c>
      <c r="FC73" s="237" t="e">
        <f t="shared" si="292"/>
        <v>#N/A</v>
      </c>
      <c r="FD73" s="237" t="e">
        <f t="shared" si="293"/>
        <v>#N/A</v>
      </c>
      <c r="FE73" s="237" t="e">
        <f t="shared" si="294"/>
        <v>#N/A</v>
      </c>
      <c r="FF73" s="237" t="e">
        <f t="shared" si="295"/>
        <v>#N/A</v>
      </c>
      <c r="FG73" s="237" t="e">
        <f t="shared" si="296"/>
        <v>#N/A</v>
      </c>
      <c r="FH73" s="237" t="e">
        <f t="shared" si="297"/>
        <v>#N/A</v>
      </c>
      <c r="FI73" s="237" t="e">
        <f t="shared" si="298"/>
        <v>#N/A</v>
      </c>
      <c r="FJ73" s="237" t="e">
        <f t="shared" si="299"/>
        <v>#N/A</v>
      </c>
      <c r="FK73" s="237" t="e">
        <f t="shared" si="300"/>
        <v>#N/A</v>
      </c>
      <c r="FL73" s="237" t="e">
        <f t="shared" si="301"/>
        <v>#N/A</v>
      </c>
      <c r="FM73" s="237" t="e">
        <f t="shared" si="302"/>
        <v>#N/A</v>
      </c>
      <c r="FN73" s="237" t="e">
        <f t="shared" si="303"/>
        <v>#N/A</v>
      </c>
      <c r="FO73" s="237" t="e">
        <f t="shared" si="304"/>
        <v>#N/A</v>
      </c>
      <c r="FP73" s="237" t="e">
        <f t="shared" si="305"/>
        <v>#N/A</v>
      </c>
      <c r="FQ73" s="237" t="e">
        <f t="shared" si="306"/>
        <v>#N/A</v>
      </c>
      <c r="FR73" s="237" t="e">
        <f t="shared" si="307"/>
        <v>#N/A</v>
      </c>
      <c r="FS73" s="237" t="e">
        <f t="shared" si="308"/>
        <v>#N/A</v>
      </c>
      <c r="FT73" s="237" t="e">
        <f t="shared" si="309"/>
        <v>#N/A</v>
      </c>
      <c r="FU73" s="237" t="e">
        <f t="shared" si="310"/>
        <v>#N/A</v>
      </c>
      <c r="FV73" s="237" t="e">
        <f t="shared" si="311"/>
        <v>#N/A</v>
      </c>
      <c r="FW73" s="237" t="e">
        <f t="shared" si="312"/>
        <v>#N/A</v>
      </c>
      <c r="FX73" s="237" t="e">
        <f t="shared" si="313"/>
        <v>#N/A</v>
      </c>
      <c r="FY73" s="237" t="e">
        <f t="shared" si="314"/>
        <v>#N/A</v>
      </c>
      <c r="FZ73" s="237" t="e">
        <f t="shared" si="315"/>
        <v>#N/A</v>
      </c>
      <c r="GA73" s="237" t="e">
        <f t="shared" si="316"/>
        <v>#N/A</v>
      </c>
      <c r="GB73" s="237" t="e">
        <f t="shared" si="317"/>
        <v>#N/A</v>
      </c>
      <c r="GC73" s="237" t="e">
        <f t="shared" si="318"/>
        <v>#N/A</v>
      </c>
      <c r="GD73" s="237" t="e">
        <f t="shared" si="319"/>
        <v>#N/A</v>
      </c>
      <c r="GE73" s="237" t="e">
        <f t="shared" si="320"/>
        <v>#N/A</v>
      </c>
      <c r="GF73" s="237" t="e">
        <f t="shared" si="321"/>
        <v>#N/A</v>
      </c>
      <c r="GG73" s="237" t="e">
        <f t="shared" si="322"/>
        <v>#N/A</v>
      </c>
      <c r="GH73" s="237" t="e">
        <f t="shared" si="323"/>
        <v>#N/A</v>
      </c>
      <c r="GI73" s="237" t="e">
        <f t="shared" si="324"/>
        <v>#N/A</v>
      </c>
      <c r="GJ73" s="237" t="e">
        <f t="shared" si="325"/>
        <v>#N/A</v>
      </c>
      <c r="GK73" s="237" t="e">
        <f t="shared" si="326"/>
        <v>#N/A</v>
      </c>
      <c r="GL73" s="237" t="e">
        <f t="shared" si="327"/>
        <v>#N/A</v>
      </c>
      <c r="GM73" s="237" t="e">
        <f t="shared" si="328"/>
        <v>#N/A</v>
      </c>
      <c r="GN73" s="237" t="e">
        <f t="shared" si="329"/>
        <v>#N/A</v>
      </c>
      <c r="GO73" s="237" t="e">
        <f t="shared" si="330"/>
        <v>#N/A</v>
      </c>
      <c r="GP73" s="237" t="e">
        <f t="shared" si="331"/>
        <v>#N/A</v>
      </c>
      <c r="GQ73" s="237" t="e">
        <f t="shared" si="332"/>
        <v>#N/A</v>
      </c>
      <c r="GR73" s="237" t="e">
        <f t="shared" si="333"/>
        <v>#N/A</v>
      </c>
      <c r="GS73" s="237" t="e">
        <f t="shared" si="334"/>
        <v>#N/A</v>
      </c>
      <c r="GT73" s="237" t="e">
        <f t="shared" si="335"/>
        <v>#N/A</v>
      </c>
      <c r="GU73" s="237" t="e">
        <f t="shared" si="336"/>
        <v>#N/A</v>
      </c>
      <c r="GV73" s="237" t="e">
        <f t="shared" si="337"/>
        <v>#N/A</v>
      </c>
      <c r="GW73" s="237" t="e">
        <f t="shared" si="338"/>
        <v>#N/A</v>
      </c>
      <c r="GX73" s="237" t="e">
        <f t="shared" si="339"/>
        <v>#N/A</v>
      </c>
      <c r="GY73" s="237" t="e">
        <f t="shared" si="340"/>
        <v>#N/A</v>
      </c>
      <c r="GZ73" s="237" t="e">
        <f t="shared" si="341"/>
        <v>#N/A</v>
      </c>
      <c r="HA73" s="237" t="e">
        <f t="shared" si="342"/>
        <v>#N/A</v>
      </c>
      <c r="HB73" s="237" t="e">
        <f t="shared" si="343"/>
        <v>#N/A</v>
      </c>
      <c r="HC73" s="237" t="e">
        <f t="shared" si="344"/>
        <v>#N/A</v>
      </c>
      <c r="HD73" s="237" t="e">
        <f t="shared" si="345"/>
        <v>#N/A</v>
      </c>
      <c r="HE73" s="237" t="e">
        <f t="shared" si="346"/>
        <v>#N/A</v>
      </c>
      <c r="HF73" s="237" t="e">
        <f t="shared" si="347"/>
        <v>#N/A</v>
      </c>
      <c r="HG73" s="237" t="e">
        <f t="shared" si="348"/>
        <v>#N/A</v>
      </c>
      <c r="HH73" s="237" t="e">
        <f t="shared" si="349"/>
        <v>#N/A</v>
      </c>
      <c r="HI73" s="237" t="e">
        <f t="shared" si="350"/>
        <v>#N/A</v>
      </c>
      <c r="HJ73" s="237" t="e">
        <f t="shared" si="351"/>
        <v>#N/A</v>
      </c>
      <c r="HK73" s="237" t="e">
        <f t="shared" si="352"/>
        <v>#N/A</v>
      </c>
      <c r="HL73" s="237" t="e">
        <f t="shared" si="353"/>
        <v>#N/A</v>
      </c>
      <c r="HM73" s="237" t="e">
        <f t="shared" si="354"/>
        <v>#N/A</v>
      </c>
      <c r="HN73" s="237" t="e">
        <f t="shared" si="355"/>
        <v>#N/A</v>
      </c>
      <c r="HO73" s="237" t="e">
        <f t="shared" si="356"/>
        <v>#N/A</v>
      </c>
      <c r="HP73" s="237" t="e">
        <f t="shared" si="357"/>
        <v>#N/A</v>
      </c>
      <c r="HQ73" s="237" t="e">
        <f t="shared" si="358"/>
        <v>#N/A</v>
      </c>
      <c r="HR73" s="237" t="e">
        <f t="shared" si="359"/>
        <v>#N/A</v>
      </c>
      <c r="HS73" s="237" t="e">
        <f t="shared" si="360"/>
        <v>#N/A</v>
      </c>
      <c r="HT73" s="237" t="e">
        <f t="shared" si="361"/>
        <v>#N/A</v>
      </c>
      <c r="HU73" s="237" t="e">
        <f t="shared" si="362"/>
        <v>#N/A</v>
      </c>
      <c r="HV73" s="237" t="e">
        <f t="shared" si="363"/>
        <v>#N/A</v>
      </c>
      <c r="HW73" s="237" t="e">
        <f t="shared" si="364"/>
        <v>#N/A</v>
      </c>
      <c r="HX73" s="237" t="e">
        <f t="shared" si="365"/>
        <v>#N/A</v>
      </c>
      <c r="HY73" s="237" t="e">
        <f t="shared" si="366"/>
        <v>#N/A</v>
      </c>
      <c r="HZ73" s="237" t="e">
        <f t="shared" si="367"/>
        <v>#N/A</v>
      </c>
      <c r="IA73" s="237" t="e">
        <f t="shared" si="368"/>
        <v>#N/A</v>
      </c>
      <c r="IB73" s="237" t="e">
        <f t="shared" si="369"/>
        <v>#N/A</v>
      </c>
    </row>
    <row r="74" spans="1:236" hidden="1" x14ac:dyDescent="0.25">
      <c r="A74" s="22">
        <v>71</v>
      </c>
      <c r="B74" s="117" t="str">
        <f t="shared" si="253"/>
        <v/>
      </c>
      <c r="C74" s="132"/>
      <c r="D74" s="117" t="str">
        <f t="shared" si="254"/>
        <v/>
      </c>
      <c r="E74" s="127"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9" t="str">
        <f t="shared" si="261"/>
        <v/>
      </c>
      <c r="Q74" s="119" t="str">
        <f t="shared" si="262"/>
        <v/>
      </c>
      <c r="R74" s="40" t="str">
        <f t="shared" si="263"/>
        <v/>
      </c>
      <c r="S74" s="132"/>
      <c r="T74" s="28" t="str">
        <f>IF(AND(B74&gt;0,C74&gt;0,D74&gt;0,M74&gt;0,N74&gt;0,S74&gt;0,NOT(K74="")),ABS(VLOOKUP($S$1,VLookups!$A$28:$B$29,2,FALSE)-_xlfn.BETA.DIST(S74,IF(G74="L",N74,M74),IF(G74="L",M74,N74),TRUE,B74,D74)),"")</f>
        <v/>
      </c>
      <c r="U74" s="129" t="str">
        <f>IF(OR($M74="",$N74=""),"",_xlfn.BETA.INV(ABS(VLOOKUP($S$1,VLookups!$A$28:$B$29,2,FALSE)-U$3),IF($G74="L",$N74,$M74),IF($G74="L",$M74,$N74),$B74,$D74))</f>
        <v/>
      </c>
      <c r="V74" s="130" t="str">
        <f>IF(OR($M74="",$N74=""),"",_xlfn.BETA.INV(ABS(VLOOKUP($S$1,VLookups!$A$28:$B$29,2,FALSE)-V$3),IF($G74="L",$N74,$M74),IF($G74="L",$M74,$N74),$B74,$D74))</f>
        <v/>
      </c>
      <c r="W74" s="129" t="str">
        <f>IF(OR($M74="",$N74=""),"",_xlfn.BETA.INV(ABS(VLOOKUP($S$1,VLookups!$A$28:$B$29,2,FALSE)-W$3),IF($G74="L",$N74,$M74),IF($G74="L",$M74,$N74),$B74,$D74))</f>
        <v/>
      </c>
      <c r="X74" s="130" t="str">
        <f>IF(OR($M74="",$N74=""),"",_xlfn.BETA.INV(ABS(VLOOKUP($S$1,VLookups!$A$28:$B$29,2,FALSE)-X$3),IF($G74="L",$N74,$M74),IF($G74="L",$M74,$N74),$B74,$D74))</f>
        <v/>
      </c>
      <c r="Y74" s="129" t="str">
        <f>IF(OR($M74="",$N74=""),"",_xlfn.BETA.INV(ABS(VLOOKUP($S$1,VLookups!$A$28:$B$29,2,FALSE)-Y$3),IF($G74="L",$N74,$M74),IF($G74="L",$M74,$N74),$B74,$D74))</f>
        <v/>
      </c>
      <c r="Z74" s="130" t="str">
        <f>IF(OR($M74="",$N74=""),"",_xlfn.BETA.INV(ABS(VLOOKUP($S$1,VLookups!$A$28:$B$29,2,FALSE)-Z$3),IF($G74="L",$N74,$M74),IF($G74="L",$M74,$N74),$B74,$D74))</f>
        <v/>
      </c>
      <c r="AA74" s="129" t="str">
        <f>IF(OR($M74="",$N74=""),"",_xlfn.BETA.INV(ABS(VLOOKUP($S$1,VLookups!$A$28:$B$29,2,FALSE)-AA$3),IF($G74="L",$N74,$M74),IF($G74="L",$M74,$N74),$B74,$D74))</f>
        <v/>
      </c>
      <c r="AB74" s="130" t="str">
        <f>IF(OR($M74="",$N74=""),"",_xlfn.BETA.INV(ABS(VLOOKUP($S$1,VLookups!$A$28:$B$29,2,FALSE)-AB$3),IF($G74="L",$N74,$M74),IF($G74="L",$M74,$N74),$B74,$D74))</f>
        <v/>
      </c>
      <c r="AC74" s="129" t="str">
        <f>IF(OR($M74="",$N74=""),"",_xlfn.BETA.INV(ABS(VLOOKUP($S$1,VLookups!$A$28:$B$29,2,FALSE)-AC$3),IF($G74="L",$N74,$M74),IF($G74="L",$M74,$N74),$B74,$D74))</f>
        <v/>
      </c>
      <c r="AD74" s="130" t="str">
        <f>IF(OR($M74="",$N74=""),"",_xlfn.BETA.INV(ABS(VLOOKUP($S$1,VLookups!$A$28:$B$29,2,FALSE)-AD$3),IF($G74="L",$N74,$M74),IF($G74="L",$M74,$N74),$B74,$D74))</f>
        <v/>
      </c>
      <c r="AE74" s="129" t="str">
        <f>IF(OR($M74="",$N74=""),"",_xlfn.BETA.INV(ABS(VLOOKUP($S$1,VLookups!$A$28:$B$29,2,FALSE)-AE$3),IF($G74="L",$N74,$M74),IF($G74="L",$M74,$N74),$B74,$D74))</f>
        <v/>
      </c>
      <c r="AF74" s="130" t="str">
        <f>IF(OR($M74="",$N74=""),"",_xlfn.BETA.INV(ABS(VLOOKUP($S$1,VLookups!$A$28:$B$29,2,FALSE)-AF$3),IF($G74="L",$N74,$M74),IF($G74="L",$M74,$N74),$B74,$D74))</f>
        <v/>
      </c>
      <c r="AG74" s="17"/>
      <c r="AH74" s="238" t="str">
        <f t="shared" si="264"/>
        <v/>
      </c>
      <c r="AI74" s="236" t="str">
        <f t="shared" si="265"/>
        <v/>
      </c>
      <c r="AJ74" s="199" t="str">
        <f t="shared" ref="AJ74:CU74" si="378">IF(ISNONTEXT($AH74),AI74+$AH74,"")</f>
        <v/>
      </c>
      <c r="AK74" s="199" t="str">
        <f t="shared" si="378"/>
        <v/>
      </c>
      <c r="AL74" s="199" t="str">
        <f t="shared" si="378"/>
        <v/>
      </c>
      <c r="AM74" s="199" t="str">
        <f t="shared" si="378"/>
        <v/>
      </c>
      <c r="AN74" s="199" t="str">
        <f t="shared" si="378"/>
        <v/>
      </c>
      <c r="AO74" s="199" t="str">
        <f t="shared" si="378"/>
        <v/>
      </c>
      <c r="AP74" s="199" t="str">
        <f t="shared" si="378"/>
        <v/>
      </c>
      <c r="AQ74" s="199" t="str">
        <f t="shared" si="378"/>
        <v/>
      </c>
      <c r="AR74" s="199" t="str">
        <f t="shared" si="378"/>
        <v/>
      </c>
      <c r="AS74" s="199" t="str">
        <f t="shared" si="378"/>
        <v/>
      </c>
      <c r="AT74" s="199" t="str">
        <f t="shared" si="378"/>
        <v/>
      </c>
      <c r="AU74" s="199" t="str">
        <f t="shared" si="378"/>
        <v/>
      </c>
      <c r="AV74" s="199" t="str">
        <f t="shared" si="378"/>
        <v/>
      </c>
      <c r="AW74" s="199" t="str">
        <f t="shared" si="378"/>
        <v/>
      </c>
      <c r="AX74" s="199" t="str">
        <f t="shared" si="378"/>
        <v/>
      </c>
      <c r="AY74" s="199" t="str">
        <f t="shared" si="378"/>
        <v/>
      </c>
      <c r="AZ74" s="199" t="str">
        <f t="shared" si="378"/>
        <v/>
      </c>
      <c r="BA74" s="199" t="str">
        <f t="shared" si="378"/>
        <v/>
      </c>
      <c r="BB74" s="199" t="str">
        <f t="shared" si="378"/>
        <v/>
      </c>
      <c r="BC74" s="199" t="str">
        <f t="shared" si="378"/>
        <v/>
      </c>
      <c r="BD74" s="199" t="str">
        <f t="shared" si="378"/>
        <v/>
      </c>
      <c r="BE74" s="199" t="str">
        <f t="shared" si="378"/>
        <v/>
      </c>
      <c r="BF74" s="199" t="str">
        <f t="shared" si="378"/>
        <v/>
      </c>
      <c r="BG74" s="199" t="str">
        <f t="shared" si="378"/>
        <v/>
      </c>
      <c r="BH74" s="199" t="str">
        <f t="shared" si="378"/>
        <v/>
      </c>
      <c r="BI74" s="199" t="str">
        <f t="shared" si="378"/>
        <v/>
      </c>
      <c r="BJ74" s="199" t="str">
        <f t="shared" si="378"/>
        <v/>
      </c>
      <c r="BK74" s="199" t="str">
        <f t="shared" si="378"/>
        <v/>
      </c>
      <c r="BL74" s="199" t="str">
        <f t="shared" si="378"/>
        <v/>
      </c>
      <c r="BM74" s="199" t="str">
        <f t="shared" si="378"/>
        <v/>
      </c>
      <c r="BN74" s="199" t="str">
        <f t="shared" si="378"/>
        <v/>
      </c>
      <c r="BO74" s="199" t="str">
        <f t="shared" si="378"/>
        <v/>
      </c>
      <c r="BP74" s="199" t="str">
        <f t="shared" si="378"/>
        <v/>
      </c>
      <c r="BQ74" s="199" t="str">
        <f t="shared" si="378"/>
        <v/>
      </c>
      <c r="BR74" s="199" t="str">
        <f t="shared" si="378"/>
        <v/>
      </c>
      <c r="BS74" s="199" t="str">
        <f t="shared" si="378"/>
        <v/>
      </c>
      <c r="BT74" s="199" t="str">
        <f t="shared" si="378"/>
        <v/>
      </c>
      <c r="BU74" s="199" t="str">
        <f t="shared" si="378"/>
        <v/>
      </c>
      <c r="BV74" s="199" t="str">
        <f t="shared" si="378"/>
        <v/>
      </c>
      <c r="BW74" s="199" t="str">
        <f t="shared" si="378"/>
        <v/>
      </c>
      <c r="BX74" s="199" t="str">
        <f t="shared" si="378"/>
        <v/>
      </c>
      <c r="BY74" s="199" t="str">
        <f t="shared" si="378"/>
        <v/>
      </c>
      <c r="BZ74" s="199" t="str">
        <f t="shared" si="378"/>
        <v/>
      </c>
      <c r="CA74" s="199" t="str">
        <f t="shared" si="378"/>
        <v/>
      </c>
      <c r="CB74" s="199" t="str">
        <f t="shared" si="378"/>
        <v/>
      </c>
      <c r="CC74" s="199" t="str">
        <f t="shared" si="378"/>
        <v/>
      </c>
      <c r="CD74" s="199" t="str">
        <f t="shared" si="378"/>
        <v/>
      </c>
      <c r="CE74" s="199" t="str">
        <f t="shared" si="378"/>
        <v/>
      </c>
      <c r="CF74" s="199" t="str">
        <f t="shared" si="378"/>
        <v/>
      </c>
      <c r="CG74" s="199" t="str">
        <f t="shared" si="378"/>
        <v/>
      </c>
      <c r="CH74" s="199" t="str">
        <f t="shared" si="378"/>
        <v/>
      </c>
      <c r="CI74" s="199" t="str">
        <f t="shared" si="378"/>
        <v/>
      </c>
      <c r="CJ74" s="199" t="str">
        <f t="shared" si="378"/>
        <v/>
      </c>
      <c r="CK74" s="199" t="str">
        <f t="shared" si="378"/>
        <v/>
      </c>
      <c r="CL74" s="199" t="str">
        <f t="shared" si="378"/>
        <v/>
      </c>
      <c r="CM74" s="199" t="str">
        <f t="shared" si="378"/>
        <v/>
      </c>
      <c r="CN74" s="199" t="str">
        <f t="shared" si="378"/>
        <v/>
      </c>
      <c r="CO74" s="199" t="str">
        <f t="shared" si="378"/>
        <v/>
      </c>
      <c r="CP74" s="199" t="str">
        <f t="shared" si="378"/>
        <v/>
      </c>
      <c r="CQ74" s="199" t="str">
        <f t="shared" si="378"/>
        <v/>
      </c>
      <c r="CR74" s="199" t="str">
        <f t="shared" si="378"/>
        <v/>
      </c>
      <c r="CS74" s="199" t="str">
        <f t="shared" si="378"/>
        <v/>
      </c>
      <c r="CT74" s="199" t="str">
        <f t="shared" si="378"/>
        <v/>
      </c>
      <c r="CU74" s="199" t="str">
        <f t="shared" si="378"/>
        <v/>
      </c>
      <c r="CV74" s="199" t="str">
        <f t="shared" ref="CV74:FG74" si="379">IF(ISNONTEXT($AH74),CU74+$AH74,"")</f>
        <v/>
      </c>
      <c r="CW74" s="199" t="str">
        <f t="shared" si="379"/>
        <v/>
      </c>
      <c r="CX74" s="199" t="str">
        <f t="shared" si="379"/>
        <v/>
      </c>
      <c r="CY74" s="199" t="str">
        <f t="shared" si="379"/>
        <v/>
      </c>
      <c r="CZ74" s="199" t="str">
        <f t="shared" si="379"/>
        <v/>
      </c>
      <c r="DA74" s="199" t="str">
        <f t="shared" si="379"/>
        <v/>
      </c>
      <c r="DB74" s="199" t="str">
        <f t="shared" si="379"/>
        <v/>
      </c>
      <c r="DC74" s="199" t="str">
        <f t="shared" si="379"/>
        <v/>
      </c>
      <c r="DD74" s="199" t="str">
        <f t="shared" si="379"/>
        <v/>
      </c>
      <c r="DE74" s="199" t="str">
        <f t="shared" si="379"/>
        <v/>
      </c>
      <c r="DF74" s="199" t="str">
        <f t="shared" si="379"/>
        <v/>
      </c>
      <c r="DG74" s="199" t="str">
        <f t="shared" si="379"/>
        <v/>
      </c>
      <c r="DH74" s="199" t="str">
        <f t="shared" si="379"/>
        <v/>
      </c>
      <c r="DI74" s="199" t="str">
        <f t="shared" si="379"/>
        <v/>
      </c>
      <c r="DJ74" s="199" t="str">
        <f t="shared" si="379"/>
        <v/>
      </c>
      <c r="DK74" s="199" t="str">
        <f t="shared" si="379"/>
        <v/>
      </c>
      <c r="DL74" s="199" t="str">
        <f t="shared" si="379"/>
        <v/>
      </c>
      <c r="DM74" s="199" t="str">
        <f t="shared" si="379"/>
        <v/>
      </c>
      <c r="DN74" s="199" t="str">
        <f t="shared" si="379"/>
        <v/>
      </c>
      <c r="DO74" s="199" t="str">
        <f t="shared" si="379"/>
        <v/>
      </c>
      <c r="DP74" s="199" t="str">
        <f t="shared" si="379"/>
        <v/>
      </c>
      <c r="DQ74" s="199" t="str">
        <f t="shared" si="379"/>
        <v/>
      </c>
      <c r="DR74" s="199" t="str">
        <f t="shared" si="379"/>
        <v/>
      </c>
      <c r="DS74" s="199" t="str">
        <f t="shared" si="379"/>
        <v/>
      </c>
      <c r="DT74" s="199" t="str">
        <f t="shared" si="379"/>
        <v/>
      </c>
      <c r="DU74" s="199" t="str">
        <f t="shared" si="379"/>
        <v/>
      </c>
      <c r="DV74" s="199" t="str">
        <f t="shared" si="379"/>
        <v/>
      </c>
      <c r="DW74" s="199" t="str">
        <f t="shared" si="379"/>
        <v/>
      </c>
      <c r="DX74" s="199" t="str">
        <f t="shared" si="379"/>
        <v/>
      </c>
      <c r="DY74" s="199" t="str">
        <f t="shared" si="379"/>
        <v/>
      </c>
      <c r="DZ74" s="199" t="str">
        <f t="shared" si="379"/>
        <v/>
      </c>
      <c r="EA74" s="199" t="str">
        <f t="shared" si="379"/>
        <v/>
      </c>
      <c r="EB74" s="199" t="str">
        <f t="shared" si="379"/>
        <v/>
      </c>
      <c r="EC74" s="199" t="str">
        <f t="shared" si="379"/>
        <v/>
      </c>
      <c r="ED74" s="199" t="str">
        <f t="shared" si="379"/>
        <v/>
      </c>
      <c r="EE74" s="236" t="str">
        <f t="shared" si="268"/>
        <v/>
      </c>
      <c r="EF74" s="237" t="e">
        <f t="shared" si="269"/>
        <v>#N/A</v>
      </c>
      <c r="EG74" s="237" t="e">
        <f t="shared" si="270"/>
        <v>#N/A</v>
      </c>
      <c r="EH74" s="237" t="e">
        <f t="shared" si="271"/>
        <v>#N/A</v>
      </c>
      <c r="EI74" s="237" t="e">
        <f t="shared" si="272"/>
        <v>#N/A</v>
      </c>
      <c r="EJ74" s="237" t="e">
        <f t="shared" si="273"/>
        <v>#N/A</v>
      </c>
      <c r="EK74" s="237" t="e">
        <f t="shared" si="274"/>
        <v>#N/A</v>
      </c>
      <c r="EL74" s="237" t="e">
        <f t="shared" si="275"/>
        <v>#N/A</v>
      </c>
      <c r="EM74" s="237" t="e">
        <f t="shared" si="276"/>
        <v>#N/A</v>
      </c>
      <c r="EN74" s="237" t="e">
        <f t="shared" si="277"/>
        <v>#N/A</v>
      </c>
      <c r="EO74" s="237" t="e">
        <f t="shared" si="278"/>
        <v>#N/A</v>
      </c>
      <c r="EP74" s="237" t="e">
        <f t="shared" si="279"/>
        <v>#N/A</v>
      </c>
      <c r="EQ74" s="237" t="e">
        <f t="shared" si="280"/>
        <v>#N/A</v>
      </c>
      <c r="ER74" s="237" t="e">
        <f t="shared" si="281"/>
        <v>#N/A</v>
      </c>
      <c r="ES74" s="237" t="e">
        <f t="shared" si="282"/>
        <v>#N/A</v>
      </c>
      <c r="ET74" s="237" t="e">
        <f t="shared" si="283"/>
        <v>#N/A</v>
      </c>
      <c r="EU74" s="237" t="e">
        <f t="shared" si="284"/>
        <v>#N/A</v>
      </c>
      <c r="EV74" s="237" t="e">
        <f t="shared" si="285"/>
        <v>#N/A</v>
      </c>
      <c r="EW74" s="237" t="e">
        <f t="shared" si="286"/>
        <v>#N/A</v>
      </c>
      <c r="EX74" s="237" t="e">
        <f t="shared" si="287"/>
        <v>#N/A</v>
      </c>
      <c r="EY74" s="237" t="e">
        <f t="shared" si="288"/>
        <v>#N/A</v>
      </c>
      <c r="EZ74" s="237" t="e">
        <f t="shared" si="289"/>
        <v>#N/A</v>
      </c>
      <c r="FA74" s="237" t="e">
        <f t="shared" si="290"/>
        <v>#N/A</v>
      </c>
      <c r="FB74" s="237" t="e">
        <f t="shared" si="291"/>
        <v>#N/A</v>
      </c>
      <c r="FC74" s="237" t="e">
        <f t="shared" si="292"/>
        <v>#N/A</v>
      </c>
      <c r="FD74" s="237" t="e">
        <f t="shared" si="293"/>
        <v>#N/A</v>
      </c>
      <c r="FE74" s="237" t="e">
        <f t="shared" si="294"/>
        <v>#N/A</v>
      </c>
      <c r="FF74" s="237" t="e">
        <f t="shared" si="295"/>
        <v>#N/A</v>
      </c>
      <c r="FG74" s="237" t="e">
        <f t="shared" si="296"/>
        <v>#N/A</v>
      </c>
      <c r="FH74" s="237" t="e">
        <f t="shared" si="297"/>
        <v>#N/A</v>
      </c>
      <c r="FI74" s="237" t="e">
        <f t="shared" si="298"/>
        <v>#N/A</v>
      </c>
      <c r="FJ74" s="237" t="e">
        <f t="shared" si="299"/>
        <v>#N/A</v>
      </c>
      <c r="FK74" s="237" t="e">
        <f t="shared" si="300"/>
        <v>#N/A</v>
      </c>
      <c r="FL74" s="237" t="e">
        <f t="shared" si="301"/>
        <v>#N/A</v>
      </c>
      <c r="FM74" s="237" t="e">
        <f t="shared" si="302"/>
        <v>#N/A</v>
      </c>
      <c r="FN74" s="237" t="e">
        <f t="shared" si="303"/>
        <v>#N/A</v>
      </c>
      <c r="FO74" s="237" t="e">
        <f t="shared" si="304"/>
        <v>#N/A</v>
      </c>
      <c r="FP74" s="237" t="e">
        <f t="shared" si="305"/>
        <v>#N/A</v>
      </c>
      <c r="FQ74" s="237" t="e">
        <f t="shared" si="306"/>
        <v>#N/A</v>
      </c>
      <c r="FR74" s="237" t="e">
        <f t="shared" si="307"/>
        <v>#N/A</v>
      </c>
      <c r="FS74" s="237" t="e">
        <f t="shared" si="308"/>
        <v>#N/A</v>
      </c>
      <c r="FT74" s="237" t="e">
        <f t="shared" si="309"/>
        <v>#N/A</v>
      </c>
      <c r="FU74" s="237" t="e">
        <f t="shared" si="310"/>
        <v>#N/A</v>
      </c>
      <c r="FV74" s="237" t="e">
        <f t="shared" si="311"/>
        <v>#N/A</v>
      </c>
      <c r="FW74" s="237" t="e">
        <f t="shared" si="312"/>
        <v>#N/A</v>
      </c>
      <c r="FX74" s="237" t="e">
        <f t="shared" si="313"/>
        <v>#N/A</v>
      </c>
      <c r="FY74" s="237" t="e">
        <f t="shared" si="314"/>
        <v>#N/A</v>
      </c>
      <c r="FZ74" s="237" t="e">
        <f t="shared" si="315"/>
        <v>#N/A</v>
      </c>
      <c r="GA74" s="237" t="e">
        <f t="shared" si="316"/>
        <v>#N/A</v>
      </c>
      <c r="GB74" s="237" t="e">
        <f t="shared" si="317"/>
        <v>#N/A</v>
      </c>
      <c r="GC74" s="237" t="e">
        <f t="shared" si="318"/>
        <v>#N/A</v>
      </c>
      <c r="GD74" s="237" t="e">
        <f t="shared" si="319"/>
        <v>#N/A</v>
      </c>
      <c r="GE74" s="237" t="e">
        <f t="shared" si="320"/>
        <v>#N/A</v>
      </c>
      <c r="GF74" s="237" t="e">
        <f t="shared" si="321"/>
        <v>#N/A</v>
      </c>
      <c r="GG74" s="237" t="e">
        <f t="shared" si="322"/>
        <v>#N/A</v>
      </c>
      <c r="GH74" s="237" t="e">
        <f t="shared" si="323"/>
        <v>#N/A</v>
      </c>
      <c r="GI74" s="237" t="e">
        <f t="shared" si="324"/>
        <v>#N/A</v>
      </c>
      <c r="GJ74" s="237" t="e">
        <f t="shared" si="325"/>
        <v>#N/A</v>
      </c>
      <c r="GK74" s="237" t="e">
        <f t="shared" si="326"/>
        <v>#N/A</v>
      </c>
      <c r="GL74" s="237" t="e">
        <f t="shared" si="327"/>
        <v>#N/A</v>
      </c>
      <c r="GM74" s="237" t="e">
        <f t="shared" si="328"/>
        <v>#N/A</v>
      </c>
      <c r="GN74" s="237" t="e">
        <f t="shared" si="329"/>
        <v>#N/A</v>
      </c>
      <c r="GO74" s="237" t="e">
        <f t="shared" si="330"/>
        <v>#N/A</v>
      </c>
      <c r="GP74" s="237" t="e">
        <f t="shared" si="331"/>
        <v>#N/A</v>
      </c>
      <c r="GQ74" s="237" t="e">
        <f t="shared" si="332"/>
        <v>#N/A</v>
      </c>
      <c r="GR74" s="237" t="e">
        <f t="shared" si="333"/>
        <v>#N/A</v>
      </c>
      <c r="GS74" s="237" t="e">
        <f t="shared" si="334"/>
        <v>#N/A</v>
      </c>
      <c r="GT74" s="237" t="e">
        <f t="shared" si="335"/>
        <v>#N/A</v>
      </c>
      <c r="GU74" s="237" t="e">
        <f t="shared" si="336"/>
        <v>#N/A</v>
      </c>
      <c r="GV74" s="237" t="e">
        <f t="shared" si="337"/>
        <v>#N/A</v>
      </c>
      <c r="GW74" s="237" t="e">
        <f t="shared" si="338"/>
        <v>#N/A</v>
      </c>
      <c r="GX74" s="237" t="e">
        <f t="shared" si="339"/>
        <v>#N/A</v>
      </c>
      <c r="GY74" s="237" t="e">
        <f t="shared" si="340"/>
        <v>#N/A</v>
      </c>
      <c r="GZ74" s="237" t="e">
        <f t="shared" si="341"/>
        <v>#N/A</v>
      </c>
      <c r="HA74" s="237" t="e">
        <f t="shared" si="342"/>
        <v>#N/A</v>
      </c>
      <c r="HB74" s="237" t="e">
        <f t="shared" si="343"/>
        <v>#N/A</v>
      </c>
      <c r="HC74" s="237" t="e">
        <f t="shared" si="344"/>
        <v>#N/A</v>
      </c>
      <c r="HD74" s="237" t="e">
        <f t="shared" si="345"/>
        <v>#N/A</v>
      </c>
      <c r="HE74" s="237" t="e">
        <f t="shared" si="346"/>
        <v>#N/A</v>
      </c>
      <c r="HF74" s="237" t="e">
        <f t="shared" si="347"/>
        <v>#N/A</v>
      </c>
      <c r="HG74" s="237" t="e">
        <f t="shared" si="348"/>
        <v>#N/A</v>
      </c>
      <c r="HH74" s="237" t="e">
        <f t="shared" si="349"/>
        <v>#N/A</v>
      </c>
      <c r="HI74" s="237" t="e">
        <f t="shared" si="350"/>
        <v>#N/A</v>
      </c>
      <c r="HJ74" s="237" t="e">
        <f t="shared" si="351"/>
        <v>#N/A</v>
      </c>
      <c r="HK74" s="237" t="e">
        <f t="shared" si="352"/>
        <v>#N/A</v>
      </c>
      <c r="HL74" s="237" t="e">
        <f t="shared" si="353"/>
        <v>#N/A</v>
      </c>
      <c r="HM74" s="237" t="e">
        <f t="shared" si="354"/>
        <v>#N/A</v>
      </c>
      <c r="HN74" s="237" t="e">
        <f t="shared" si="355"/>
        <v>#N/A</v>
      </c>
      <c r="HO74" s="237" t="e">
        <f t="shared" si="356"/>
        <v>#N/A</v>
      </c>
      <c r="HP74" s="237" t="e">
        <f t="shared" si="357"/>
        <v>#N/A</v>
      </c>
      <c r="HQ74" s="237" t="e">
        <f t="shared" si="358"/>
        <v>#N/A</v>
      </c>
      <c r="HR74" s="237" t="e">
        <f t="shared" si="359"/>
        <v>#N/A</v>
      </c>
      <c r="HS74" s="237" t="e">
        <f t="shared" si="360"/>
        <v>#N/A</v>
      </c>
      <c r="HT74" s="237" t="e">
        <f t="shared" si="361"/>
        <v>#N/A</v>
      </c>
      <c r="HU74" s="237" t="e">
        <f t="shared" si="362"/>
        <v>#N/A</v>
      </c>
      <c r="HV74" s="237" t="e">
        <f t="shared" si="363"/>
        <v>#N/A</v>
      </c>
      <c r="HW74" s="237" t="e">
        <f t="shared" si="364"/>
        <v>#N/A</v>
      </c>
      <c r="HX74" s="237" t="e">
        <f t="shared" si="365"/>
        <v>#N/A</v>
      </c>
      <c r="HY74" s="237" t="e">
        <f t="shared" si="366"/>
        <v>#N/A</v>
      </c>
      <c r="HZ74" s="237" t="e">
        <f t="shared" si="367"/>
        <v>#N/A</v>
      </c>
      <c r="IA74" s="237" t="e">
        <f t="shared" si="368"/>
        <v>#N/A</v>
      </c>
      <c r="IB74" s="237" t="e">
        <f t="shared" si="369"/>
        <v>#N/A</v>
      </c>
    </row>
    <row r="75" spans="1:236" hidden="1" x14ac:dyDescent="0.25">
      <c r="A75" s="22">
        <v>72</v>
      </c>
      <c r="B75" s="117" t="str">
        <f t="shared" si="253"/>
        <v/>
      </c>
      <c r="C75" s="132"/>
      <c r="D75" s="117" t="str">
        <f t="shared" si="254"/>
        <v/>
      </c>
      <c r="E75" s="127"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9" t="str">
        <f t="shared" si="261"/>
        <v/>
      </c>
      <c r="Q75" s="119" t="str">
        <f t="shared" si="262"/>
        <v/>
      </c>
      <c r="R75" s="40" t="str">
        <f t="shared" si="263"/>
        <v/>
      </c>
      <c r="S75" s="132"/>
      <c r="T75" s="28" t="str">
        <f>IF(AND(B75&gt;0,C75&gt;0,D75&gt;0,M75&gt;0,N75&gt;0,S75&gt;0,NOT(K75="")),ABS(VLOOKUP($S$1,VLookups!$A$28:$B$29,2,FALSE)-_xlfn.BETA.DIST(S75,IF(G75="L",N75,M75),IF(G75="L",M75,N75),TRUE,B75,D75)),"")</f>
        <v/>
      </c>
      <c r="U75" s="129" t="str">
        <f>IF(OR($M75="",$N75=""),"",_xlfn.BETA.INV(ABS(VLOOKUP($S$1,VLookups!$A$28:$B$29,2,FALSE)-U$3),IF($G75="L",$N75,$M75),IF($G75="L",$M75,$N75),$B75,$D75))</f>
        <v/>
      </c>
      <c r="V75" s="130" t="str">
        <f>IF(OR($M75="",$N75=""),"",_xlfn.BETA.INV(ABS(VLOOKUP($S$1,VLookups!$A$28:$B$29,2,FALSE)-V$3),IF($G75="L",$N75,$M75),IF($G75="L",$M75,$N75),$B75,$D75))</f>
        <v/>
      </c>
      <c r="W75" s="129" t="str">
        <f>IF(OR($M75="",$N75=""),"",_xlfn.BETA.INV(ABS(VLOOKUP($S$1,VLookups!$A$28:$B$29,2,FALSE)-W$3),IF($G75="L",$N75,$M75),IF($G75="L",$M75,$N75),$B75,$D75))</f>
        <v/>
      </c>
      <c r="X75" s="130" t="str">
        <f>IF(OR($M75="",$N75=""),"",_xlfn.BETA.INV(ABS(VLOOKUP($S$1,VLookups!$A$28:$B$29,2,FALSE)-X$3),IF($G75="L",$N75,$M75),IF($G75="L",$M75,$N75),$B75,$D75))</f>
        <v/>
      </c>
      <c r="Y75" s="129" t="str">
        <f>IF(OR($M75="",$N75=""),"",_xlfn.BETA.INV(ABS(VLOOKUP($S$1,VLookups!$A$28:$B$29,2,FALSE)-Y$3),IF($G75="L",$N75,$M75),IF($G75="L",$M75,$N75),$B75,$D75))</f>
        <v/>
      </c>
      <c r="Z75" s="130" t="str">
        <f>IF(OR($M75="",$N75=""),"",_xlfn.BETA.INV(ABS(VLOOKUP($S$1,VLookups!$A$28:$B$29,2,FALSE)-Z$3),IF($G75="L",$N75,$M75),IF($G75="L",$M75,$N75),$B75,$D75))</f>
        <v/>
      </c>
      <c r="AA75" s="129" t="str">
        <f>IF(OR($M75="",$N75=""),"",_xlfn.BETA.INV(ABS(VLOOKUP($S$1,VLookups!$A$28:$B$29,2,FALSE)-AA$3),IF($G75="L",$N75,$M75),IF($G75="L",$M75,$N75),$B75,$D75))</f>
        <v/>
      </c>
      <c r="AB75" s="130" t="str">
        <f>IF(OR($M75="",$N75=""),"",_xlfn.BETA.INV(ABS(VLOOKUP($S$1,VLookups!$A$28:$B$29,2,FALSE)-AB$3),IF($G75="L",$N75,$M75),IF($G75="L",$M75,$N75),$B75,$D75))</f>
        <v/>
      </c>
      <c r="AC75" s="129" t="str">
        <f>IF(OR($M75="",$N75=""),"",_xlfn.BETA.INV(ABS(VLOOKUP($S$1,VLookups!$A$28:$B$29,2,FALSE)-AC$3),IF($G75="L",$N75,$M75),IF($G75="L",$M75,$N75),$B75,$D75))</f>
        <v/>
      </c>
      <c r="AD75" s="130" t="str">
        <f>IF(OR($M75="",$N75=""),"",_xlfn.BETA.INV(ABS(VLOOKUP($S$1,VLookups!$A$28:$B$29,2,FALSE)-AD$3),IF($G75="L",$N75,$M75),IF($G75="L",$M75,$N75),$B75,$D75))</f>
        <v/>
      </c>
      <c r="AE75" s="129" t="str">
        <f>IF(OR($M75="",$N75=""),"",_xlfn.BETA.INV(ABS(VLOOKUP($S$1,VLookups!$A$28:$B$29,2,FALSE)-AE$3),IF($G75="L",$N75,$M75),IF($G75="L",$M75,$N75),$B75,$D75))</f>
        <v/>
      </c>
      <c r="AF75" s="130" t="str">
        <f>IF(OR($M75="",$N75=""),"",_xlfn.BETA.INV(ABS(VLOOKUP($S$1,VLookups!$A$28:$B$29,2,FALSE)-AF$3),IF($G75="L",$N75,$M75),IF($G75="L",$M75,$N75),$B75,$D75))</f>
        <v/>
      </c>
      <c r="AG75" s="17"/>
      <c r="AH75" s="238" t="str">
        <f t="shared" si="264"/>
        <v/>
      </c>
      <c r="AI75" s="236" t="str">
        <f t="shared" si="265"/>
        <v/>
      </c>
      <c r="AJ75" s="199" t="str">
        <f t="shared" ref="AJ75:CU75" si="380">IF(ISNONTEXT($AH75),AI75+$AH75,"")</f>
        <v/>
      </c>
      <c r="AK75" s="199" t="str">
        <f t="shared" si="380"/>
        <v/>
      </c>
      <c r="AL75" s="199" t="str">
        <f t="shared" si="380"/>
        <v/>
      </c>
      <c r="AM75" s="199" t="str">
        <f t="shared" si="380"/>
        <v/>
      </c>
      <c r="AN75" s="199" t="str">
        <f t="shared" si="380"/>
        <v/>
      </c>
      <c r="AO75" s="199" t="str">
        <f t="shared" si="380"/>
        <v/>
      </c>
      <c r="AP75" s="199" t="str">
        <f t="shared" si="380"/>
        <v/>
      </c>
      <c r="AQ75" s="199" t="str">
        <f t="shared" si="380"/>
        <v/>
      </c>
      <c r="AR75" s="199" t="str">
        <f t="shared" si="380"/>
        <v/>
      </c>
      <c r="AS75" s="199" t="str">
        <f t="shared" si="380"/>
        <v/>
      </c>
      <c r="AT75" s="199" t="str">
        <f t="shared" si="380"/>
        <v/>
      </c>
      <c r="AU75" s="199" t="str">
        <f t="shared" si="380"/>
        <v/>
      </c>
      <c r="AV75" s="199" t="str">
        <f t="shared" si="380"/>
        <v/>
      </c>
      <c r="AW75" s="199" t="str">
        <f t="shared" si="380"/>
        <v/>
      </c>
      <c r="AX75" s="199" t="str">
        <f t="shared" si="380"/>
        <v/>
      </c>
      <c r="AY75" s="199" t="str">
        <f t="shared" si="380"/>
        <v/>
      </c>
      <c r="AZ75" s="199" t="str">
        <f t="shared" si="380"/>
        <v/>
      </c>
      <c r="BA75" s="199" t="str">
        <f t="shared" si="380"/>
        <v/>
      </c>
      <c r="BB75" s="199" t="str">
        <f t="shared" si="380"/>
        <v/>
      </c>
      <c r="BC75" s="199" t="str">
        <f t="shared" si="380"/>
        <v/>
      </c>
      <c r="BD75" s="199" t="str">
        <f t="shared" si="380"/>
        <v/>
      </c>
      <c r="BE75" s="199" t="str">
        <f t="shared" si="380"/>
        <v/>
      </c>
      <c r="BF75" s="199" t="str">
        <f t="shared" si="380"/>
        <v/>
      </c>
      <c r="BG75" s="199" t="str">
        <f t="shared" si="380"/>
        <v/>
      </c>
      <c r="BH75" s="199" t="str">
        <f t="shared" si="380"/>
        <v/>
      </c>
      <c r="BI75" s="199" t="str">
        <f t="shared" si="380"/>
        <v/>
      </c>
      <c r="BJ75" s="199" t="str">
        <f t="shared" si="380"/>
        <v/>
      </c>
      <c r="BK75" s="199" t="str">
        <f t="shared" si="380"/>
        <v/>
      </c>
      <c r="BL75" s="199" t="str">
        <f t="shared" si="380"/>
        <v/>
      </c>
      <c r="BM75" s="199" t="str">
        <f t="shared" si="380"/>
        <v/>
      </c>
      <c r="BN75" s="199" t="str">
        <f t="shared" si="380"/>
        <v/>
      </c>
      <c r="BO75" s="199" t="str">
        <f t="shared" si="380"/>
        <v/>
      </c>
      <c r="BP75" s="199" t="str">
        <f t="shared" si="380"/>
        <v/>
      </c>
      <c r="BQ75" s="199" t="str">
        <f t="shared" si="380"/>
        <v/>
      </c>
      <c r="BR75" s="199" t="str">
        <f t="shared" si="380"/>
        <v/>
      </c>
      <c r="BS75" s="199" t="str">
        <f t="shared" si="380"/>
        <v/>
      </c>
      <c r="BT75" s="199" t="str">
        <f t="shared" si="380"/>
        <v/>
      </c>
      <c r="BU75" s="199" t="str">
        <f t="shared" si="380"/>
        <v/>
      </c>
      <c r="BV75" s="199" t="str">
        <f t="shared" si="380"/>
        <v/>
      </c>
      <c r="BW75" s="199" t="str">
        <f t="shared" si="380"/>
        <v/>
      </c>
      <c r="BX75" s="199" t="str">
        <f t="shared" si="380"/>
        <v/>
      </c>
      <c r="BY75" s="199" t="str">
        <f t="shared" si="380"/>
        <v/>
      </c>
      <c r="BZ75" s="199" t="str">
        <f t="shared" si="380"/>
        <v/>
      </c>
      <c r="CA75" s="199" t="str">
        <f t="shared" si="380"/>
        <v/>
      </c>
      <c r="CB75" s="199" t="str">
        <f t="shared" si="380"/>
        <v/>
      </c>
      <c r="CC75" s="199" t="str">
        <f t="shared" si="380"/>
        <v/>
      </c>
      <c r="CD75" s="199" t="str">
        <f t="shared" si="380"/>
        <v/>
      </c>
      <c r="CE75" s="199" t="str">
        <f t="shared" si="380"/>
        <v/>
      </c>
      <c r="CF75" s="199" t="str">
        <f t="shared" si="380"/>
        <v/>
      </c>
      <c r="CG75" s="199" t="str">
        <f t="shared" si="380"/>
        <v/>
      </c>
      <c r="CH75" s="199" t="str">
        <f t="shared" si="380"/>
        <v/>
      </c>
      <c r="CI75" s="199" t="str">
        <f t="shared" si="380"/>
        <v/>
      </c>
      <c r="CJ75" s="199" t="str">
        <f t="shared" si="380"/>
        <v/>
      </c>
      <c r="CK75" s="199" t="str">
        <f t="shared" si="380"/>
        <v/>
      </c>
      <c r="CL75" s="199" t="str">
        <f t="shared" si="380"/>
        <v/>
      </c>
      <c r="CM75" s="199" t="str">
        <f t="shared" si="380"/>
        <v/>
      </c>
      <c r="CN75" s="199" t="str">
        <f t="shared" si="380"/>
        <v/>
      </c>
      <c r="CO75" s="199" t="str">
        <f t="shared" si="380"/>
        <v/>
      </c>
      <c r="CP75" s="199" t="str">
        <f t="shared" si="380"/>
        <v/>
      </c>
      <c r="CQ75" s="199" t="str">
        <f t="shared" si="380"/>
        <v/>
      </c>
      <c r="CR75" s="199" t="str">
        <f t="shared" si="380"/>
        <v/>
      </c>
      <c r="CS75" s="199" t="str">
        <f t="shared" si="380"/>
        <v/>
      </c>
      <c r="CT75" s="199" t="str">
        <f t="shared" si="380"/>
        <v/>
      </c>
      <c r="CU75" s="199" t="str">
        <f t="shared" si="380"/>
        <v/>
      </c>
      <c r="CV75" s="199" t="str">
        <f t="shared" ref="CV75:FG75" si="381">IF(ISNONTEXT($AH75),CU75+$AH75,"")</f>
        <v/>
      </c>
      <c r="CW75" s="199" t="str">
        <f t="shared" si="381"/>
        <v/>
      </c>
      <c r="CX75" s="199" t="str">
        <f t="shared" si="381"/>
        <v/>
      </c>
      <c r="CY75" s="199" t="str">
        <f t="shared" si="381"/>
        <v/>
      </c>
      <c r="CZ75" s="199" t="str">
        <f t="shared" si="381"/>
        <v/>
      </c>
      <c r="DA75" s="199" t="str">
        <f t="shared" si="381"/>
        <v/>
      </c>
      <c r="DB75" s="199" t="str">
        <f t="shared" si="381"/>
        <v/>
      </c>
      <c r="DC75" s="199" t="str">
        <f t="shared" si="381"/>
        <v/>
      </c>
      <c r="DD75" s="199" t="str">
        <f t="shared" si="381"/>
        <v/>
      </c>
      <c r="DE75" s="199" t="str">
        <f t="shared" si="381"/>
        <v/>
      </c>
      <c r="DF75" s="199" t="str">
        <f t="shared" si="381"/>
        <v/>
      </c>
      <c r="DG75" s="199" t="str">
        <f t="shared" si="381"/>
        <v/>
      </c>
      <c r="DH75" s="199" t="str">
        <f t="shared" si="381"/>
        <v/>
      </c>
      <c r="DI75" s="199" t="str">
        <f t="shared" si="381"/>
        <v/>
      </c>
      <c r="DJ75" s="199" t="str">
        <f t="shared" si="381"/>
        <v/>
      </c>
      <c r="DK75" s="199" t="str">
        <f t="shared" si="381"/>
        <v/>
      </c>
      <c r="DL75" s="199" t="str">
        <f t="shared" si="381"/>
        <v/>
      </c>
      <c r="DM75" s="199" t="str">
        <f t="shared" si="381"/>
        <v/>
      </c>
      <c r="DN75" s="199" t="str">
        <f t="shared" si="381"/>
        <v/>
      </c>
      <c r="DO75" s="199" t="str">
        <f t="shared" si="381"/>
        <v/>
      </c>
      <c r="DP75" s="199" t="str">
        <f t="shared" si="381"/>
        <v/>
      </c>
      <c r="DQ75" s="199" t="str">
        <f t="shared" si="381"/>
        <v/>
      </c>
      <c r="DR75" s="199" t="str">
        <f t="shared" si="381"/>
        <v/>
      </c>
      <c r="DS75" s="199" t="str">
        <f t="shared" si="381"/>
        <v/>
      </c>
      <c r="DT75" s="199" t="str">
        <f t="shared" si="381"/>
        <v/>
      </c>
      <c r="DU75" s="199" t="str">
        <f t="shared" si="381"/>
        <v/>
      </c>
      <c r="DV75" s="199" t="str">
        <f t="shared" si="381"/>
        <v/>
      </c>
      <c r="DW75" s="199" t="str">
        <f t="shared" si="381"/>
        <v/>
      </c>
      <c r="DX75" s="199" t="str">
        <f t="shared" si="381"/>
        <v/>
      </c>
      <c r="DY75" s="199" t="str">
        <f t="shared" si="381"/>
        <v/>
      </c>
      <c r="DZ75" s="199" t="str">
        <f t="shared" si="381"/>
        <v/>
      </c>
      <c r="EA75" s="199" t="str">
        <f t="shared" si="381"/>
        <v/>
      </c>
      <c r="EB75" s="199" t="str">
        <f t="shared" si="381"/>
        <v/>
      </c>
      <c r="EC75" s="199" t="str">
        <f t="shared" si="381"/>
        <v/>
      </c>
      <c r="ED75" s="199" t="str">
        <f t="shared" si="381"/>
        <v/>
      </c>
      <c r="EE75" s="236" t="str">
        <f t="shared" si="268"/>
        <v/>
      </c>
      <c r="EF75" s="237" t="e">
        <f t="shared" si="269"/>
        <v>#N/A</v>
      </c>
      <c r="EG75" s="237" t="e">
        <f t="shared" si="270"/>
        <v>#N/A</v>
      </c>
      <c r="EH75" s="237" t="e">
        <f t="shared" si="271"/>
        <v>#N/A</v>
      </c>
      <c r="EI75" s="237" t="e">
        <f t="shared" si="272"/>
        <v>#N/A</v>
      </c>
      <c r="EJ75" s="237" t="e">
        <f t="shared" si="273"/>
        <v>#N/A</v>
      </c>
      <c r="EK75" s="237" t="e">
        <f t="shared" si="274"/>
        <v>#N/A</v>
      </c>
      <c r="EL75" s="237" t="e">
        <f t="shared" si="275"/>
        <v>#N/A</v>
      </c>
      <c r="EM75" s="237" t="e">
        <f t="shared" si="276"/>
        <v>#N/A</v>
      </c>
      <c r="EN75" s="237" t="e">
        <f t="shared" si="277"/>
        <v>#N/A</v>
      </c>
      <c r="EO75" s="237" t="e">
        <f t="shared" si="278"/>
        <v>#N/A</v>
      </c>
      <c r="EP75" s="237" t="e">
        <f t="shared" si="279"/>
        <v>#N/A</v>
      </c>
      <c r="EQ75" s="237" t="e">
        <f t="shared" si="280"/>
        <v>#N/A</v>
      </c>
      <c r="ER75" s="237" t="e">
        <f t="shared" si="281"/>
        <v>#N/A</v>
      </c>
      <c r="ES75" s="237" t="e">
        <f t="shared" si="282"/>
        <v>#N/A</v>
      </c>
      <c r="ET75" s="237" t="e">
        <f t="shared" si="283"/>
        <v>#N/A</v>
      </c>
      <c r="EU75" s="237" t="e">
        <f t="shared" si="284"/>
        <v>#N/A</v>
      </c>
      <c r="EV75" s="237" t="e">
        <f t="shared" si="285"/>
        <v>#N/A</v>
      </c>
      <c r="EW75" s="237" t="e">
        <f t="shared" si="286"/>
        <v>#N/A</v>
      </c>
      <c r="EX75" s="237" t="e">
        <f t="shared" si="287"/>
        <v>#N/A</v>
      </c>
      <c r="EY75" s="237" t="e">
        <f t="shared" si="288"/>
        <v>#N/A</v>
      </c>
      <c r="EZ75" s="237" t="e">
        <f t="shared" si="289"/>
        <v>#N/A</v>
      </c>
      <c r="FA75" s="237" t="e">
        <f t="shared" si="290"/>
        <v>#N/A</v>
      </c>
      <c r="FB75" s="237" t="e">
        <f t="shared" si="291"/>
        <v>#N/A</v>
      </c>
      <c r="FC75" s="237" t="e">
        <f t="shared" si="292"/>
        <v>#N/A</v>
      </c>
      <c r="FD75" s="237" t="e">
        <f t="shared" si="293"/>
        <v>#N/A</v>
      </c>
      <c r="FE75" s="237" t="e">
        <f t="shared" si="294"/>
        <v>#N/A</v>
      </c>
      <c r="FF75" s="237" t="e">
        <f t="shared" si="295"/>
        <v>#N/A</v>
      </c>
      <c r="FG75" s="237" t="e">
        <f t="shared" si="296"/>
        <v>#N/A</v>
      </c>
      <c r="FH75" s="237" t="e">
        <f t="shared" si="297"/>
        <v>#N/A</v>
      </c>
      <c r="FI75" s="237" t="e">
        <f t="shared" si="298"/>
        <v>#N/A</v>
      </c>
      <c r="FJ75" s="237" t="e">
        <f t="shared" si="299"/>
        <v>#N/A</v>
      </c>
      <c r="FK75" s="237" t="e">
        <f t="shared" si="300"/>
        <v>#N/A</v>
      </c>
      <c r="FL75" s="237" t="e">
        <f t="shared" si="301"/>
        <v>#N/A</v>
      </c>
      <c r="FM75" s="237" t="e">
        <f t="shared" si="302"/>
        <v>#N/A</v>
      </c>
      <c r="FN75" s="237" t="e">
        <f t="shared" si="303"/>
        <v>#N/A</v>
      </c>
      <c r="FO75" s="237" t="e">
        <f t="shared" si="304"/>
        <v>#N/A</v>
      </c>
      <c r="FP75" s="237" t="e">
        <f t="shared" si="305"/>
        <v>#N/A</v>
      </c>
      <c r="FQ75" s="237" t="e">
        <f t="shared" si="306"/>
        <v>#N/A</v>
      </c>
      <c r="FR75" s="237" t="e">
        <f t="shared" si="307"/>
        <v>#N/A</v>
      </c>
      <c r="FS75" s="237" t="e">
        <f t="shared" si="308"/>
        <v>#N/A</v>
      </c>
      <c r="FT75" s="237" t="e">
        <f t="shared" si="309"/>
        <v>#N/A</v>
      </c>
      <c r="FU75" s="237" t="e">
        <f t="shared" si="310"/>
        <v>#N/A</v>
      </c>
      <c r="FV75" s="237" t="e">
        <f t="shared" si="311"/>
        <v>#N/A</v>
      </c>
      <c r="FW75" s="237" t="e">
        <f t="shared" si="312"/>
        <v>#N/A</v>
      </c>
      <c r="FX75" s="237" t="e">
        <f t="shared" si="313"/>
        <v>#N/A</v>
      </c>
      <c r="FY75" s="237" t="e">
        <f t="shared" si="314"/>
        <v>#N/A</v>
      </c>
      <c r="FZ75" s="237" t="e">
        <f t="shared" si="315"/>
        <v>#N/A</v>
      </c>
      <c r="GA75" s="237" t="e">
        <f t="shared" si="316"/>
        <v>#N/A</v>
      </c>
      <c r="GB75" s="237" t="e">
        <f t="shared" si="317"/>
        <v>#N/A</v>
      </c>
      <c r="GC75" s="237" t="e">
        <f t="shared" si="318"/>
        <v>#N/A</v>
      </c>
      <c r="GD75" s="237" t="e">
        <f t="shared" si="319"/>
        <v>#N/A</v>
      </c>
      <c r="GE75" s="237" t="e">
        <f t="shared" si="320"/>
        <v>#N/A</v>
      </c>
      <c r="GF75" s="237" t="e">
        <f t="shared" si="321"/>
        <v>#N/A</v>
      </c>
      <c r="GG75" s="237" t="e">
        <f t="shared" si="322"/>
        <v>#N/A</v>
      </c>
      <c r="GH75" s="237" t="e">
        <f t="shared" si="323"/>
        <v>#N/A</v>
      </c>
      <c r="GI75" s="237" t="e">
        <f t="shared" si="324"/>
        <v>#N/A</v>
      </c>
      <c r="GJ75" s="237" t="e">
        <f t="shared" si="325"/>
        <v>#N/A</v>
      </c>
      <c r="GK75" s="237" t="e">
        <f t="shared" si="326"/>
        <v>#N/A</v>
      </c>
      <c r="GL75" s="237" t="e">
        <f t="shared" si="327"/>
        <v>#N/A</v>
      </c>
      <c r="GM75" s="237" t="e">
        <f t="shared" si="328"/>
        <v>#N/A</v>
      </c>
      <c r="GN75" s="237" t="e">
        <f t="shared" si="329"/>
        <v>#N/A</v>
      </c>
      <c r="GO75" s="237" t="e">
        <f t="shared" si="330"/>
        <v>#N/A</v>
      </c>
      <c r="GP75" s="237" t="e">
        <f t="shared" si="331"/>
        <v>#N/A</v>
      </c>
      <c r="GQ75" s="237" t="e">
        <f t="shared" si="332"/>
        <v>#N/A</v>
      </c>
      <c r="GR75" s="237" t="e">
        <f t="shared" si="333"/>
        <v>#N/A</v>
      </c>
      <c r="GS75" s="237" t="e">
        <f t="shared" si="334"/>
        <v>#N/A</v>
      </c>
      <c r="GT75" s="237" t="e">
        <f t="shared" si="335"/>
        <v>#N/A</v>
      </c>
      <c r="GU75" s="237" t="e">
        <f t="shared" si="336"/>
        <v>#N/A</v>
      </c>
      <c r="GV75" s="237" t="e">
        <f t="shared" si="337"/>
        <v>#N/A</v>
      </c>
      <c r="GW75" s="237" t="e">
        <f t="shared" si="338"/>
        <v>#N/A</v>
      </c>
      <c r="GX75" s="237" t="e">
        <f t="shared" si="339"/>
        <v>#N/A</v>
      </c>
      <c r="GY75" s="237" t="e">
        <f t="shared" si="340"/>
        <v>#N/A</v>
      </c>
      <c r="GZ75" s="237" t="e">
        <f t="shared" si="341"/>
        <v>#N/A</v>
      </c>
      <c r="HA75" s="237" t="e">
        <f t="shared" si="342"/>
        <v>#N/A</v>
      </c>
      <c r="HB75" s="237" t="e">
        <f t="shared" si="343"/>
        <v>#N/A</v>
      </c>
      <c r="HC75" s="237" t="e">
        <f t="shared" si="344"/>
        <v>#N/A</v>
      </c>
      <c r="HD75" s="237" t="e">
        <f t="shared" si="345"/>
        <v>#N/A</v>
      </c>
      <c r="HE75" s="237" t="e">
        <f t="shared" si="346"/>
        <v>#N/A</v>
      </c>
      <c r="HF75" s="237" t="e">
        <f t="shared" si="347"/>
        <v>#N/A</v>
      </c>
      <c r="HG75" s="237" t="e">
        <f t="shared" si="348"/>
        <v>#N/A</v>
      </c>
      <c r="HH75" s="237" t="e">
        <f t="shared" si="349"/>
        <v>#N/A</v>
      </c>
      <c r="HI75" s="237" t="e">
        <f t="shared" si="350"/>
        <v>#N/A</v>
      </c>
      <c r="HJ75" s="237" t="e">
        <f t="shared" si="351"/>
        <v>#N/A</v>
      </c>
      <c r="HK75" s="237" t="e">
        <f t="shared" si="352"/>
        <v>#N/A</v>
      </c>
      <c r="HL75" s="237" t="e">
        <f t="shared" si="353"/>
        <v>#N/A</v>
      </c>
      <c r="HM75" s="237" t="e">
        <f t="shared" si="354"/>
        <v>#N/A</v>
      </c>
      <c r="HN75" s="237" t="e">
        <f t="shared" si="355"/>
        <v>#N/A</v>
      </c>
      <c r="HO75" s="237" t="e">
        <f t="shared" si="356"/>
        <v>#N/A</v>
      </c>
      <c r="HP75" s="237" t="e">
        <f t="shared" si="357"/>
        <v>#N/A</v>
      </c>
      <c r="HQ75" s="237" t="e">
        <f t="shared" si="358"/>
        <v>#N/A</v>
      </c>
      <c r="HR75" s="237" t="e">
        <f t="shared" si="359"/>
        <v>#N/A</v>
      </c>
      <c r="HS75" s="237" t="e">
        <f t="shared" si="360"/>
        <v>#N/A</v>
      </c>
      <c r="HT75" s="237" t="e">
        <f t="shared" si="361"/>
        <v>#N/A</v>
      </c>
      <c r="HU75" s="237" t="e">
        <f t="shared" si="362"/>
        <v>#N/A</v>
      </c>
      <c r="HV75" s="237" t="e">
        <f t="shared" si="363"/>
        <v>#N/A</v>
      </c>
      <c r="HW75" s="237" t="e">
        <f t="shared" si="364"/>
        <v>#N/A</v>
      </c>
      <c r="HX75" s="237" t="e">
        <f t="shared" si="365"/>
        <v>#N/A</v>
      </c>
      <c r="HY75" s="237" t="e">
        <f t="shared" si="366"/>
        <v>#N/A</v>
      </c>
      <c r="HZ75" s="237" t="e">
        <f t="shared" si="367"/>
        <v>#N/A</v>
      </c>
      <c r="IA75" s="237" t="e">
        <f t="shared" si="368"/>
        <v>#N/A</v>
      </c>
      <c r="IB75" s="237" t="e">
        <f t="shared" si="369"/>
        <v>#N/A</v>
      </c>
    </row>
    <row r="76" spans="1:236" hidden="1" x14ac:dyDescent="0.25">
      <c r="A76" s="22">
        <v>73</v>
      </c>
      <c r="B76" s="117" t="str">
        <f t="shared" si="253"/>
        <v/>
      </c>
      <c r="C76" s="132"/>
      <c r="D76" s="117" t="str">
        <f t="shared" si="254"/>
        <v/>
      </c>
      <c r="E76" s="127"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9" t="str">
        <f t="shared" si="261"/>
        <v/>
      </c>
      <c r="Q76" s="119" t="str">
        <f t="shared" si="262"/>
        <v/>
      </c>
      <c r="R76" s="40" t="str">
        <f t="shared" si="263"/>
        <v/>
      </c>
      <c r="S76" s="132"/>
      <c r="T76" s="28" t="str">
        <f>IF(AND(B76&gt;0,C76&gt;0,D76&gt;0,M76&gt;0,N76&gt;0,S76&gt;0,NOT(K76="")),ABS(VLOOKUP($S$1,VLookups!$A$28:$B$29,2,FALSE)-_xlfn.BETA.DIST(S76,IF(G76="L",N76,M76),IF(G76="L",M76,N76),TRUE,B76,D76)),"")</f>
        <v/>
      </c>
      <c r="U76" s="129" t="str">
        <f>IF(OR($M76="",$N76=""),"",_xlfn.BETA.INV(ABS(VLOOKUP($S$1,VLookups!$A$28:$B$29,2,FALSE)-U$3),IF($G76="L",$N76,$M76),IF($G76="L",$M76,$N76),$B76,$D76))</f>
        <v/>
      </c>
      <c r="V76" s="130" t="str">
        <f>IF(OR($M76="",$N76=""),"",_xlfn.BETA.INV(ABS(VLOOKUP($S$1,VLookups!$A$28:$B$29,2,FALSE)-V$3),IF($G76="L",$N76,$M76),IF($G76="L",$M76,$N76),$B76,$D76))</f>
        <v/>
      </c>
      <c r="W76" s="129" t="str">
        <f>IF(OR($M76="",$N76=""),"",_xlfn.BETA.INV(ABS(VLOOKUP($S$1,VLookups!$A$28:$B$29,2,FALSE)-W$3),IF($G76="L",$N76,$M76),IF($G76="L",$M76,$N76),$B76,$D76))</f>
        <v/>
      </c>
      <c r="X76" s="130" t="str">
        <f>IF(OR($M76="",$N76=""),"",_xlfn.BETA.INV(ABS(VLOOKUP($S$1,VLookups!$A$28:$B$29,2,FALSE)-X$3),IF($G76="L",$N76,$M76),IF($G76="L",$M76,$N76),$B76,$D76))</f>
        <v/>
      </c>
      <c r="Y76" s="129" t="str">
        <f>IF(OR($M76="",$N76=""),"",_xlfn.BETA.INV(ABS(VLOOKUP($S$1,VLookups!$A$28:$B$29,2,FALSE)-Y$3),IF($G76="L",$N76,$M76),IF($G76="L",$M76,$N76),$B76,$D76))</f>
        <v/>
      </c>
      <c r="Z76" s="130" t="str">
        <f>IF(OR($M76="",$N76=""),"",_xlfn.BETA.INV(ABS(VLOOKUP($S$1,VLookups!$A$28:$B$29,2,FALSE)-Z$3),IF($G76="L",$N76,$M76),IF($G76="L",$M76,$N76),$B76,$D76))</f>
        <v/>
      </c>
      <c r="AA76" s="129" t="str">
        <f>IF(OR($M76="",$N76=""),"",_xlfn.BETA.INV(ABS(VLOOKUP($S$1,VLookups!$A$28:$B$29,2,FALSE)-AA$3),IF($G76="L",$N76,$M76),IF($G76="L",$M76,$N76),$B76,$D76))</f>
        <v/>
      </c>
      <c r="AB76" s="130" t="str">
        <f>IF(OR($M76="",$N76=""),"",_xlfn.BETA.INV(ABS(VLOOKUP($S$1,VLookups!$A$28:$B$29,2,FALSE)-AB$3),IF($G76="L",$N76,$M76),IF($G76="L",$M76,$N76),$B76,$D76))</f>
        <v/>
      </c>
      <c r="AC76" s="129" t="str">
        <f>IF(OR($M76="",$N76=""),"",_xlfn.BETA.INV(ABS(VLOOKUP($S$1,VLookups!$A$28:$B$29,2,FALSE)-AC$3),IF($G76="L",$N76,$M76),IF($G76="L",$M76,$N76),$B76,$D76))</f>
        <v/>
      </c>
      <c r="AD76" s="130" t="str">
        <f>IF(OR($M76="",$N76=""),"",_xlfn.BETA.INV(ABS(VLOOKUP($S$1,VLookups!$A$28:$B$29,2,FALSE)-AD$3),IF($G76="L",$N76,$M76),IF($G76="L",$M76,$N76),$B76,$D76))</f>
        <v/>
      </c>
      <c r="AE76" s="129" t="str">
        <f>IF(OR($M76="",$N76=""),"",_xlfn.BETA.INV(ABS(VLOOKUP($S$1,VLookups!$A$28:$B$29,2,FALSE)-AE$3),IF($G76="L",$N76,$M76),IF($G76="L",$M76,$N76),$B76,$D76))</f>
        <v/>
      </c>
      <c r="AF76" s="130" t="str">
        <f>IF(OR($M76="",$N76=""),"",_xlfn.BETA.INV(ABS(VLOOKUP($S$1,VLookups!$A$28:$B$29,2,FALSE)-AF$3),IF($G76="L",$N76,$M76),IF($G76="L",$M76,$N76),$B76,$D76))</f>
        <v/>
      </c>
      <c r="AG76" s="17"/>
      <c r="AH76" s="238" t="str">
        <f t="shared" si="264"/>
        <v/>
      </c>
      <c r="AI76" s="236" t="str">
        <f t="shared" si="265"/>
        <v/>
      </c>
      <c r="AJ76" s="199" t="str">
        <f t="shared" ref="AJ76:CU76" si="382">IF(ISNONTEXT($AH76),AI76+$AH76,"")</f>
        <v/>
      </c>
      <c r="AK76" s="199" t="str">
        <f t="shared" si="382"/>
        <v/>
      </c>
      <c r="AL76" s="199" t="str">
        <f t="shared" si="382"/>
        <v/>
      </c>
      <c r="AM76" s="199" t="str">
        <f t="shared" si="382"/>
        <v/>
      </c>
      <c r="AN76" s="199" t="str">
        <f t="shared" si="382"/>
        <v/>
      </c>
      <c r="AO76" s="199" t="str">
        <f t="shared" si="382"/>
        <v/>
      </c>
      <c r="AP76" s="199" t="str">
        <f t="shared" si="382"/>
        <v/>
      </c>
      <c r="AQ76" s="199" t="str">
        <f t="shared" si="382"/>
        <v/>
      </c>
      <c r="AR76" s="199" t="str">
        <f t="shared" si="382"/>
        <v/>
      </c>
      <c r="AS76" s="199" t="str">
        <f t="shared" si="382"/>
        <v/>
      </c>
      <c r="AT76" s="199" t="str">
        <f t="shared" si="382"/>
        <v/>
      </c>
      <c r="AU76" s="199" t="str">
        <f t="shared" si="382"/>
        <v/>
      </c>
      <c r="AV76" s="199" t="str">
        <f t="shared" si="382"/>
        <v/>
      </c>
      <c r="AW76" s="199" t="str">
        <f t="shared" si="382"/>
        <v/>
      </c>
      <c r="AX76" s="199" t="str">
        <f t="shared" si="382"/>
        <v/>
      </c>
      <c r="AY76" s="199" t="str">
        <f t="shared" si="382"/>
        <v/>
      </c>
      <c r="AZ76" s="199" t="str">
        <f t="shared" si="382"/>
        <v/>
      </c>
      <c r="BA76" s="199" t="str">
        <f t="shared" si="382"/>
        <v/>
      </c>
      <c r="BB76" s="199" t="str">
        <f t="shared" si="382"/>
        <v/>
      </c>
      <c r="BC76" s="199" t="str">
        <f t="shared" si="382"/>
        <v/>
      </c>
      <c r="BD76" s="199" t="str">
        <f t="shared" si="382"/>
        <v/>
      </c>
      <c r="BE76" s="199" t="str">
        <f t="shared" si="382"/>
        <v/>
      </c>
      <c r="BF76" s="199" t="str">
        <f t="shared" si="382"/>
        <v/>
      </c>
      <c r="BG76" s="199" t="str">
        <f t="shared" si="382"/>
        <v/>
      </c>
      <c r="BH76" s="199" t="str">
        <f t="shared" si="382"/>
        <v/>
      </c>
      <c r="BI76" s="199" t="str">
        <f t="shared" si="382"/>
        <v/>
      </c>
      <c r="BJ76" s="199" t="str">
        <f t="shared" si="382"/>
        <v/>
      </c>
      <c r="BK76" s="199" t="str">
        <f t="shared" si="382"/>
        <v/>
      </c>
      <c r="BL76" s="199" t="str">
        <f t="shared" si="382"/>
        <v/>
      </c>
      <c r="BM76" s="199" t="str">
        <f t="shared" si="382"/>
        <v/>
      </c>
      <c r="BN76" s="199" t="str">
        <f t="shared" si="382"/>
        <v/>
      </c>
      <c r="BO76" s="199" t="str">
        <f t="shared" si="382"/>
        <v/>
      </c>
      <c r="BP76" s="199" t="str">
        <f t="shared" si="382"/>
        <v/>
      </c>
      <c r="BQ76" s="199" t="str">
        <f t="shared" si="382"/>
        <v/>
      </c>
      <c r="BR76" s="199" t="str">
        <f t="shared" si="382"/>
        <v/>
      </c>
      <c r="BS76" s="199" t="str">
        <f t="shared" si="382"/>
        <v/>
      </c>
      <c r="BT76" s="199" t="str">
        <f t="shared" si="382"/>
        <v/>
      </c>
      <c r="BU76" s="199" t="str">
        <f t="shared" si="382"/>
        <v/>
      </c>
      <c r="BV76" s="199" t="str">
        <f t="shared" si="382"/>
        <v/>
      </c>
      <c r="BW76" s="199" t="str">
        <f t="shared" si="382"/>
        <v/>
      </c>
      <c r="BX76" s="199" t="str">
        <f t="shared" si="382"/>
        <v/>
      </c>
      <c r="BY76" s="199" t="str">
        <f t="shared" si="382"/>
        <v/>
      </c>
      <c r="BZ76" s="199" t="str">
        <f t="shared" si="382"/>
        <v/>
      </c>
      <c r="CA76" s="199" t="str">
        <f t="shared" si="382"/>
        <v/>
      </c>
      <c r="CB76" s="199" t="str">
        <f t="shared" si="382"/>
        <v/>
      </c>
      <c r="CC76" s="199" t="str">
        <f t="shared" si="382"/>
        <v/>
      </c>
      <c r="CD76" s="199" t="str">
        <f t="shared" si="382"/>
        <v/>
      </c>
      <c r="CE76" s="199" t="str">
        <f t="shared" si="382"/>
        <v/>
      </c>
      <c r="CF76" s="199" t="str">
        <f t="shared" si="382"/>
        <v/>
      </c>
      <c r="CG76" s="199" t="str">
        <f t="shared" si="382"/>
        <v/>
      </c>
      <c r="CH76" s="199" t="str">
        <f t="shared" si="382"/>
        <v/>
      </c>
      <c r="CI76" s="199" t="str">
        <f t="shared" si="382"/>
        <v/>
      </c>
      <c r="CJ76" s="199" t="str">
        <f t="shared" si="382"/>
        <v/>
      </c>
      <c r="CK76" s="199" t="str">
        <f t="shared" si="382"/>
        <v/>
      </c>
      <c r="CL76" s="199" t="str">
        <f t="shared" si="382"/>
        <v/>
      </c>
      <c r="CM76" s="199" t="str">
        <f t="shared" si="382"/>
        <v/>
      </c>
      <c r="CN76" s="199" t="str">
        <f t="shared" si="382"/>
        <v/>
      </c>
      <c r="CO76" s="199" t="str">
        <f t="shared" si="382"/>
        <v/>
      </c>
      <c r="CP76" s="199" t="str">
        <f t="shared" si="382"/>
        <v/>
      </c>
      <c r="CQ76" s="199" t="str">
        <f t="shared" si="382"/>
        <v/>
      </c>
      <c r="CR76" s="199" t="str">
        <f t="shared" si="382"/>
        <v/>
      </c>
      <c r="CS76" s="199" t="str">
        <f t="shared" si="382"/>
        <v/>
      </c>
      <c r="CT76" s="199" t="str">
        <f t="shared" si="382"/>
        <v/>
      </c>
      <c r="CU76" s="199" t="str">
        <f t="shared" si="382"/>
        <v/>
      </c>
      <c r="CV76" s="199" t="str">
        <f t="shared" ref="CV76:FG76" si="383">IF(ISNONTEXT($AH76),CU76+$AH76,"")</f>
        <v/>
      </c>
      <c r="CW76" s="199" t="str">
        <f t="shared" si="383"/>
        <v/>
      </c>
      <c r="CX76" s="199" t="str">
        <f t="shared" si="383"/>
        <v/>
      </c>
      <c r="CY76" s="199" t="str">
        <f t="shared" si="383"/>
        <v/>
      </c>
      <c r="CZ76" s="199" t="str">
        <f t="shared" si="383"/>
        <v/>
      </c>
      <c r="DA76" s="199" t="str">
        <f t="shared" si="383"/>
        <v/>
      </c>
      <c r="DB76" s="199" t="str">
        <f t="shared" si="383"/>
        <v/>
      </c>
      <c r="DC76" s="199" t="str">
        <f t="shared" si="383"/>
        <v/>
      </c>
      <c r="DD76" s="199" t="str">
        <f t="shared" si="383"/>
        <v/>
      </c>
      <c r="DE76" s="199" t="str">
        <f t="shared" si="383"/>
        <v/>
      </c>
      <c r="DF76" s="199" t="str">
        <f t="shared" si="383"/>
        <v/>
      </c>
      <c r="DG76" s="199" t="str">
        <f t="shared" si="383"/>
        <v/>
      </c>
      <c r="DH76" s="199" t="str">
        <f t="shared" si="383"/>
        <v/>
      </c>
      <c r="DI76" s="199" t="str">
        <f t="shared" si="383"/>
        <v/>
      </c>
      <c r="DJ76" s="199" t="str">
        <f t="shared" si="383"/>
        <v/>
      </c>
      <c r="DK76" s="199" t="str">
        <f t="shared" si="383"/>
        <v/>
      </c>
      <c r="DL76" s="199" t="str">
        <f t="shared" si="383"/>
        <v/>
      </c>
      <c r="DM76" s="199" t="str">
        <f t="shared" si="383"/>
        <v/>
      </c>
      <c r="DN76" s="199" t="str">
        <f t="shared" si="383"/>
        <v/>
      </c>
      <c r="DO76" s="199" t="str">
        <f t="shared" si="383"/>
        <v/>
      </c>
      <c r="DP76" s="199" t="str">
        <f t="shared" si="383"/>
        <v/>
      </c>
      <c r="DQ76" s="199" t="str">
        <f t="shared" si="383"/>
        <v/>
      </c>
      <c r="DR76" s="199" t="str">
        <f t="shared" si="383"/>
        <v/>
      </c>
      <c r="DS76" s="199" t="str">
        <f t="shared" si="383"/>
        <v/>
      </c>
      <c r="DT76" s="199" t="str">
        <f t="shared" si="383"/>
        <v/>
      </c>
      <c r="DU76" s="199" t="str">
        <f t="shared" si="383"/>
        <v/>
      </c>
      <c r="DV76" s="199" t="str">
        <f t="shared" si="383"/>
        <v/>
      </c>
      <c r="DW76" s="199" t="str">
        <f t="shared" si="383"/>
        <v/>
      </c>
      <c r="DX76" s="199" t="str">
        <f t="shared" si="383"/>
        <v/>
      </c>
      <c r="DY76" s="199" t="str">
        <f t="shared" si="383"/>
        <v/>
      </c>
      <c r="DZ76" s="199" t="str">
        <f t="shared" si="383"/>
        <v/>
      </c>
      <c r="EA76" s="199" t="str">
        <f t="shared" si="383"/>
        <v/>
      </c>
      <c r="EB76" s="199" t="str">
        <f t="shared" si="383"/>
        <v/>
      </c>
      <c r="EC76" s="199" t="str">
        <f t="shared" si="383"/>
        <v/>
      </c>
      <c r="ED76" s="199" t="str">
        <f t="shared" si="383"/>
        <v/>
      </c>
      <c r="EE76" s="236" t="str">
        <f t="shared" si="268"/>
        <v/>
      </c>
      <c r="EF76" s="237" t="e">
        <f t="shared" si="269"/>
        <v>#N/A</v>
      </c>
      <c r="EG76" s="237" t="e">
        <f t="shared" si="270"/>
        <v>#N/A</v>
      </c>
      <c r="EH76" s="237" t="e">
        <f t="shared" si="271"/>
        <v>#N/A</v>
      </c>
      <c r="EI76" s="237" t="e">
        <f t="shared" si="272"/>
        <v>#N/A</v>
      </c>
      <c r="EJ76" s="237" t="e">
        <f t="shared" si="273"/>
        <v>#N/A</v>
      </c>
      <c r="EK76" s="237" t="e">
        <f t="shared" si="274"/>
        <v>#N/A</v>
      </c>
      <c r="EL76" s="237" t="e">
        <f t="shared" si="275"/>
        <v>#N/A</v>
      </c>
      <c r="EM76" s="237" t="e">
        <f t="shared" si="276"/>
        <v>#N/A</v>
      </c>
      <c r="EN76" s="237" t="e">
        <f t="shared" si="277"/>
        <v>#N/A</v>
      </c>
      <c r="EO76" s="237" t="e">
        <f t="shared" si="278"/>
        <v>#N/A</v>
      </c>
      <c r="EP76" s="237" t="e">
        <f t="shared" si="279"/>
        <v>#N/A</v>
      </c>
      <c r="EQ76" s="237" t="e">
        <f t="shared" si="280"/>
        <v>#N/A</v>
      </c>
      <c r="ER76" s="237" t="e">
        <f t="shared" si="281"/>
        <v>#N/A</v>
      </c>
      <c r="ES76" s="237" t="e">
        <f t="shared" si="282"/>
        <v>#N/A</v>
      </c>
      <c r="ET76" s="237" t="e">
        <f t="shared" si="283"/>
        <v>#N/A</v>
      </c>
      <c r="EU76" s="237" t="e">
        <f t="shared" si="284"/>
        <v>#N/A</v>
      </c>
      <c r="EV76" s="237" t="e">
        <f t="shared" si="285"/>
        <v>#N/A</v>
      </c>
      <c r="EW76" s="237" t="e">
        <f t="shared" si="286"/>
        <v>#N/A</v>
      </c>
      <c r="EX76" s="237" t="e">
        <f t="shared" si="287"/>
        <v>#N/A</v>
      </c>
      <c r="EY76" s="237" t="e">
        <f t="shared" si="288"/>
        <v>#N/A</v>
      </c>
      <c r="EZ76" s="237" t="e">
        <f t="shared" si="289"/>
        <v>#N/A</v>
      </c>
      <c r="FA76" s="237" t="e">
        <f t="shared" si="290"/>
        <v>#N/A</v>
      </c>
      <c r="FB76" s="237" t="e">
        <f t="shared" si="291"/>
        <v>#N/A</v>
      </c>
      <c r="FC76" s="237" t="e">
        <f t="shared" si="292"/>
        <v>#N/A</v>
      </c>
      <c r="FD76" s="237" t="e">
        <f t="shared" si="293"/>
        <v>#N/A</v>
      </c>
      <c r="FE76" s="237" t="e">
        <f t="shared" si="294"/>
        <v>#N/A</v>
      </c>
      <c r="FF76" s="237" t="e">
        <f t="shared" si="295"/>
        <v>#N/A</v>
      </c>
      <c r="FG76" s="237" t="e">
        <f t="shared" si="296"/>
        <v>#N/A</v>
      </c>
      <c r="FH76" s="237" t="e">
        <f t="shared" si="297"/>
        <v>#N/A</v>
      </c>
      <c r="FI76" s="237" t="e">
        <f t="shared" si="298"/>
        <v>#N/A</v>
      </c>
      <c r="FJ76" s="237" t="e">
        <f t="shared" si="299"/>
        <v>#N/A</v>
      </c>
      <c r="FK76" s="237" t="e">
        <f t="shared" si="300"/>
        <v>#N/A</v>
      </c>
      <c r="FL76" s="237" t="e">
        <f t="shared" si="301"/>
        <v>#N/A</v>
      </c>
      <c r="FM76" s="237" t="e">
        <f t="shared" si="302"/>
        <v>#N/A</v>
      </c>
      <c r="FN76" s="237" t="e">
        <f t="shared" si="303"/>
        <v>#N/A</v>
      </c>
      <c r="FO76" s="237" t="e">
        <f t="shared" si="304"/>
        <v>#N/A</v>
      </c>
      <c r="FP76" s="237" t="e">
        <f t="shared" si="305"/>
        <v>#N/A</v>
      </c>
      <c r="FQ76" s="237" t="e">
        <f t="shared" si="306"/>
        <v>#N/A</v>
      </c>
      <c r="FR76" s="237" t="e">
        <f t="shared" si="307"/>
        <v>#N/A</v>
      </c>
      <c r="FS76" s="237" t="e">
        <f t="shared" si="308"/>
        <v>#N/A</v>
      </c>
      <c r="FT76" s="237" t="e">
        <f t="shared" si="309"/>
        <v>#N/A</v>
      </c>
      <c r="FU76" s="237" t="e">
        <f t="shared" si="310"/>
        <v>#N/A</v>
      </c>
      <c r="FV76" s="237" t="e">
        <f t="shared" si="311"/>
        <v>#N/A</v>
      </c>
      <c r="FW76" s="237" t="e">
        <f t="shared" si="312"/>
        <v>#N/A</v>
      </c>
      <c r="FX76" s="237" t="e">
        <f t="shared" si="313"/>
        <v>#N/A</v>
      </c>
      <c r="FY76" s="237" t="e">
        <f t="shared" si="314"/>
        <v>#N/A</v>
      </c>
      <c r="FZ76" s="237" t="e">
        <f t="shared" si="315"/>
        <v>#N/A</v>
      </c>
      <c r="GA76" s="237" t="e">
        <f t="shared" si="316"/>
        <v>#N/A</v>
      </c>
      <c r="GB76" s="237" t="e">
        <f t="shared" si="317"/>
        <v>#N/A</v>
      </c>
      <c r="GC76" s="237" t="e">
        <f t="shared" si="318"/>
        <v>#N/A</v>
      </c>
      <c r="GD76" s="237" t="e">
        <f t="shared" si="319"/>
        <v>#N/A</v>
      </c>
      <c r="GE76" s="237" t="e">
        <f t="shared" si="320"/>
        <v>#N/A</v>
      </c>
      <c r="GF76" s="237" t="e">
        <f t="shared" si="321"/>
        <v>#N/A</v>
      </c>
      <c r="GG76" s="237" t="e">
        <f t="shared" si="322"/>
        <v>#N/A</v>
      </c>
      <c r="GH76" s="237" t="e">
        <f t="shared" si="323"/>
        <v>#N/A</v>
      </c>
      <c r="GI76" s="237" t="e">
        <f t="shared" si="324"/>
        <v>#N/A</v>
      </c>
      <c r="GJ76" s="237" t="e">
        <f t="shared" si="325"/>
        <v>#N/A</v>
      </c>
      <c r="GK76" s="237" t="e">
        <f t="shared" si="326"/>
        <v>#N/A</v>
      </c>
      <c r="GL76" s="237" t="e">
        <f t="shared" si="327"/>
        <v>#N/A</v>
      </c>
      <c r="GM76" s="237" t="e">
        <f t="shared" si="328"/>
        <v>#N/A</v>
      </c>
      <c r="GN76" s="237" t="e">
        <f t="shared" si="329"/>
        <v>#N/A</v>
      </c>
      <c r="GO76" s="237" t="e">
        <f t="shared" si="330"/>
        <v>#N/A</v>
      </c>
      <c r="GP76" s="237" t="e">
        <f t="shared" si="331"/>
        <v>#N/A</v>
      </c>
      <c r="GQ76" s="237" t="e">
        <f t="shared" si="332"/>
        <v>#N/A</v>
      </c>
      <c r="GR76" s="237" t="e">
        <f t="shared" si="333"/>
        <v>#N/A</v>
      </c>
      <c r="GS76" s="237" t="e">
        <f t="shared" si="334"/>
        <v>#N/A</v>
      </c>
      <c r="GT76" s="237" t="e">
        <f t="shared" si="335"/>
        <v>#N/A</v>
      </c>
      <c r="GU76" s="237" t="e">
        <f t="shared" si="336"/>
        <v>#N/A</v>
      </c>
      <c r="GV76" s="237" t="e">
        <f t="shared" si="337"/>
        <v>#N/A</v>
      </c>
      <c r="GW76" s="237" t="e">
        <f t="shared" si="338"/>
        <v>#N/A</v>
      </c>
      <c r="GX76" s="237" t="e">
        <f t="shared" si="339"/>
        <v>#N/A</v>
      </c>
      <c r="GY76" s="237" t="e">
        <f t="shared" si="340"/>
        <v>#N/A</v>
      </c>
      <c r="GZ76" s="237" t="e">
        <f t="shared" si="341"/>
        <v>#N/A</v>
      </c>
      <c r="HA76" s="237" t="e">
        <f t="shared" si="342"/>
        <v>#N/A</v>
      </c>
      <c r="HB76" s="237" t="e">
        <f t="shared" si="343"/>
        <v>#N/A</v>
      </c>
      <c r="HC76" s="237" t="e">
        <f t="shared" si="344"/>
        <v>#N/A</v>
      </c>
      <c r="HD76" s="237" t="e">
        <f t="shared" si="345"/>
        <v>#N/A</v>
      </c>
      <c r="HE76" s="237" t="e">
        <f t="shared" si="346"/>
        <v>#N/A</v>
      </c>
      <c r="HF76" s="237" t="e">
        <f t="shared" si="347"/>
        <v>#N/A</v>
      </c>
      <c r="HG76" s="237" t="e">
        <f t="shared" si="348"/>
        <v>#N/A</v>
      </c>
      <c r="HH76" s="237" t="e">
        <f t="shared" si="349"/>
        <v>#N/A</v>
      </c>
      <c r="HI76" s="237" t="e">
        <f t="shared" si="350"/>
        <v>#N/A</v>
      </c>
      <c r="HJ76" s="237" t="e">
        <f t="shared" si="351"/>
        <v>#N/A</v>
      </c>
      <c r="HK76" s="237" t="e">
        <f t="shared" si="352"/>
        <v>#N/A</v>
      </c>
      <c r="HL76" s="237" t="e">
        <f t="shared" si="353"/>
        <v>#N/A</v>
      </c>
      <c r="HM76" s="237" t="e">
        <f t="shared" si="354"/>
        <v>#N/A</v>
      </c>
      <c r="HN76" s="237" t="e">
        <f t="shared" si="355"/>
        <v>#N/A</v>
      </c>
      <c r="HO76" s="237" t="e">
        <f t="shared" si="356"/>
        <v>#N/A</v>
      </c>
      <c r="HP76" s="237" t="e">
        <f t="shared" si="357"/>
        <v>#N/A</v>
      </c>
      <c r="HQ76" s="237" t="e">
        <f t="shared" si="358"/>
        <v>#N/A</v>
      </c>
      <c r="HR76" s="237" t="e">
        <f t="shared" si="359"/>
        <v>#N/A</v>
      </c>
      <c r="HS76" s="237" t="e">
        <f t="shared" si="360"/>
        <v>#N/A</v>
      </c>
      <c r="HT76" s="237" t="e">
        <f t="shared" si="361"/>
        <v>#N/A</v>
      </c>
      <c r="HU76" s="237" t="e">
        <f t="shared" si="362"/>
        <v>#N/A</v>
      </c>
      <c r="HV76" s="237" t="e">
        <f t="shared" si="363"/>
        <v>#N/A</v>
      </c>
      <c r="HW76" s="237" t="e">
        <f t="shared" si="364"/>
        <v>#N/A</v>
      </c>
      <c r="HX76" s="237" t="e">
        <f t="shared" si="365"/>
        <v>#N/A</v>
      </c>
      <c r="HY76" s="237" t="e">
        <f t="shared" si="366"/>
        <v>#N/A</v>
      </c>
      <c r="HZ76" s="237" t="e">
        <f t="shared" si="367"/>
        <v>#N/A</v>
      </c>
      <c r="IA76" s="237" t="e">
        <f t="shared" si="368"/>
        <v>#N/A</v>
      </c>
      <c r="IB76" s="237" t="e">
        <f t="shared" si="369"/>
        <v>#N/A</v>
      </c>
    </row>
    <row r="77" spans="1:236" hidden="1" x14ac:dyDescent="0.25">
      <c r="A77" s="22">
        <v>74</v>
      </c>
      <c r="B77" s="117" t="str">
        <f t="shared" si="253"/>
        <v/>
      </c>
      <c r="C77" s="132"/>
      <c r="D77" s="117" t="str">
        <f t="shared" si="254"/>
        <v/>
      </c>
      <c r="E77" s="127"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9" t="str">
        <f t="shared" si="261"/>
        <v/>
      </c>
      <c r="Q77" s="119" t="str">
        <f t="shared" si="262"/>
        <v/>
      </c>
      <c r="R77" s="40" t="str">
        <f t="shared" si="263"/>
        <v/>
      </c>
      <c r="S77" s="132"/>
      <c r="T77" s="28" t="str">
        <f>IF(AND(B77&gt;0,C77&gt;0,D77&gt;0,M77&gt;0,N77&gt;0,S77&gt;0,NOT(K77="")),ABS(VLOOKUP($S$1,VLookups!$A$28:$B$29,2,FALSE)-_xlfn.BETA.DIST(S77,IF(G77="L",N77,M77),IF(G77="L",M77,N77),TRUE,B77,D77)),"")</f>
        <v/>
      </c>
      <c r="U77" s="129" t="str">
        <f>IF(OR($M77="",$N77=""),"",_xlfn.BETA.INV(ABS(VLOOKUP($S$1,VLookups!$A$28:$B$29,2,FALSE)-U$3),IF($G77="L",$N77,$M77),IF($G77="L",$M77,$N77),$B77,$D77))</f>
        <v/>
      </c>
      <c r="V77" s="130" t="str">
        <f>IF(OR($M77="",$N77=""),"",_xlfn.BETA.INV(ABS(VLOOKUP($S$1,VLookups!$A$28:$B$29,2,FALSE)-V$3),IF($G77="L",$N77,$M77),IF($G77="L",$M77,$N77),$B77,$D77))</f>
        <v/>
      </c>
      <c r="W77" s="129" t="str">
        <f>IF(OR($M77="",$N77=""),"",_xlfn.BETA.INV(ABS(VLOOKUP($S$1,VLookups!$A$28:$B$29,2,FALSE)-W$3),IF($G77="L",$N77,$M77),IF($G77="L",$M77,$N77),$B77,$D77))</f>
        <v/>
      </c>
      <c r="X77" s="130" t="str">
        <f>IF(OR($M77="",$N77=""),"",_xlfn.BETA.INV(ABS(VLOOKUP($S$1,VLookups!$A$28:$B$29,2,FALSE)-X$3),IF($G77="L",$N77,$M77),IF($G77="L",$M77,$N77),$B77,$D77))</f>
        <v/>
      </c>
      <c r="Y77" s="129" t="str">
        <f>IF(OR($M77="",$N77=""),"",_xlfn.BETA.INV(ABS(VLOOKUP($S$1,VLookups!$A$28:$B$29,2,FALSE)-Y$3),IF($G77="L",$N77,$M77),IF($G77="L",$M77,$N77),$B77,$D77))</f>
        <v/>
      </c>
      <c r="Z77" s="130" t="str">
        <f>IF(OR($M77="",$N77=""),"",_xlfn.BETA.INV(ABS(VLOOKUP($S$1,VLookups!$A$28:$B$29,2,FALSE)-Z$3),IF($G77="L",$N77,$M77),IF($G77="L",$M77,$N77),$B77,$D77))</f>
        <v/>
      </c>
      <c r="AA77" s="129" t="str">
        <f>IF(OR($M77="",$N77=""),"",_xlfn.BETA.INV(ABS(VLOOKUP($S$1,VLookups!$A$28:$B$29,2,FALSE)-AA$3),IF($G77="L",$N77,$M77),IF($G77="L",$M77,$N77),$B77,$D77))</f>
        <v/>
      </c>
      <c r="AB77" s="130" t="str">
        <f>IF(OR($M77="",$N77=""),"",_xlfn.BETA.INV(ABS(VLOOKUP($S$1,VLookups!$A$28:$B$29,2,FALSE)-AB$3),IF($G77="L",$N77,$M77),IF($G77="L",$M77,$N77),$B77,$D77))</f>
        <v/>
      </c>
      <c r="AC77" s="129" t="str">
        <f>IF(OR($M77="",$N77=""),"",_xlfn.BETA.INV(ABS(VLOOKUP($S$1,VLookups!$A$28:$B$29,2,FALSE)-AC$3),IF($G77="L",$N77,$M77),IF($G77="L",$M77,$N77),$B77,$D77))</f>
        <v/>
      </c>
      <c r="AD77" s="130" t="str">
        <f>IF(OR($M77="",$N77=""),"",_xlfn.BETA.INV(ABS(VLOOKUP($S$1,VLookups!$A$28:$B$29,2,FALSE)-AD$3),IF($G77="L",$N77,$M77),IF($G77="L",$M77,$N77),$B77,$D77))</f>
        <v/>
      </c>
      <c r="AE77" s="129" t="str">
        <f>IF(OR($M77="",$N77=""),"",_xlfn.BETA.INV(ABS(VLOOKUP($S$1,VLookups!$A$28:$B$29,2,FALSE)-AE$3),IF($G77="L",$N77,$M77),IF($G77="L",$M77,$N77),$B77,$D77))</f>
        <v/>
      </c>
      <c r="AF77" s="130" t="str">
        <f>IF(OR($M77="",$N77=""),"",_xlfn.BETA.INV(ABS(VLOOKUP($S$1,VLookups!$A$28:$B$29,2,FALSE)-AF$3),IF($G77="L",$N77,$M77),IF($G77="L",$M77,$N77),$B77,$D77))</f>
        <v/>
      </c>
      <c r="AG77" s="17"/>
      <c r="AH77" s="238" t="str">
        <f t="shared" si="264"/>
        <v/>
      </c>
      <c r="AI77" s="236" t="str">
        <f t="shared" si="265"/>
        <v/>
      </c>
      <c r="AJ77" s="199" t="str">
        <f t="shared" ref="AJ77:CU77" si="384">IF(ISNONTEXT($AH77),AI77+$AH77,"")</f>
        <v/>
      </c>
      <c r="AK77" s="199" t="str">
        <f t="shared" si="384"/>
        <v/>
      </c>
      <c r="AL77" s="199" t="str">
        <f t="shared" si="384"/>
        <v/>
      </c>
      <c r="AM77" s="199" t="str">
        <f t="shared" si="384"/>
        <v/>
      </c>
      <c r="AN77" s="199" t="str">
        <f t="shared" si="384"/>
        <v/>
      </c>
      <c r="AO77" s="199" t="str">
        <f t="shared" si="384"/>
        <v/>
      </c>
      <c r="AP77" s="199" t="str">
        <f t="shared" si="384"/>
        <v/>
      </c>
      <c r="AQ77" s="199" t="str">
        <f t="shared" si="384"/>
        <v/>
      </c>
      <c r="AR77" s="199" t="str">
        <f t="shared" si="384"/>
        <v/>
      </c>
      <c r="AS77" s="199" t="str">
        <f t="shared" si="384"/>
        <v/>
      </c>
      <c r="AT77" s="199" t="str">
        <f t="shared" si="384"/>
        <v/>
      </c>
      <c r="AU77" s="199" t="str">
        <f t="shared" si="384"/>
        <v/>
      </c>
      <c r="AV77" s="199" t="str">
        <f t="shared" si="384"/>
        <v/>
      </c>
      <c r="AW77" s="199" t="str">
        <f t="shared" si="384"/>
        <v/>
      </c>
      <c r="AX77" s="199" t="str">
        <f t="shared" si="384"/>
        <v/>
      </c>
      <c r="AY77" s="199" t="str">
        <f t="shared" si="384"/>
        <v/>
      </c>
      <c r="AZ77" s="199" t="str">
        <f t="shared" si="384"/>
        <v/>
      </c>
      <c r="BA77" s="199" t="str">
        <f t="shared" si="384"/>
        <v/>
      </c>
      <c r="BB77" s="199" t="str">
        <f t="shared" si="384"/>
        <v/>
      </c>
      <c r="BC77" s="199" t="str">
        <f t="shared" si="384"/>
        <v/>
      </c>
      <c r="BD77" s="199" t="str">
        <f t="shared" si="384"/>
        <v/>
      </c>
      <c r="BE77" s="199" t="str">
        <f t="shared" si="384"/>
        <v/>
      </c>
      <c r="BF77" s="199" t="str">
        <f t="shared" si="384"/>
        <v/>
      </c>
      <c r="BG77" s="199" t="str">
        <f t="shared" si="384"/>
        <v/>
      </c>
      <c r="BH77" s="199" t="str">
        <f t="shared" si="384"/>
        <v/>
      </c>
      <c r="BI77" s="199" t="str">
        <f t="shared" si="384"/>
        <v/>
      </c>
      <c r="BJ77" s="199" t="str">
        <f t="shared" si="384"/>
        <v/>
      </c>
      <c r="BK77" s="199" t="str">
        <f t="shared" si="384"/>
        <v/>
      </c>
      <c r="BL77" s="199" t="str">
        <f t="shared" si="384"/>
        <v/>
      </c>
      <c r="BM77" s="199" t="str">
        <f t="shared" si="384"/>
        <v/>
      </c>
      <c r="BN77" s="199" t="str">
        <f t="shared" si="384"/>
        <v/>
      </c>
      <c r="BO77" s="199" t="str">
        <f t="shared" si="384"/>
        <v/>
      </c>
      <c r="BP77" s="199" t="str">
        <f t="shared" si="384"/>
        <v/>
      </c>
      <c r="BQ77" s="199" t="str">
        <f t="shared" si="384"/>
        <v/>
      </c>
      <c r="BR77" s="199" t="str">
        <f t="shared" si="384"/>
        <v/>
      </c>
      <c r="BS77" s="199" t="str">
        <f t="shared" si="384"/>
        <v/>
      </c>
      <c r="BT77" s="199" t="str">
        <f t="shared" si="384"/>
        <v/>
      </c>
      <c r="BU77" s="199" t="str">
        <f t="shared" si="384"/>
        <v/>
      </c>
      <c r="BV77" s="199" t="str">
        <f t="shared" si="384"/>
        <v/>
      </c>
      <c r="BW77" s="199" t="str">
        <f t="shared" si="384"/>
        <v/>
      </c>
      <c r="BX77" s="199" t="str">
        <f t="shared" si="384"/>
        <v/>
      </c>
      <c r="BY77" s="199" t="str">
        <f t="shared" si="384"/>
        <v/>
      </c>
      <c r="BZ77" s="199" t="str">
        <f t="shared" si="384"/>
        <v/>
      </c>
      <c r="CA77" s="199" t="str">
        <f t="shared" si="384"/>
        <v/>
      </c>
      <c r="CB77" s="199" t="str">
        <f t="shared" si="384"/>
        <v/>
      </c>
      <c r="CC77" s="199" t="str">
        <f t="shared" si="384"/>
        <v/>
      </c>
      <c r="CD77" s="199" t="str">
        <f t="shared" si="384"/>
        <v/>
      </c>
      <c r="CE77" s="199" t="str">
        <f t="shared" si="384"/>
        <v/>
      </c>
      <c r="CF77" s="199" t="str">
        <f t="shared" si="384"/>
        <v/>
      </c>
      <c r="CG77" s="199" t="str">
        <f t="shared" si="384"/>
        <v/>
      </c>
      <c r="CH77" s="199" t="str">
        <f t="shared" si="384"/>
        <v/>
      </c>
      <c r="CI77" s="199" t="str">
        <f t="shared" si="384"/>
        <v/>
      </c>
      <c r="CJ77" s="199" t="str">
        <f t="shared" si="384"/>
        <v/>
      </c>
      <c r="CK77" s="199" t="str">
        <f t="shared" si="384"/>
        <v/>
      </c>
      <c r="CL77" s="199" t="str">
        <f t="shared" si="384"/>
        <v/>
      </c>
      <c r="CM77" s="199" t="str">
        <f t="shared" si="384"/>
        <v/>
      </c>
      <c r="CN77" s="199" t="str">
        <f t="shared" si="384"/>
        <v/>
      </c>
      <c r="CO77" s="199" t="str">
        <f t="shared" si="384"/>
        <v/>
      </c>
      <c r="CP77" s="199" t="str">
        <f t="shared" si="384"/>
        <v/>
      </c>
      <c r="CQ77" s="199" t="str">
        <f t="shared" si="384"/>
        <v/>
      </c>
      <c r="CR77" s="199" t="str">
        <f t="shared" si="384"/>
        <v/>
      </c>
      <c r="CS77" s="199" t="str">
        <f t="shared" si="384"/>
        <v/>
      </c>
      <c r="CT77" s="199" t="str">
        <f t="shared" si="384"/>
        <v/>
      </c>
      <c r="CU77" s="199" t="str">
        <f t="shared" si="384"/>
        <v/>
      </c>
      <c r="CV77" s="199" t="str">
        <f t="shared" ref="CV77:FG77" si="385">IF(ISNONTEXT($AH77),CU77+$AH77,"")</f>
        <v/>
      </c>
      <c r="CW77" s="199" t="str">
        <f t="shared" si="385"/>
        <v/>
      </c>
      <c r="CX77" s="199" t="str">
        <f t="shared" si="385"/>
        <v/>
      </c>
      <c r="CY77" s="199" t="str">
        <f t="shared" si="385"/>
        <v/>
      </c>
      <c r="CZ77" s="199" t="str">
        <f t="shared" si="385"/>
        <v/>
      </c>
      <c r="DA77" s="199" t="str">
        <f t="shared" si="385"/>
        <v/>
      </c>
      <c r="DB77" s="199" t="str">
        <f t="shared" si="385"/>
        <v/>
      </c>
      <c r="DC77" s="199" t="str">
        <f t="shared" si="385"/>
        <v/>
      </c>
      <c r="DD77" s="199" t="str">
        <f t="shared" si="385"/>
        <v/>
      </c>
      <c r="DE77" s="199" t="str">
        <f t="shared" si="385"/>
        <v/>
      </c>
      <c r="DF77" s="199" t="str">
        <f t="shared" si="385"/>
        <v/>
      </c>
      <c r="DG77" s="199" t="str">
        <f t="shared" si="385"/>
        <v/>
      </c>
      <c r="DH77" s="199" t="str">
        <f t="shared" si="385"/>
        <v/>
      </c>
      <c r="DI77" s="199" t="str">
        <f t="shared" si="385"/>
        <v/>
      </c>
      <c r="DJ77" s="199" t="str">
        <f t="shared" si="385"/>
        <v/>
      </c>
      <c r="DK77" s="199" t="str">
        <f t="shared" si="385"/>
        <v/>
      </c>
      <c r="DL77" s="199" t="str">
        <f t="shared" si="385"/>
        <v/>
      </c>
      <c r="DM77" s="199" t="str">
        <f t="shared" si="385"/>
        <v/>
      </c>
      <c r="DN77" s="199" t="str">
        <f t="shared" si="385"/>
        <v/>
      </c>
      <c r="DO77" s="199" t="str">
        <f t="shared" si="385"/>
        <v/>
      </c>
      <c r="DP77" s="199" t="str">
        <f t="shared" si="385"/>
        <v/>
      </c>
      <c r="DQ77" s="199" t="str">
        <f t="shared" si="385"/>
        <v/>
      </c>
      <c r="DR77" s="199" t="str">
        <f t="shared" si="385"/>
        <v/>
      </c>
      <c r="DS77" s="199" t="str">
        <f t="shared" si="385"/>
        <v/>
      </c>
      <c r="DT77" s="199" t="str">
        <f t="shared" si="385"/>
        <v/>
      </c>
      <c r="DU77" s="199" t="str">
        <f t="shared" si="385"/>
        <v/>
      </c>
      <c r="DV77" s="199" t="str">
        <f t="shared" si="385"/>
        <v/>
      </c>
      <c r="DW77" s="199" t="str">
        <f t="shared" si="385"/>
        <v/>
      </c>
      <c r="DX77" s="199" t="str">
        <f t="shared" si="385"/>
        <v/>
      </c>
      <c r="DY77" s="199" t="str">
        <f t="shared" si="385"/>
        <v/>
      </c>
      <c r="DZ77" s="199" t="str">
        <f t="shared" si="385"/>
        <v/>
      </c>
      <c r="EA77" s="199" t="str">
        <f t="shared" si="385"/>
        <v/>
      </c>
      <c r="EB77" s="199" t="str">
        <f t="shared" si="385"/>
        <v/>
      </c>
      <c r="EC77" s="199" t="str">
        <f t="shared" si="385"/>
        <v/>
      </c>
      <c r="ED77" s="199" t="str">
        <f t="shared" si="385"/>
        <v/>
      </c>
      <c r="EE77" s="236" t="str">
        <f t="shared" si="268"/>
        <v/>
      </c>
      <c r="EF77" s="237" t="e">
        <f t="shared" si="269"/>
        <v>#N/A</v>
      </c>
      <c r="EG77" s="237" t="e">
        <f t="shared" si="270"/>
        <v>#N/A</v>
      </c>
      <c r="EH77" s="237" t="e">
        <f t="shared" si="271"/>
        <v>#N/A</v>
      </c>
      <c r="EI77" s="237" t="e">
        <f t="shared" si="272"/>
        <v>#N/A</v>
      </c>
      <c r="EJ77" s="237" t="e">
        <f t="shared" si="273"/>
        <v>#N/A</v>
      </c>
      <c r="EK77" s="237" t="e">
        <f t="shared" si="274"/>
        <v>#N/A</v>
      </c>
      <c r="EL77" s="237" t="e">
        <f t="shared" si="275"/>
        <v>#N/A</v>
      </c>
      <c r="EM77" s="237" t="e">
        <f t="shared" si="276"/>
        <v>#N/A</v>
      </c>
      <c r="EN77" s="237" t="e">
        <f t="shared" si="277"/>
        <v>#N/A</v>
      </c>
      <c r="EO77" s="237" t="e">
        <f t="shared" si="278"/>
        <v>#N/A</v>
      </c>
      <c r="EP77" s="237" t="e">
        <f t="shared" si="279"/>
        <v>#N/A</v>
      </c>
      <c r="EQ77" s="237" t="e">
        <f t="shared" si="280"/>
        <v>#N/A</v>
      </c>
      <c r="ER77" s="237" t="e">
        <f t="shared" si="281"/>
        <v>#N/A</v>
      </c>
      <c r="ES77" s="237" t="e">
        <f t="shared" si="282"/>
        <v>#N/A</v>
      </c>
      <c r="ET77" s="237" t="e">
        <f t="shared" si="283"/>
        <v>#N/A</v>
      </c>
      <c r="EU77" s="237" t="e">
        <f t="shared" si="284"/>
        <v>#N/A</v>
      </c>
      <c r="EV77" s="237" t="e">
        <f t="shared" si="285"/>
        <v>#N/A</v>
      </c>
      <c r="EW77" s="237" t="e">
        <f t="shared" si="286"/>
        <v>#N/A</v>
      </c>
      <c r="EX77" s="237" t="e">
        <f t="shared" si="287"/>
        <v>#N/A</v>
      </c>
      <c r="EY77" s="237" t="e">
        <f t="shared" si="288"/>
        <v>#N/A</v>
      </c>
      <c r="EZ77" s="237" t="e">
        <f t="shared" si="289"/>
        <v>#N/A</v>
      </c>
      <c r="FA77" s="237" t="e">
        <f t="shared" si="290"/>
        <v>#N/A</v>
      </c>
      <c r="FB77" s="237" t="e">
        <f t="shared" si="291"/>
        <v>#N/A</v>
      </c>
      <c r="FC77" s="237" t="e">
        <f t="shared" si="292"/>
        <v>#N/A</v>
      </c>
      <c r="FD77" s="237" t="e">
        <f t="shared" si="293"/>
        <v>#N/A</v>
      </c>
      <c r="FE77" s="237" t="e">
        <f t="shared" si="294"/>
        <v>#N/A</v>
      </c>
      <c r="FF77" s="237" t="e">
        <f t="shared" si="295"/>
        <v>#N/A</v>
      </c>
      <c r="FG77" s="237" t="e">
        <f t="shared" si="296"/>
        <v>#N/A</v>
      </c>
      <c r="FH77" s="237" t="e">
        <f t="shared" si="297"/>
        <v>#N/A</v>
      </c>
      <c r="FI77" s="237" t="e">
        <f t="shared" si="298"/>
        <v>#N/A</v>
      </c>
      <c r="FJ77" s="237" t="e">
        <f t="shared" si="299"/>
        <v>#N/A</v>
      </c>
      <c r="FK77" s="237" t="e">
        <f t="shared" si="300"/>
        <v>#N/A</v>
      </c>
      <c r="FL77" s="237" t="e">
        <f t="shared" si="301"/>
        <v>#N/A</v>
      </c>
      <c r="FM77" s="237" t="e">
        <f t="shared" si="302"/>
        <v>#N/A</v>
      </c>
      <c r="FN77" s="237" t="e">
        <f t="shared" si="303"/>
        <v>#N/A</v>
      </c>
      <c r="FO77" s="237" t="e">
        <f t="shared" si="304"/>
        <v>#N/A</v>
      </c>
      <c r="FP77" s="237" t="e">
        <f t="shared" si="305"/>
        <v>#N/A</v>
      </c>
      <c r="FQ77" s="237" t="e">
        <f t="shared" si="306"/>
        <v>#N/A</v>
      </c>
      <c r="FR77" s="237" t="e">
        <f t="shared" si="307"/>
        <v>#N/A</v>
      </c>
      <c r="FS77" s="237" t="e">
        <f t="shared" si="308"/>
        <v>#N/A</v>
      </c>
      <c r="FT77" s="237" t="e">
        <f t="shared" si="309"/>
        <v>#N/A</v>
      </c>
      <c r="FU77" s="237" t="e">
        <f t="shared" si="310"/>
        <v>#N/A</v>
      </c>
      <c r="FV77" s="237" t="e">
        <f t="shared" si="311"/>
        <v>#N/A</v>
      </c>
      <c r="FW77" s="237" t="e">
        <f t="shared" si="312"/>
        <v>#N/A</v>
      </c>
      <c r="FX77" s="237" t="e">
        <f t="shared" si="313"/>
        <v>#N/A</v>
      </c>
      <c r="FY77" s="237" t="e">
        <f t="shared" si="314"/>
        <v>#N/A</v>
      </c>
      <c r="FZ77" s="237" t="e">
        <f t="shared" si="315"/>
        <v>#N/A</v>
      </c>
      <c r="GA77" s="237" t="e">
        <f t="shared" si="316"/>
        <v>#N/A</v>
      </c>
      <c r="GB77" s="237" t="e">
        <f t="shared" si="317"/>
        <v>#N/A</v>
      </c>
      <c r="GC77" s="237" t="e">
        <f t="shared" si="318"/>
        <v>#N/A</v>
      </c>
      <c r="GD77" s="237" t="e">
        <f t="shared" si="319"/>
        <v>#N/A</v>
      </c>
      <c r="GE77" s="237" t="e">
        <f t="shared" si="320"/>
        <v>#N/A</v>
      </c>
      <c r="GF77" s="237" t="e">
        <f t="shared" si="321"/>
        <v>#N/A</v>
      </c>
      <c r="GG77" s="237" t="e">
        <f t="shared" si="322"/>
        <v>#N/A</v>
      </c>
      <c r="GH77" s="237" t="e">
        <f t="shared" si="323"/>
        <v>#N/A</v>
      </c>
      <c r="GI77" s="237" t="e">
        <f t="shared" si="324"/>
        <v>#N/A</v>
      </c>
      <c r="GJ77" s="237" t="e">
        <f t="shared" si="325"/>
        <v>#N/A</v>
      </c>
      <c r="GK77" s="237" t="e">
        <f t="shared" si="326"/>
        <v>#N/A</v>
      </c>
      <c r="GL77" s="237" t="e">
        <f t="shared" si="327"/>
        <v>#N/A</v>
      </c>
      <c r="GM77" s="237" t="e">
        <f t="shared" si="328"/>
        <v>#N/A</v>
      </c>
      <c r="GN77" s="237" t="e">
        <f t="shared" si="329"/>
        <v>#N/A</v>
      </c>
      <c r="GO77" s="237" t="e">
        <f t="shared" si="330"/>
        <v>#N/A</v>
      </c>
      <c r="GP77" s="237" t="e">
        <f t="shared" si="331"/>
        <v>#N/A</v>
      </c>
      <c r="GQ77" s="237" t="e">
        <f t="shared" si="332"/>
        <v>#N/A</v>
      </c>
      <c r="GR77" s="237" t="e">
        <f t="shared" si="333"/>
        <v>#N/A</v>
      </c>
      <c r="GS77" s="237" t="e">
        <f t="shared" si="334"/>
        <v>#N/A</v>
      </c>
      <c r="GT77" s="237" t="e">
        <f t="shared" si="335"/>
        <v>#N/A</v>
      </c>
      <c r="GU77" s="237" t="e">
        <f t="shared" si="336"/>
        <v>#N/A</v>
      </c>
      <c r="GV77" s="237" t="e">
        <f t="shared" si="337"/>
        <v>#N/A</v>
      </c>
      <c r="GW77" s="237" t="e">
        <f t="shared" si="338"/>
        <v>#N/A</v>
      </c>
      <c r="GX77" s="237" t="e">
        <f t="shared" si="339"/>
        <v>#N/A</v>
      </c>
      <c r="GY77" s="237" t="e">
        <f t="shared" si="340"/>
        <v>#N/A</v>
      </c>
      <c r="GZ77" s="237" t="e">
        <f t="shared" si="341"/>
        <v>#N/A</v>
      </c>
      <c r="HA77" s="237" t="e">
        <f t="shared" si="342"/>
        <v>#N/A</v>
      </c>
      <c r="HB77" s="237" t="e">
        <f t="shared" si="343"/>
        <v>#N/A</v>
      </c>
      <c r="HC77" s="237" t="e">
        <f t="shared" si="344"/>
        <v>#N/A</v>
      </c>
      <c r="HD77" s="237" t="e">
        <f t="shared" si="345"/>
        <v>#N/A</v>
      </c>
      <c r="HE77" s="237" t="e">
        <f t="shared" si="346"/>
        <v>#N/A</v>
      </c>
      <c r="HF77" s="237" t="e">
        <f t="shared" si="347"/>
        <v>#N/A</v>
      </c>
      <c r="HG77" s="237" t="e">
        <f t="shared" si="348"/>
        <v>#N/A</v>
      </c>
      <c r="HH77" s="237" t="e">
        <f t="shared" si="349"/>
        <v>#N/A</v>
      </c>
      <c r="HI77" s="237" t="e">
        <f t="shared" si="350"/>
        <v>#N/A</v>
      </c>
      <c r="HJ77" s="237" t="e">
        <f t="shared" si="351"/>
        <v>#N/A</v>
      </c>
      <c r="HK77" s="237" t="e">
        <f t="shared" si="352"/>
        <v>#N/A</v>
      </c>
      <c r="HL77" s="237" t="e">
        <f t="shared" si="353"/>
        <v>#N/A</v>
      </c>
      <c r="HM77" s="237" t="e">
        <f t="shared" si="354"/>
        <v>#N/A</v>
      </c>
      <c r="HN77" s="237" t="e">
        <f t="shared" si="355"/>
        <v>#N/A</v>
      </c>
      <c r="HO77" s="237" t="e">
        <f t="shared" si="356"/>
        <v>#N/A</v>
      </c>
      <c r="HP77" s="237" t="e">
        <f t="shared" si="357"/>
        <v>#N/A</v>
      </c>
      <c r="HQ77" s="237" t="e">
        <f t="shared" si="358"/>
        <v>#N/A</v>
      </c>
      <c r="HR77" s="237" t="e">
        <f t="shared" si="359"/>
        <v>#N/A</v>
      </c>
      <c r="HS77" s="237" t="e">
        <f t="shared" si="360"/>
        <v>#N/A</v>
      </c>
      <c r="HT77" s="237" t="e">
        <f t="shared" si="361"/>
        <v>#N/A</v>
      </c>
      <c r="HU77" s="237" t="e">
        <f t="shared" si="362"/>
        <v>#N/A</v>
      </c>
      <c r="HV77" s="237" t="e">
        <f t="shared" si="363"/>
        <v>#N/A</v>
      </c>
      <c r="HW77" s="237" t="e">
        <f t="shared" si="364"/>
        <v>#N/A</v>
      </c>
      <c r="HX77" s="237" t="e">
        <f t="shared" si="365"/>
        <v>#N/A</v>
      </c>
      <c r="HY77" s="237" t="e">
        <f t="shared" si="366"/>
        <v>#N/A</v>
      </c>
      <c r="HZ77" s="237" t="e">
        <f t="shared" si="367"/>
        <v>#N/A</v>
      </c>
      <c r="IA77" s="237" t="e">
        <f t="shared" si="368"/>
        <v>#N/A</v>
      </c>
      <c r="IB77" s="237" t="e">
        <f t="shared" si="369"/>
        <v>#N/A</v>
      </c>
    </row>
    <row r="78" spans="1:236" hidden="1" x14ac:dyDescent="0.25">
      <c r="A78" s="22">
        <v>75</v>
      </c>
      <c r="B78" s="117" t="str">
        <f t="shared" si="253"/>
        <v/>
      </c>
      <c r="C78" s="132"/>
      <c r="D78" s="117" t="str">
        <f t="shared" si="254"/>
        <v/>
      </c>
      <c r="E78" s="127"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9" t="str">
        <f t="shared" si="261"/>
        <v/>
      </c>
      <c r="Q78" s="119" t="str">
        <f t="shared" si="262"/>
        <v/>
      </c>
      <c r="R78" s="40" t="str">
        <f t="shared" si="263"/>
        <v/>
      </c>
      <c r="S78" s="132"/>
      <c r="T78" s="28" t="str">
        <f>IF(AND(B78&gt;0,C78&gt;0,D78&gt;0,M78&gt;0,N78&gt;0,S78&gt;0,NOT(K78="")),ABS(VLOOKUP($S$1,VLookups!$A$28:$B$29,2,FALSE)-_xlfn.BETA.DIST(S78,IF(G78="L",N78,M78),IF(G78="L",M78,N78),TRUE,B78,D78)),"")</f>
        <v/>
      </c>
      <c r="U78" s="129" t="str">
        <f>IF(OR($M78="",$N78=""),"",_xlfn.BETA.INV(ABS(VLOOKUP($S$1,VLookups!$A$28:$B$29,2,FALSE)-U$3),IF($G78="L",$N78,$M78),IF($G78="L",$M78,$N78),$B78,$D78))</f>
        <v/>
      </c>
      <c r="V78" s="130" t="str">
        <f>IF(OR($M78="",$N78=""),"",_xlfn.BETA.INV(ABS(VLOOKUP($S$1,VLookups!$A$28:$B$29,2,FALSE)-V$3),IF($G78="L",$N78,$M78),IF($G78="L",$M78,$N78),$B78,$D78))</f>
        <v/>
      </c>
      <c r="W78" s="129" t="str">
        <f>IF(OR($M78="",$N78=""),"",_xlfn.BETA.INV(ABS(VLOOKUP($S$1,VLookups!$A$28:$B$29,2,FALSE)-W$3),IF($G78="L",$N78,$M78),IF($G78="L",$M78,$N78),$B78,$D78))</f>
        <v/>
      </c>
      <c r="X78" s="130" t="str">
        <f>IF(OR($M78="",$N78=""),"",_xlfn.BETA.INV(ABS(VLOOKUP($S$1,VLookups!$A$28:$B$29,2,FALSE)-X$3),IF($G78="L",$N78,$M78),IF($G78="L",$M78,$N78),$B78,$D78))</f>
        <v/>
      </c>
      <c r="Y78" s="129" t="str">
        <f>IF(OR($M78="",$N78=""),"",_xlfn.BETA.INV(ABS(VLOOKUP($S$1,VLookups!$A$28:$B$29,2,FALSE)-Y$3),IF($G78="L",$N78,$M78),IF($G78="L",$M78,$N78),$B78,$D78))</f>
        <v/>
      </c>
      <c r="Z78" s="130" t="str">
        <f>IF(OR($M78="",$N78=""),"",_xlfn.BETA.INV(ABS(VLOOKUP($S$1,VLookups!$A$28:$B$29,2,FALSE)-Z$3),IF($G78="L",$N78,$M78),IF($G78="L",$M78,$N78),$B78,$D78))</f>
        <v/>
      </c>
      <c r="AA78" s="129" t="str">
        <f>IF(OR($M78="",$N78=""),"",_xlfn.BETA.INV(ABS(VLOOKUP($S$1,VLookups!$A$28:$B$29,2,FALSE)-AA$3),IF($G78="L",$N78,$M78),IF($G78="L",$M78,$N78),$B78,$D78))</f>
        <v/>
      </c>
      <c r="AB78" s="130" t="str">
        <f>IF(OR($M78="",$N78=""),"",_xlfn.BETA.INV(ABS(VLOOKUP($S$1,VLookups!$A$28:$B$29,2,FALSE)-AB$3),IF($G78="L",$N78,$M78),IF($G78="L",$M78,$N78),$B78,$D78))</f>
        <v/>
      </c>
      <c r="AC78" s="129" t="str">
        <f>IF(OR($M78="",$N78=""),"",_xlfn.BETA.INV(ABS(VLOOKUP($S$1,VLookups!$A$28:$B$29,2,FALSE)-AC$3),IF($G78="L",$N78,$M78),IF($G78="L",$M78,$N78),$B78,$D78))</f>
        <v/>
      </c>
      <c r="AD78" s="130" t="str">
        <f>IF(OR($M78="",$N78=""),"",_xlfn.BETA.INV(ABS(VLOOKUP($S$1,VLookups!$A$28:$B$29,2,FALSE)-AD$3),IF($G78="L",$N78,$M78),IF($G78="L",$M78,$N78),$B78,$D78))</f>
        <v/>
      </c>
      <c r="AE78" s="129" t="str">
        <f>IF(OR($M78="",$N78=""),"",_xlfn.BETA.INV(ABS(VLOOKUP($S$1,VLookups!$A$28:$B$29,2,FALSE)-AE$3),IF($G78="L",$N78,$M78),IF($G78="L",$M78,$N78),$B78,$D78))</f>
        <v/>
      </c>
      <c r="AF78" s="130" t="str">
        <f>IF(OR($M78="",$N78=""),"",_xlfn.BETA.INV(ABS(VLOOKUP($S$1,VLookups!$A$28:$B$29,2,FALSE)-AF$3),IF($G78="L",$N78,$M78),IF($G78="L",$M78,$N78),$B78,$D78))</f>
        <v/>
      </c>
      <c r="AG78" s="17"/>
      <c r="AH78" s="238" t="str">
        <f t="shared" si="264"/>
        <v/>
      </c>
      <c r="AI78" s="236" t="str">
        <f t="shared" si="265"/>
        <v/>
      </c>
      <c r="AJ78" s="199" t="str">
        <f t="shared" ref="AJ78:CU78" si="386">IF(ISNONTEXT($AH78),AI78+$AH78,"")</f>
        <v/>
      </c>
      <c r="AK78" s="199" t="str">
        <f t="shared" si="386"/>
        <v/>
      </c>
      <c r="AL78" s="199" t="str">
        <f t="shared" si="386"/>
        <v/>
      </c>
      <c r="AM78" s="199" t="str">
        <f t="shared" si="386"/>
        <v/>
      </c>
      <c r="AN78" s="199" t="str">
        <f t="shared" si="386"/>
        <v/>
      </c>
      <c r="AO78" s="199" t="str">
        <f t="shared" si="386"/>
        <v/>
      </c>
      <c r="AP78" s="199" t="str">
        <f t="shared" si="386"/>
        <v/>
      </c>
      <c r="AQ78" s="199" t="str">
        <f t="shared" si="386"/>
        <v/>
      </c>
      <c r="AR78" s="199" t="str">
        <f t="shared" si="386"/>
        <v/>
      </c>
      <c r="AS78" s="199" t="str">
        <f t="shared" si="386"/>
        <v/>
      </c>
      <c r="AT78" s="199" t="str">
        <f t="shared" si="386"/>
        <v/>
      </c>
      <c r="AU78" s="199" t="str">
        <f t="shared" si="386"/>
        <v/>
      </c>
      <c r="AV78" s="199" t="str">
        <f t="shared" si="386"/>
        <v/>
      </c>
      <c r="AW78" s="199" t="str">
        <f t="shared" si="386"/>
        <v/>
      </c>
      <c r="AX78" s="199" t="str">
        <f t="shared" si="386"/>
        <v/>
      </c>
      <c r="AY78" s="199" t="str">
        <f t="shared" si="386"/>
        <v/>
      </c>
      <c r="AZ78" s="199" t="str">
        <f t="shared" si="386"/>
        <v/>
      </c>
      <c r="BA78" s="199" t="str">
        <f t="shared" si="386"/>
        <v/>
      </c>
      <c r="BB78" s="199" t="str">
        <f t="shared" si="386"/>
        <v/>
      </c>
      <c r="BC78" s="199" t="str">
        <f t="shared" si="386"/>
        <v/>
      </c>
      <c r="BD78" s="199" t="str">
        <f t="shared" si="386"/>
        <v/>
      </c>
      <c r="BE78" s="199" t="str">
        <f t="shared" si="386"/>
        <v/>
      </c>
      <c r="BF78" s="199" t="str">
        <f t="shared" si="386"/>
        <v/>
      </c>
      <c r="BG78" s="199" t="str">
        <f t="shared" si="386"/>
        <v/>
      </c>
      <c r="BH78" s="199" t="str">
        <f t="shared" si="386"/>
        <v/>
      </c>
      <c r="BI78" s="199" t="str">
        <f t="shared" si="386"/>
        <v/>
      </c>
      <c r="BJ78" s="199" t="str">
        <f t="shared" si="386"/>
        <v/>
      </c>
      <c r="BK78" s="199" t="str">
        <f t="shared" si="386"/>
        <v/>
      </c>
      <c r="BL78" s="199" t="str">
        <f t="shared" si="386"/>
        <v/>
      </c>
      <c r="BM78" s="199" t="str">
        <f t="shared" si="386"/>
        <v/>
      </c>
      <c r="BN78" s="199" t="str">
        <f t="shared" si="386"/>
        <v/>
      </c>
      <c r="BO78" s="199" t="str">
        <f t="shared" si="386"/>
        <v/>
      </c>
      <c r="BP78" s="199" t="str">
        <f t="shared" si="386"/>
        <v/>
      </c>
      <c r="BQ78" s="199" t="str">
        <f t="shared" si="386"/>
        <v/>
      </c>
      <c r="BR78" s="199" t="str">
        <f t="shared" si="386"/>
        <v/>
      </c>
      <c r="BS78" s="199" t="str">
        <f t="shared" si="386"/>
        <v/>
      </c>
      <c r="BT78" s="199" t="str">
        <f t="shared" si="386"/>
        <v/>
      </c>
      <c r="BU78" s="199" t="str">
        <f t="shared" si="386"/>
        <v/>
      </c>
      <c r="BV78" s="199" t="str">
        <f t="shared" si="386"/>
        <v/>
      </c>
      <c r="BW78" s="199" t="str">
        <f t="shared" si="386"/>
        <v/>
      </c>
      <c r="BX78" s="199" t="str">
        <f t="shared" si="386"/>
        <v/>
      </c>
      <c r="BY78" s="199" t="str">
        <f t="shared" si="386"/>
        <v/>
      </c>
      <c r="BZ78" s="199" t="str">
        <f t="shared" si="386"/>
        <v/>
      </c>
      <c r="CA78" s="199" t="str">
        <f t="shared" si="386"/>
        <v/>
      </c>
      <c r="CB78" s="199" t="str">
        <f t="shared" si="386"/>
        <v/>
      </c>
      <c r="CC78" s="199" t="str">
        <f t="shared" si="386"/>
        <v/>
      </c>
      <c r="CD78" s="199" t="str">
        <f t="shared" si="386"/>
        <v/>
      </c>
      <c r="CE78" s="199" t="str">
        <f t="shared" si="386"/>
        <v/>
      </c>
      <c r="CF78" s="199" t="str">
        <f t="shared" si="386"/>
        <v/>
      </c>
      <c r="CG78" s="199" t="str">
        <f t="shared" si="386"/>
        <v/>
      </c>
      <c r="CH78" s="199" t="str">
        <f t="shared" si="386"/>
        <v/>
      </c>
      <c r="CI78" s="199" t="str">
        <f t="shared" si="386"/>
        <v/>
      </c>
      <c r="CJ78" s="199" t="str">
        <f t="shared" si="386"/>
        <v/>
      </c>
      <c r="CK78" s="199" t="str">
        <f t="shared" si="386"/>
        <v/>
      </c>
      <c r="CL78" s="199" t="str">
        <f t="shared" si="386"/>
        <v/>
      </c>
      <c r="CM78" s="199" t="str">
        <f t="shared" si="386"/>
        <v/>
      </c>
      <c r="CN78" s="199" t="str">
        <f t="shared" si="386"/>
        <v/>
      </c>
      <c r="CO78" s="199" t="str">
        <f t="shared" si="386"/>
        <v/>
      </c>
      <c r="CP78" s="199" t="str">
        <f t="shared" si="386"/>
        <v/>
      </c>
      <c r="CQ78" s="199" t="str">
        <f t="shared" si="386"/>
        <v/>
      </c>
      <c r="CR78" s="199" t="str">
        <f t="shared" si="386"/>
        <v/>
      </c>
      <c r="CS78" s="199" t="str">
        <f t="shared" si="386"/>
        <v/>
      </c>
      <c r="CT78" s="199" t="str">
        <f t="shared" si="386"/>
        <v/>
      </c>
      <c r="CU78" s="199" t="str">
        <f t="shared" si="386"/>
        <v/>
      </c>
      <c r="CV78" s="199" t="str">
        <f t="shared" ref="CV78:FG78" si="387">IF(ISNONTEXT($AH78),CU78+$AH78,"")</f>
        <v/>
      </c>
      <c r="CW78" s="199" t="str">
        <f t="shared" si="387"/>
        <v/>
      </c>
      <c r="CX78" s="199" t="str">
        <f t="shared" si="387"/>
        <v/>
      </c>
      <c r="CY78" s="199" t="str">
        <f t="shared" si="387"/>
        <v/>
      </c>
      <c r="CZ78" s="199" t="str">
        <f t="shared" si="387"/>
        <v/>
      </c>
      <c r="DA78" s="199" t="str">
        <f t="shared" si="387"/>
        <v/>
      </c>
      <c r="DB78" s="199" t="str">
        <f t="shared" si="387"/>
        <v/>
      </c>
      <c r="DC78" s="199" t="str">
        <f t="shared" si="387"/>
        <v/>
      </c>
      <c r="DD78" s="199" t="str">
        <f t="shared" si="387"/>
        <v/>
      </c>
      <c r="DE78" s="199" t="str">
        <f t="shared" si="387"/>
        <v/>
      </c>
      <c r="DF78" s="199" t="str">
        <f t="shared" si="387"/>
        <v/>
      </c>
      <c r="DG78" s="199" t="str">
        <f t="shared" si="387"/>
        <v/>
      </c>
      <c r="DH78" s="199" t="str">
        <f t="shared" si="387"/>
        <v/>
      </c>
      <c r="DI78" s="199" t="str">
        <f t="shared" si="387"/>
        <v/>
      </c>
      <c r="DJ78" s="199" t="str">
        <f t="shared" si="387"/>
        <v/>
      </c>
      <c r="DK78" s="199" t="str">
        <f t="shared" si="387"/>
        <v/>
      </c>
      <c r="DL78" s="199" t="str">
        <f t="shared" si="387"/>
        <v/>
      </c>
      <c r="DM78" s="199" t="str">
        <f t="shared" si="387"/>
        <v/>
      </c>
      <c r="DN78" s="199" t="str">
        <f t="shared" si="387"/>
        <v/>
      </c>
      <c r="DO78" s="199" t="str">
        <f t="shared" si="387"/>
        <v/>
      </c>
      <c r="DP78" s="199" t="str">
        <f t="shared" si="387"/>
        <v/>
      </c>
      <c r="DQ78" s="199" t="str">
        <f t="shared" si="387"/>
        <v/>
      </c>
      <c r="DR78" s="199" t="str">
        <f t="shared" si="387"/>
        <v/>
      </c>
      <c r="DS78" s="199" t="str">
        <f t="shared" si="387"/>
        <v/>
      </c>
      <c r="DT78" s="199" t="str">
        <f t="shared" si="387"/>
        <v/>
      </c>
      <c r="DU78" s="199" t="str">
        <f t="shared" si="387"/>
        <v/>
      </c>
      <c r="DV78" s="199" t="str">
        <f t="shared" si="387"/>
        <v/>
      </c>
      <c r="DW78" s="199" t="str">
        <f t="shared" si="387"/>
        <v/>
      </c>
      <c r="DX78" s="199" t="str">
        <f t="shared" si="387"/>
        <v/>
      </c>
      <c r="DY78" s="199" t="str">
        <f t="shared" si="387"/>
        <v/>
      </c>
      <c r="DZ78" s="199" t="str">
        <f t="shared" si="387"/>
        <v/>
      </c>
      <c r="EA78" s="199" t="str">
        <f t="shared" si="387"/>
        <v/>
      </c>
      <c r="EB78" s="199" t="str">
        <f t="shared" si="387"/>
        <v/>
      </c>
      <c r="EC78" s="199" t="str">
        <f t="shared" si="387"/>
        <v/>
      </c>
      <c r="ED78" s="199" t="str">
        <f t="shared" si="387"/>
        <v/>
      </c>
      <c r="EE78" s="236" t="str">
        <f t="shared" si="268"/>
        <v/>
      </c>
      <c r="EF78" s="237" t="e">
        <f t="shared" si="269"/>
        <v>#N/A</v>
      </c>
      <c r="EG78" s="237" t="e">
        <f t="shared" si="270"/>
        <v>#N/A</v>
      </c>
      <c r="EH78" s="237" t="e">
        <f t="shared" si="271"/>
        <v>#N/A</v>
      </c>
      <c r="EI78" s="237" t="e">
        <f t="shared" si="272"/>
        <v>#N/A</v>
      </c>
      <c r="EJ78" s="237" t="e">
        <f t="shared" si="273"/>
        <v>#N/A</v>
      </c>
      <c r="EK78" s="237" t="e">
        <f t="shared" si="274"/>
        <v>#N/A</v>
      </c>
      <c r="EL78" s="237" t="e">
        <f t="shared" si="275"/>
        <v>#N/A</v>
      </c>
      <c r="EM78" s="237" t="e">
        <f t="shared" si="276"/>
        <v>#N/A</v>
      </c>
      <c r="EN78" s="237" t="e">
        <f t="shared" si="277"/>
        <v>#N/A</v>
      </c>
      <c r="EO78" s="237" t="e">
        <f t="shared" si="278"/>
        <v>#N/A</v>
      </c>
      <c r="EP78" s="237" t="e">
        <f t="shared" si="279"/>
        <v>#N/A</v>
      </c>
      <c r="EQ78" s="237" t="e">
        <f t="shared" si="280"/>
        <v>#N/A</v>
      </c>
      <c r="ER78" s="237" t="e">
        <f t="shared" si="281"/>
        <v>#N/A</v>
      </c>
      <c r="ES78" s="237" t="e">
        <f t="shared" si="282"/>
        <v>#N/A</v>
      </c>
      <c r="ET78" s="237" t="e">
        <f t="shared" si="283"/>
        <v>#N/A</v>
      </c>
      <c r="EU78" s="237" t="e">
        <f t="shared" si="284"/>
        <v>#N/A</v>
      </c>
      <c r="EV78" s="237" t="e">
        <f t="shared" si="285"/>
        <v>#N/A</v>
      </c>
      <c r="EW78" s="237" t="e">
        <f t="shared" si="286"/>
        <v>#N/A</v>
      </c>
      <c r="EX78" s="237" t="e">
        <f t="shared" si="287"/>
        <v>#N/A</v>
      </c>
      <c r="EY78" s="237" t="e">
        <f t="shared" si="288"/>
        <v>#N/A</v>
      </c>
      <c r="EZ78" s="237" t="e">
        <f t="shared" si="289"/>
        <v>#N/A</v>
      </c>
      <c r="FA78" s="237" t="e">
        <f t="shared" si="290"/>
        <v>#N/A</v>
      </c>
      <c r="FB78" s="237" t="e">
        <f t="shared" si="291"/>
        <v>#N/A</v>
      </c>
      <c r="FC78" s="237" t="e">
        <f t="shared" si="292"/>
        <v>#N/A</v>
      </c>
      <c r="FD78" s="237" t="e">
        <f t="shared" si="293"/>
        <v>#N/A</v>
      </c>
      <c r="FE78" s="237" t="e">
        <f t="shared" si="294"/>
        <v>#N/A</v>
      </c>
      <c r="FF78" s="237" t="e">
        <f t="shared" si="295"/>
        <v>#N/A</v>
      </c>
      <c r="FG78" s="237" t="e">
        <f t="shared" si="296"/>
        <v>#N/A</v>
      </c>
      <c r="FH78" s="237" t="e">
        <f t="shared" si="297"/>
        <v>#N/A</v>
      </c>
      <c r="FI78" s="237" t="e">
        <f t="shared" si="298"/>
        <v>#N/A</v>
      </c>
      <c r="FJ78" s="237" t="e">
        <f t="shared" si="299"/>
        <v>#N/A</v>
      </c>
      <c r="FK78" s="237" t="e">
        <f t="shared" si="300"/>
        <v>#N/A</v>
      </c>
      <c r="FL78" s="237" t="e">
        <f t="shared" si="301"/>
        <v>#N/A</v>
      </c>
      <c r="FM78" s="237" t="e">
        <f t="shared" si="302"/>
        <v>#N/A</v>
      </c>
      <c r="FN78" s="237" t="e">
        <f t="shared" si="303"/>
        <v>#N/A</v>
      </c>
      <c r="FO78" s="237" t="e">
        <f t="shared" si="304"/>
        <v>#N/A</v>
      </c>
      <c r="FP78" s="237" t="e">
        <f t="shared" si="305"/>
        <v>#N/A</v>
      </c>
      <c r="FQ78" s="237" t="e">
        <f t="shared" si="306"/>
        <v>#N/A</v>
      </c>
      <c r="FR78" s="237" t="e">
        <f t="shared" si="307"/>
        <v>#N/A</v>
      </c>
      <c r="FS78" s="237" t="e">
        <f t="shared" si="308"/>
        <v>#N/A</v>
      </c>
      <c r="FT78" s="237" t="e">
        <f t="shared" si="309"/>
        <v>#N/A</v>
      </c>
      <c r="FU78" s="237" t="e">
        <f t="shared" si="310"/>
        <v>#N/A</v>
      </c>
      <c r="FV78" s="237" t="e">
        <f t="shared" si="311"/>
        <v>#N/A</v>
      </c>
      <c r="FW78" s="237" t="e">
        <f t="shared" si="312"/>
        <v>#N/A</v>
      </c>
      <c r="FX78" s="237" t="e">
        <f t="shared" si="313"/>
        <v>#N/A</v>
      </c>
      <c r="FY78" s="237" t="e">
        <f t="shared" si="314"/>
        <v>#N/A</v>
      </c>
      <c r="FZ78" s="237" t="e">
        <f t="shared" si="315"/>
        <v>#N/A</v>
      </c>
      <c r="GA78" s="237" t="e">
        <f t="shared" si="316"/>
        <v>#N/A</v>
      </c>
      <c r="GB78" s="237" t="e">
        <f t="shared" si="317"/>
        <v>#N/A</v>
      </c>
      <c r="GC78" s="237" t="e">
        <f t="shared" si="318"/>
        <v>#N/A</v>
      </c>
      <c r="GD78" s="237" t="e">
        <f t="shared" si="319"/>
        <v>#N/A</v>
      </c>
      <c r="GE78" s="237" t="e">
        <f t="shared" si="320"/>
        <v>#N/A</v>
      </c>
      <c r="GF78" s="237" t="e">
        <f t="shared" si="321"/>
        <v>#N/A</v>
      </c>
      <c r="GG78" s="237" t="e">
        <f t="shared" si="322"/>
        <v>#N/A</v>
      </c>
      <c r="GH78" s="237" t="e">
        <f t="shared" si="323"/>
        <v>#N/A</v>
      </c>
      <c r="GI78" s="237" t="e">
        <f t="shared" si="324"/>
        <v>#N/A</v>
      </c>
      <c r="GJ78" s="237" t="e">
        <f t="shared" si="325"/>
        <v>#N/A</v>
      </c>
      <c r="GK78" s="237" t="e">
        <f t="shared" si="326"/>
        <v>#N/A</v>
      </c>
      <c r="GL78" s="237" t="e">
        <f t="shared" si="327"/>
        <v>#N/A</v>
      </c>
      <c r="GM78" s="237" t="e">
        <f t="shared" si="328"/>
        <v>#N/A</v>
      </c>
      <c r="GN78" s="237" t="e">
        <f t="shared" si="329"/>
        <v>#N/A</v>
      </c>
      <c r="GO78" s="237" t="e">
        <f t="shared" si="330"/>
        <v>#N/A</v>
      </c>
      <c r="GP78" s="237" t="e">
        <f t="shared" si="331"/>
        <v>#N/A</v>
      </c>
      <c r="GQ78" s="237" t="e">
        <f t="shared" si="332"/>
        <v>#N/A</v>
      </c>
      <c r="GR78" s="237" t="e">
        <f t="shared" si="333"/>
        <v>#N/A</v>
      </c>
      <c r="GS78" s="237" t="e">
        <f t="shared" si="334"/>
        <v>#N/A</v>
      </c>
      <c r="GT78" s="237" t="e">
        <f t="shared" si="335"/>
        <v>#N/A</v>
      </c>
      <c r="GU78" s="237" t="e">
        <f t="shared" si="336"/>
        <v>#N/A</v>
      </c>
      <c r="GV78" s="237" t="e">
        <f t="shared" si="337"/>
        <v>#N/A</v>
      </c>
      <c r="GW78" s="237" t="e">
        <f t="shared" si="338"/>
        <v>#N/A</v>
      </c>
      <c r="GX78" s="237" t="e">
        <f t="shared" si="339"/>
        <v>#N/A</v>
      </c>
      <c r="GY78" s="237" t="e">
        <f t="shared" si="340"/>
        <v>#N/A</v>
      </c>
      <c r="GZ78" s="237" t="e">
        <f t="shared" si="341"/>
        <v>#N/A</v>
      </c>
      <c r="HA78" s="237" t="e">
        <f t="shared" si="342"/>
        <v>#N/A</v>
      </c>
      <c r="HB78" s="237" t="e">
        <f t="shared" si="343"/>
        <v>#N/A</v>
      </c>
      <c r="HC78" s="237" t="e">
        <f t="shared" si="344"/>
        <v>#N/A</v>
      </c>
      <c r="HD78" s="237" t="e">
        <f t="shared" si="345"/>
        <v>#N/A</v>
      </c>
      <c r="HE78" s="237" t="e">
        <f t="shared" si="346"/>
        <v>#N/A</v>
      </c>
      <c r="HF78" s="237" t="e">
        <f t="shared" si="347"/>
        <v>#N/A</v>
      </c>
      <c r="HG78" s="237" t="e">
        <f t="shared" si="348"/>
        <v>#N/A</v>
      </c>
      <c r="HH78" s="237" t="e">
        <f t="shared" si="349"/>
        <v>#N/A</v>
      </c>
      <c r="HI78" s="237" t="e">
        <f t="shared" si="350"/>
        <v>#N/A</v>
      </c>
      <c r="HJ78" s="237" t="e">
        <f t="shared" si="351"/>
        <v>#N/A</v>
      </c>
      <c r="HK78" s="237" t="e">
        <f t="shared" si="352"/>
        <v>#N/A</v>
      </c>
      <c r="HL78" s="237" t="e">
        <f t="shared" si="353"/>
        <v>#N/A</v>
      </c>
      <c r="HM78" s="237" t="e">
        <f t="shared" si="354"/>
        <v>#N/A</v>
      </c>
      <c r="HN78" s="237" t="e">
        <f t="shared" si="355"/>
        <v>#N/A</v>
      </c>
      <c r="HO78" s="237" t="e">
        <f t="shared" si="356"/>
        <v>#N/A</v>
      </c>
      <c r="HP78" s="237" t="e">
        <f t="shared" si="357"/>
        <v>#N/A</v>
      </c>
      <c r="HQ78" s="237" t="e">
        <f t="shared" si="358"/>
        <v>#N/A</v>
      </c>
      <c r="HR78" s="237" t="e">
        <f t="shared" si="359"/>
        <v>#N/A</v>
      </c>
      <c r="HS78" s="237" t="e">
        <f t="shared" si="360"/>
        <v>#N/A</v>
      </c>
      <c r="HT78" s="237" t="e">
        <f t="shared" si="361"/>
        <v>#N/A</v>
      </c>
      <c r="HU78" s="237" t="e">
        <f t="shared" si="362"/>
        <v>#N/A</v>
      </c>
      <c r="HV78" s="237" t="e">
        <f t="shared" si="363"/>
        <v>#N/A</v>
      </c>
      <c r="HW78" s="237" t="e">
        <f t="shared" si="364"/>
        <v>#N/A</v>
      </c>
      <c r="HX78" s="237" t="e">
        <f t="shared" si="365"/>
        <v>#N/A</v>
      </c>
      <c r="HY78" s="237" t="e">
        <f t="shared" si="366"/>
        <v>#N/A</v>
      </c>
      <c r="HZ78" s="237" t="e">
        <f t="shared" si="367"/>
        <v>#N/A</v>
      </c>
      <c r="IA78" s="237" t="e">
        <f t="shared" si="368"/>
        <v>#N/A</v>
      </c>
      <c r="IB78" s="237" t="e">
        <f t="shared" si="369"/>
        <v>#N/A</v>
      </c>
    </row>
    <row r="79" spans="1:236" hidden="1" x14ac:dyDescent="0.25">
      <c r="A79" s="22">
        <v>76</v>
      </c>
      <c r="B79" s="117" t="str">
        <f t="shared" si="253"/>
        <v/>
      </c>
      <c r="C79" s="132"/>
      <c r="D79" s="117" t="str">
        <f t="shared" si="254"/>
        <v/>
      </c>
      <c r="E79" s="127"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9" t="str">
        <f t="shared" si="261"/>
        <v/>
      </c>
      <c r="Q79" s="119" t="str">
        <f t="shared" si="262"/>
        <v/>
      </c>
      <c r="R79" s="40" t="str">
        <f t="shared" si="263"/>
        <v/>
      </c>
      <c r="S79" s="132"/>
      <c r="T79" s="28" t="str">
        <f>IF(AND(B79&gt;0,C79&gt;0,D79&gt;0,M79&gt;0,N79&gt;0,S79&gt;0,NOT(K79="")),ABS(VLOOKUP($S$1,VLookups!$A$28:$B$29,2,FALSE)-_xlfn.BETA.DIST(S79,IF(G79="L",N79,M79),IF(G79="L",M79,N79),TRUE,B79,D79)),"")</f>
        <v/>
      </c>
      <c r="U79" s="129" t="str">
        <f>IF(OR($M79="",$N79=""),"",_xlfn.BETA.INV(ABS(VLOOKUP($S$1,VLookups!$A$28:$B$29,2,FALSE)-U$3),IF($G79="L",$N79,$M79),IF($G79="L",$M79,$N79),$B79,$D79))</f>
        <v/>
      </c>
      <c r="V79" s="130" t="str">
        <f>IF(OR($M79="",$N79=""),"",_xlfn.BETA.INV(ABS(VLOOKUP($S$1,VLookups!$A$28:$B$29,2,FALSE)-V$3),IF($G79="L",$N79,$M79),IF($G79="L",$M79,$N79),$B79,$D79))</f>
        <v/>
      </c>
      <c r="W79" s="129" t="str">
        <f>IF(OR($M79="",$N79=""),"",_xlfn.BETA.INV(ABS(VLOOKUP($S$1,VLookups!$A$28:$B$29,2,FALSE)-W$3),IF($G79="L",$N79,$M79),IF($G79="L",$M79,$N79),$B79,$D79))</f>
        <v/>
      </c>
      <c r="X79" s="130" t="str">
        <f>IF(OR($M79="",$N79=""),"",_xlfn.BETA.INV(ABS(VLOOKUP($S$1,VLookups!$A$28:$B$29,2,FALSE)-X$3),IF($G79="L",$N79,$M79),IF($G79="L",$M79,$N79),$B79,$D79))</f>
        <v/>
      </c>
      <c r="Y79" s="129" t="str">
        <f>IF(OR($M79="",$N79=""),"",_xlfn.BETA.INV(ABS(VLOOKUP($S$1,VLookups!$A$28:$B$29,2,FALSE)-Y$3),IF($G79="L",$N79,$M79),IF($G79="L",$M79,$N79),$B79,$D79))</f>
        <v/>
      </c>
      <c r="Z79" s="130" t="str">
        <f>IF(OR($M79="",$N79=""),"",_xlfn.BETA.INV(ABS(VLOOKUP($S$1,VLookups!$A$28:$B$29,2,FALSE)-Z$3),IF($G79="L",$N79,$M79),IF($G79="L",$M79,$N79),$B79,$D79))</f>
        <v/>
      </c>
      <c r="AA79" s="129" t="str">
        <f>IF(OR($M79="",$N79=""),"",_xlfn.BETA.INV(ABS(VLOOKUP($S$1,VLookups!$A$28:$B$29,2,FALSE)-AA$3),IF($G79="L",$N79,$M79),IF($G79="L",$M79,$N79),$B79,$D79))</f>
        <v/>
      </c>
      <c r="AB79" s="130" t="str">
        <f>IF(OR($M79="",$N79=""),"",_xlfn.BETA.INV(ABS(VLOOKUP($S$1,VLookups!$A$28:$B$29,2,FALSE)-AB$3),IF($G79="L",$N79,$M79),IF($G79="L",$M79,$N79),$B79,$D79))</f>
        <v/>
      </c>
      <c r="AC79" s="129" t="str">
        <f>IF(OR($M79="",$N79=""),"",_xlfn.BETA.INV(ABS(VLOOKUP($S$1,VLookups!$A$28:$B$29,2,FALSE)-AC$3),IF($G79="L",$N79,$M79),IF($G79="L",$M79,$N79),$B79,$D79))</f>
        <v/>
      </c>
      <c r="AD79" s="130" t="str">
        <f>IF(OR($M79="",$N79=""),"",_xlfn.BETA.INV(ABS(VLOOKUP($S$1,VLookups!$A$28:$B$29,2,FALSE)-AD$3),IF($G79="L",$N79,$M79),IF($G79="L",$M79,$N79),$B79,$D79))</f>
        <v/>
      </c>
      <c r="AE79" s="129" t="str">
        <f>IF(OR($M79="",$N79=""),"",_xlfn.BETA.INV(ABS(VLOOKUP($S$1,VLookups!$A$28:$B$29,2,FALSE)-AE$3),IF($G79="L",$N79,$M79),IF($G79="L",$M79,$N79),$B79,$D79))</f>
        <v/>
      </c>
      <c r="AF79" s="130" t="str">
        <f>IF(OR($M79="",$N79=""),"",_xlfn.BETA.INV(ABS(VLOOKUP($S$1,VLookups!$A$28:$B$29,2,FALSE)-AF$3),IF($G79="L",$N79,$M79),IF($G79="L",$M79,$N79),$B79,$D79))</f>
        <v/>
      </c>
      <c r="AG79" s="17"/>
      <c r="AH79" s="238" t="str">
        <f t="shared" si="264"/>
        <v/>
      </c>
      <c r="AI79" s="236" t="str">
        <f t="shared" si="265"/>
        <v/>
      </c>
      <c r="AJ79" s="199" t="str">
        <f t="shared" ref="AJ79:CU79" si="388">IF(ISNONTEXT($AH79),AI79+$AH79,"")</f>
        <v/>
      </c>
      <c r="AK79" s="199" t="str">
        <f t="shared" si="388"/>
        <v/>
      </c>
      <c r="AL79" s="199" t="str">
        <f t="shared" si="388"/>
        <v/>
      </c>
      <c r="AM79" s="199" t="str">
        <f t="shared" si="388"/>
        <v/>
      </c>
      <c r="AN79" s="199" t="str">
        <f t="shared" si="388"/>
        <v/>
      </c>
      <c r="AO79" s="199" t="str">
        <f t="shared" si="388"/>
        <v/>
      </c>
      <c r="AP79" s="199" t="str">
        <f t="shared" si="388"/>
        <v/>
      </c>
      <c r="AQ79" s="199" t="str">
        <f t="shared" si="388"/>
        <v/>
      </c>
      <c r="AR79" s="199" t="str">
        <f t="shared" si="388"/>
        <v/>
      </c>
      <c r="AS79" s="199" t="str">
        <f t="shared" si="388"/>
        <v/>
      </c>
      <c r="AT79" s="199" t="str">
        <f t="shared" si="388"/>
        <v/>
      </c>
      <c r="AU79" s="199" t="str">
        <f t="shared" si="388"/>
        <v/>
      </c>
      <c r="AV79" s="199" t="str">
        <f t="shared" si="388"/>
        <v/>
      </c>
      <c r="AW79" s="199" t="str">
        <f t="shared" si="388"/>
        <v/>
      </c>
      <c r="AX79" s="199" t="str">
        <f t="shared" si="388"/>
        <v/>
      </c>
      <c r="AY79" s="199" t="str">
        <f t="shared" si="388"/>
        <v/>
      </c>
      <c r="AZ79" s="199" t="str">
        <f t="shared" si="388"/>
        <v/>
      </c>
      <c r="BA79" s="199" t="str">
        <f t="shared" si="388"/>
        <v/>
      </c>
      <c r="BB79" s="199" t="str">
        <f t="shared" si="388"/>
        <v/>
      </c>
      <c r="BC79" s="199" t="str">
        <f t="shared" si="388"/>
        <v/>
      </c>
      <c r="BD79" s="199" t="str">
        <f t="shared" si="388"/>
        <v/>
      </c>
      <c r="BE79" s="199" t="str">
        <f t="shared" si="388"/>
        <v/>
      </c>
      <c r="BF79" s="199" t="str">
        <f t="shared" si="388"/>
        <v/>
      </c>
      <c r="BG79" s="199" t="str">
        <f t="shared" si="388"/>
        <v/>
      </c>
      <c r="BH79" s="199" t="str">
        <f t="shared" si="388"/>
        <v/>
      </c>
      <c r="BI79" s="199" t="str">
        <f t="shared" si="388"/>
        <v/>
      </c>
      <c r="BJ79" s="199" t="str">
        <f t="shared" si="388"/>
        <v/>
      </c>
      <c r="BK79" s="199" t="str">
        <f t="shared" si="388"/>
        <v/>
      </c>
      <c r="BL79" s="199" t="str">
        <f t="shared" si="388"/>
        <v/>
      </c>
      <c r="BM79" s="199" t="str">
        <f t="shared" si="388"/>
        <v/>
      </c>
      <c r="BN79" s="199" t="str">
        <f t="shared" si="388"/>
        <v/>
      </c>
      <c r="BO79" s="199" t="str">
        <f t="shared" si="388"/>
        <v/>
      </c>
      <c r="BP79" s="199" t="str">
        <f t="shared" si="388"/>
        <v/>
      </c>
      <c r="BQ79" s="199" t="str">
        <f t="shared" si="388"/>
        <v/>
      </c>
      <c r="BR79" s="199" t="str">
        <f t="shared" si="388"/>
        <v/>
      </c>
      <c r="BS79" s="199" t="str">
        <f t="shared" si="388"/>
        <v/>
      </c>
      <c r="BT79" s="199" t="str">
        <f t="shared" si="388"/>
        <v/>
      </c>
      <c r="BU79" s="199" t="str">
        <f t="shared" si="388"/>
        <v/>
      </c>
      <c r="BV79" s="199" t="str">
        <f t="shared" si="388"/>
        <v/>
      </c>
      <c r="BW79" s="199" t="str">
        <f t="shared" si="388"/>
        <v/>
      </c>
      <c r="BX79" s="199" t="str">
        <f t="shared" si="388"/>
        <v/>
      </c>
      <c r="BY79" s="199" t="str">
        <f t="shared" si="388"/>
        <v/>
      </c>
      <c r="BZ79" s="199" t="str">
        <f t="shared" si="388"/>
        <v/>
      </c>
      <c r="CA79" s="199" t="str">
        <f t="shared" si="388"/>
        <v/>
      </c>
      <c r="CB79" s="199" t="str">
        <f t="shared" si="388"/>
        <v/>
      </c>
      <c r="CC79" s="199" t="str">
        <f t="shared" si="388"/>
        <v/>
      </c>
      <c r="CD79" s="199" t="str">
        <f t="shared" si="388"/>
        <v/>
      </c>
      <c r="CE79" s="199" t="str">
        <f t="shared" si="388"/>
        <v/>
      </c>
      <c r="CF79" s="199" t="str">
        <f t="shared" si="388"/>
        <v/>
      </c>
      <c r="CG79" s="199" t="str">
        <f t="shared" si="388"/>
        <v/>
      </c>
      <c r="CH79" s="199" t="str">
        <f t="shared" si="388"/>
        <v/>
      </c>
      <c r="CI79" s="199" t="str">
        <f t="shared" si="388"/>
        <v/>
      </c>
      <c r="CJ79" s="199" t="str">
        <f t="shared" si="388"/>
        <v/>
      </c>
      <c r="CK79" s="199" t="str">
        <f t="shared" si="388"/>
        <v/>
      </c>
      <c r="CL79" s="199" t="str">
        <f t="shared" si="388"/>
        <v/>
      </c>
      <c r="CM79" s="199" t="str">
        <f t="shared" si="388"/>
        <v/>
      </c>
      <c r="CN79" s="199" t="str">
        <f t="shared" si="388"/>
        <v/>
      </c>
      <c r="CO79" s="199" t="str">
        <f t="shared" si="388"/>
        <v/>
      </c>
      <c r="CP79" s="199" t="str">
        <f t="shared" si="388"/>
        <v/>
      </c>
      <c r="CQ79" s="199" t="str">
        <f t="shared" si="388"/>
        <v/>
      </c>
      <c r="CR79" s="199" t="str">
        <f t="shared" si="388"/>
        <v/>
      </c>
      <c r="CS79" s="199" t="str">
        <f t="shared" si="388"/>
        <v/>
      </c>
      <c r="CT79" s="199" t="str">
        <f t="shared" si="388"/>
        <v/>
      </c>
      <c r="CU79" s="199" t="str">
        <f t="shared" si="388"/>
        <v/>
      </c>
      <c r="CV79" s="199" t="str">
        <f t="shared" ref="CV79:FG79" si="389">IF(ISNONTEXT($AH79),CU79+$AH79,"")</f>
        <v/>
      </c>
      <c r="CW79" s="199" t="str">
        <f t="shared" si="389"/>
        <v/>
      </c>
      <c r="CX79" s="199" t="str">
        <f t="shared" si="389"/>
        <v/>
      </c>
      <c r="CY79" s="199" t="str">
        <f t="shared" si="389"/>
        <v/>
      </c>
      <c r="CZ79" s="199" t="str">
        <f t="shared" si="389"/>
        <v/>
      </c>
      <c r="DA79" s="199" t="str">
        <f t="shared" si="389"/>
        <v/>
      </c>
      <c r="DB79" s="199" t="str">
        <f t="shared" si="389"/>
        <v/>
      </c>
      <c r="DC79" s="199" t="str">
        <f t="shared" si="389"/>
        <v/>
      </c>
      <c r="DD79" s="199" t="str">
        <f t="shared" si="389"/>
        <v/>
      </c>
      <c r="DE79" s="199" t="str">
        <f t="shared" si="389"/>
        <v/>
      </c>
      <c r="DF79" s="199" t="str">
        <f t="shared" si="389"/>
        <v/>
      </c>
      <c r="DG79" s="199" t="str">
        <f t="shared" si="389"/>
        <v/>
      </c>
      <c r="DH79" s="199" t="str">
        <f t="shared" si="389"/>
        <v/>
      </c>
      <c r="DI79" s="199" t="str">
        <f t="shared" si="389"/>
        <v/>
      </c>
      <c r="DJ79" s="199" t="str">
        <f t="shared" si="389"/>
        <v/>
      </c>
      <c r="DK79" s="199" t="str">
        <f t="shared" si="389"/>
        <v/>
      </c>
      <c r="DL79" s="199" t="str">
        <f t="shared" si="389"/>
        <v/>
      </c>
      <c r="DM79" s="199" t="str">
        <f t="shared" si="389"/>
        <v/>
      </c>
      <c r="DN79" s="199" t="str">
        <f t="shared" si="389"/>
        <v/>
      </c>
      <c r="DO79" s="199" t="str">
        <f t="shared" si="389"/>
        <v/>
      </c>
      <c r="DP79" s="199" t="str">
        <f t="shared" si="389"/>
        <v/>
      </c>
      <c r="DQ79" s="199" t="str">
        <f t="shared" si="389"/>
        <v/>
      </c>
      <c r="DR79" s="199" t="str">
        <f t="shared" si="389"/>
        <v/>
      </c>
      <c r="DS79" s="199" t="str">
        <f t="shared" si="389"/>
        <v/>
      </c>
      <c r="DT79" s="199" t="str">
        <f t="shared" si="389"/>
        <v/>
      </c>
      <c r="DU79" s="199" t="str">
        <f t="shared" si="389"/>
        <v/>
      </c>
      <c r="DV79" s="199" t="str">
        <f t="shared" si="389"/>
        <v/>
      </c>
      <c r="DW79" s="199" t="str">
        <f t="shared" si="389"/>
        <v/>
      </c>
      <c r="DX79" s="199" t="str">
        <f t="shared" si="389"/>
        <v/>
      </c>
      <c r="DY79" s="199" t="str">
        <f t="shared" si="389"/>
        <v/>
      </c>
      <c r="DZ79" s="199" t="str">
        <f t="shared" si="389"/>
        <v/>
      </c>
      <c r="EA79" s="199" t="str">
        <f t="shared" si="389"/>
        <v/>
      </c>
      <c r="EB79" s="199" t="str">
        <f t="shared" si="389"/>
        <v/>
      </c>
      <c r="EC79" s="199" t="str">
        <f t="shared" si="389"/>
        <v/>
      </c>
      <c r="ED79" s="199" t="str">
        <f t="shared" si="389"/>
        <v/>
      </c>
      <c r="EE79" s="236" t="str">
        <f t="shared" si="268"/>
        <v/>
      </c>
      <c r="EF79" s="237" t="e">
        <f t="shared" si="269"/>
        <v>#N/A</v>
      </c>
      <c r="EG79" s="237" t="e">
        <f t="shared" si="270"/>
        <v>#N/A</v>
      </c>
      <c r="EH79" s="237" t="e">
        <f t="shared" si="271"/>
        <v>#N/A</v>
      </c>
      <c r="EI79" s="237" t="e">
        <f t="shared" si="272"/>
        <v>#N/A</v>
      </c>
      <c r="EJ79" s="237" t="e">
        <f t="shared" si="273"/>
        <v>#N/A</v>
      </c>
      <c r="EK79" s="237" t="e">
        <f t="shared" si="274"/>
        <v>#N/A</v>
      </c>
      <c r="EL79" s="237" t="e">
        <f t="shared" si="275"/>
        <v>#N/A</v>
      </c>
      <c r="EM79" s="237" t="e">
        <f t="shared" si="276"/>
        <v>#N/A</v>
      </c>
      <c r="EN79" s="237" t="e">
        <f t="shared" si="277"/>
        <v>#N/A</v>
      </c>
      <c r="EO79" s="237" t="e">
        <f t="shared" si="278"/>
        <v>#N/A</v>
      </c>
      <c r="EP79" s="237" t="e">
        <f t="shared" si="279"/>
        <v>#N/A</v>
      </c>
      <c r="EQ79" s="237" t="e">
        <f t="shared" si="280"/>
        <v>#N/A</v>
      </c>
      <c r="ER79" s="237" t="e">
        <f t="shared" si="281"/>
        <v>#N/A</v>
      </c>
      <c r="ES79" s="237" t="e">
        <f t="shared" si="282"/>
        <v>#N/A</v>
      </c>
      <c r="ET79" s="237" t="e">
        <f t="shared" si="283"/>
        <v>#N/A</v>
      </c>
      <c r="EU79" s="237" t="e">
        <f t="shared" si="284"/>
        <v>#N/A</v>
      </c>
      <c r="EV79" s="237" t="e">
        <f t="shared" si="285"/>
        <v>#N/A</v>
      </c>
      <c r="EW79" s="237" t="e">
        <f t="shared" si="286"/>
        <v>#N/A</v>
      </c>
      <c r="EX79" s="237" t="e">
        <f t="shared" si="287"/>
        <v>#N/A</v>
      </c>
      <c r="EY79" s="237" t="e">
        <f t="shared" si="288"/>
        <v>#N/A</v>
      </c>
      <c r="EZ79" s="237" t="e">
        <f t="shared" si="289"/>
        <v>#N/A</v>
      </c>
      <c r="FA79" s="237" t="e">
        <f t="shared" si="290"/>
        <v>#N/A</v>
      </c>
      <c r="FB79" s="237" t="e">
        <f t="shared" si="291"/>
        <v>#N/A</v>
      </c>
      <c r="FC79" s="237" t="e">
        <f t="shared" si="292"/>
        <v>#N/A</v>
      </c>
      <c r="FD79" s="237" t="e">
        <f t="shared" si="293"/>
        <v>#N/A</v>
      </c>
      <c r="FE79" s="237" t="e">
        <f t="shared" si="294"/>
        <v>#N/A</v>
      </c>
      <c r="FF79" s="237" t="e">
        <f t="shared" si="295"/>
        <v>#N/A</v>
      </c>
      <c r="FG79" s="237" t="e">
        <f t="shared" si="296"/>
        <v>#N/A</v>
      </c>
      <c r="FH79" s="237" t="e">
        <f t="shared" si="297"/>
        <v>#N/A</v>
      </c>
      <c r="FI79" s="237" t="e">
        <f t="shared" si="298"/>
        <v>#N/A</v>
      </c>
      <c r="FJ79" s="237" t="e">
        <f t="shared" si="299"/>
        <v>#N/A</v>
      </c>
      <c r="FK79" s="237" t="e">
        <f t="shared" si="300"/>
        <v>#N/A</v>
      </c>
      <c r="FL79" s="237" t="e">
        <f t="shared" si="301"/>
        <v>#N/A</v>
      </c>
      <c r="FM79" s="237" t="e">
        <f t="shared" si="302"/>
        <v>#N/A</v>
      </c>
      <c r="FN79" s="237" t="e">
        <f t="shared" si="303"/>
        <v>#N/A</v>
      </c>
      <c r="FO79" s="237" t="e">
        <f t="shared" si="304"/>
        <v>#N/A</v>
      </c>
      <c r="FP79" s="237" t="e">
        <f t="shared" si="305"/>
        <v>#N/A</v>
      </c>
      <c r="FQ79" s="237" t="e">
        <f t="shared" si="306"/>
        <v>#N/A</v>
      </c>
      <c r="FR79" s="237" t="e">
        <f t="shared" si="307"/>
        <v>#N/A</v>
      </c>
      <c r="FS79" s="237" t="e">
        <f t="shared" si="308"/>
        <v>#N/A</v>
      </c>
      <c r="FT79" s="237" t="e">
        <f t="shared" si="309"/>
        <v>#N/A</v>
      </c>
      <c r="FU79" s="237" t="e">
        <f t="shared" si="310"/>
        <v>#N/A</v>
      </c>
      <c r="FV79" s="237" t="e">
        <f t="shared" si="311"/>
        <v>#N/A</v>
      </c>
      <c r="FW79" s="237" t="e">
        <f t="shared" si="312"/>
        <v>#N/A</v>
      </c>
      <c r="FX79" s="237" t="e">
        <f t="shared" si="313"/>
        <v>#N/A</v>
      </c>
      <c r="FY79" s="237" t="e">
        <f t="shared" si="314"/>
        <v>#N/A</v>
      </c>
      <c r="FZ79" s="237" t="e">
        <f t="shared" si="315"/>
        <v>#N/A</v>
      </c>
      <c r="GA79" s="237" t="e">
        <f t="shared" si="316"/>
        <v>#N/A</v>
      </c>
      <c r="GB79" s="237" t="e">
        <f t="shared" si="317"/>
        <v>#N/A</v>
      </c>
      <c r="GC79" s="237" t="e">
        <f t="shared" si="318"/>
        <v>#N/A</v>
      </c>
      <c r="GD79" s="237" t="e">
        <f t="shared" si="319"/>
        <v>#N/A</v>
      </c>
      <c r="GE79" s="237" t="e">
        <f t="shared" si="320"/>
        <v>#N/A</v>
      </c>
      <c r="GF79" s="237" t="e">
        <f t="shared" si="321"/>
        <v>#N/A</v>
      </c>
      <c r="GG79" s="237" t="e">
        <f t="shared" si="322"/>
        <v>#N/A</v>
      </c>
      <c r="GH79" s="237" t="e">
        <f t="shared" si="323"/>
        <v>#N/A</v>
      </c>
      <c r="GI79" s="237" t="e">
        <f t="shared" si="324"/>
        <v>#N/A</v>
      </c>
      <c r="GJ79" s="237" t="e">
        <f t="shared" si="325"/>
        <v>#N/A</v>
      </c>
      <c r="GK79" s="237" t="e">
        <f t="shared" si="326"/>
        <v>#N/A</v>
      </c>
      <c r="GL79" s="237" t="e">
        <f t="shared" si="327"/>
        <v>#N/A</v>
      </c>
      <c r="GM79" s="237" t="e">
        <f t="shared" si="328"/>
        <v>#N/A</v>
      </c>
      <c r="GN79" s="237" t="e">
        <f t="shared" si="329"/>
        <v>#N/A</v>
      </c>
      <c r="GO79" s="237" t="e">
        <f t="shared" si="330"/>
        <v>#N/A</v>
      </c>
      <c r="GP79" s="237" t="e">
        <f t="shared" si="331"/>
        <v>#N/A</v>
      </c>
      <c r="GQ79" s="237" t="e">
        <f t="shared" si="332"/>
        <v>#N/A</v>
      </c>
      <c r="GR79" s="237" t="e">
        <f t="shared" si="333"/>
        <v>#N/A</v>
      </c>
      <c r="GS79" s="237" t="e">
        <f t="shared" si="334"/>
        <v>#N/A</v>
      </c>
      <c r="GT79" s="237" t="e">
        <f t="shared" si="335"/>
        <v>#N/A</v>
      </c>
      <c r="GU79" s="237" t="e">
        <f t="shared" si="336"/>
        <v>#N/A</v>
      </c>
      <c r="GV79" s="237" t="e">
        <f t="shared" si="337"/>
        <v>#N/A</v>
      </c>
      <c r="GW79" s="237" t="e">
        <f t="shared" si="338"/>
        <v>#N/A</v>
      </c>
      <c r="GX79" s="237" t="e">
        <f t="shared" si="339"/>
        <v>#N/A</v>
      </c>
      <c r="GY79" s="237" t="e">
        <f t="shared" si="340"/>
        <v>#N/A</v>
      </c>
      <c r="GZ79" s="237" t="e">
        <f t="shared" si="341"/>
        <v>#N/A</v>
      </c>
      <c r="HA79" s="237" t="e">
        <f t="shared" si="342"/>
        <v>#N/A</v>
      </c>
      <c r="HB79" s="237" t="e">
        <f t="shared" si="343"/>
        <v>#N/A</v>
      </c>
      <c r="HC79" s="237" t="e">
        <f t="shared" si="344"/>
        <v>#N/A</v>
      </c>
      <c r="HD79" s="237" t="e">
        <f t="shared" si="345"/>
        <v>#N/A</v>
      </c>
      <c r="HE79" s="237" t="e">
        <f t="shared" si="346"/>
        <v>#N/A</v>
      </c>
      <c r="HF79" s="237" t="e">
        <f t="shared" si="347"/>
        <v>#N/A</v>
      </c>
      <c r="HG79" s="237" t="e">
        <f t="shared" si="348"/>
        <v>#N/A</v>
      </c>
      <c r="HH79" s="237" t="e">
        <f t="shared" si="349"/>
        <v>#N/A</v>
      </c>
      <c r="HI79" s="237" t="e">
        <f t="shared" si="350"/>
        <v>#N/A</v>
      </c>
      <c r="HJ79" s="237" t="e">
        <f t="shared" si="351"/>
        <v>#N/A</v>
      </c>
      <c r="HK79" s="237" t="e">
        <f t="shared" si="352"/>
        <v>#N/A</v>
      </c>
      <c r="HL79" s="237" t="e">
        <f t="shared" si="353"/>
        <v>#N/A</v>
      </c>
      <c r="HM79" s="237" t="e">
        <f t="shared" si="354"/>
        <v>#N/A</v>
      </c>
      <c r="HN79" s="237" t="e">
        <f t="shared" si="355"/>
        <v>#N/A</v>
      </c>
      <c r="HO79" s="237" t="e">
        <f t="shared" si="356"/>
        <v>#N/A</v>
      </c>
      <c r="HP79" s="237" t="e">
        <f t="shared" si="357"/>
        <v>#N/A</v>
      </c>
      <c r="HQ79" s="237" t="e">
        <f t="shared" si="358"/>
        <v>#N/A</v>
      </c>
      <c r="HR79" s="237" t="e">
        <f t="shared" si="359"/>
        <v>#N/A</v>
      </c>
      <c r="HS79" s="237" t="e">
        <f t="shared" si="360"/>
        <v>#N/A</v>
      </c>
      <c r="HT79" s="237" t="e">
        <f t="shared" si="361"/>
        <v>#N/A</v>
      </c>
      <c r="HU79" s="237" t="e">
        <f t="shared" si="362"/>
        <v>#N/A</v>
      </c>
      <c r="HV79" s="237" t="e">
        <f t="shared" si="363"/>
        <v>#N/A</v>
      </c>
      <c r="HW79" s="237" t="e">
        <f t="shared" si="364"/>
        <v>#N/A</v>
      </c>
      <c r="HX79" s="237" t="e">
        <f t="shared" si="365"/>
        <v>#N/A</v>
      </c>
      <c r="HY79" s="237" t="e">
        <f t="shared" si="366"/>
        <v>#N/A</v>
      </c>
      <c r="HZ79" s="237" t="e">
        <f t="shared" si="367"/>
        <v>#N/A</v>
      </c>
      <c r="IA79" s="237" t="e">
        <f t="shared" si="368"/>
        <v>#N/A</v>
      </c>
      <c r="IB79" s="237" t="e">
        <f t="shared" si="369"/>
        <v>#N/A</v>
      </c>
    </row>
    <row r="80" spans="1:236" hidden="1" x14ac:dyDescent="0.25">
      <c r="A80" s="22">
        <v>77</v>
      </c>
      <c r="B80" s="117" t="str">
        <f t="shared" si="253"/>
        <v/>
      </c>
      <c r="C80" s="132"/>
      <c r="D80" s="117" t="str">
        <f t="shared" si="254"/>
        <v/>
      </c>
      <c r="E80" s="127"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9" t="str">
        <f t="shared" si="261"/>
        <v/>
      </c>
      <c r="Q80" s="119" t="str">
        <f t="shared" si="262"/>
        <v/>
      </c>
      <c r="R80" s="40" t="str">
        <f t="shared" si="263"/>
        <v/>
      </c>
      <c r="S80" s="132"/>
      <c r="T80" s="28" t="str">
        <f>IF(AND(B80&gt;0,C80&gt;0,D80&gt;0,M80&gt;0,N80&gt;0,S80&gt;0,NOT(K80="")),ABS(VLOOKUP($S$1,VLookups!$A$28:$B$29,2,FALSE)-_xlfn.BETA.DIST(S80,IF(G80="L",N80,M80),IF(G80="L",M80,N80),TRUE,B80,D80)),"")</f>
        <v/>
      </c>
      <c r="U80" s="129" t="str">
        <f>IF(OR($M80="",$N80=""),"",_xlfn.BETA.INV(ABS(VLOOKUP($S$1,VLookups!$A$28:$B$29,2,FALSE)-U$3),IF($G80="L",$N80,$M80),IF($G80="L",$M80,$N80),$B80,$D80))</f>
        <v/>
      </c>
      <c r="V80" s="130" t="str">
        <f>IF(OR($M80="",$N80=""),"",_xlfn.BETA.INV(ABS(VLOOKUP($S$1,VLookups!$A$28:$B$29,2,FALSE)-V$3),IF($G80="L",$N80,$M80),IF($G80="L",$M80,$N80),$B80,$D80))</f>
        <v/>
      </c>
      <c r="W80" s="129" t="str">
        <f>IF(OR($M80="",$N80=""),"",_xlfn.BETA.INV(ABS(VLOOKUP($S$1,VLookups!$A$28:$B$29,2,FALSE)-W$3),IF($G80="L",$N80,$M80),IF($G80="L",$M80,$N80),$B80,$D80))</f>
        <v/>
      </c>
      <c r="X80" s="130" t="str">
        <f>IF(OR($M80="",$N80=""),"",_xlfn.BETA.INV(ABS(VLOOKUP($S$1,VLookups!$A$28:$B$29,2,FALSE)-X$3),IF($G80="L",$N80,$M80),IF($G80="L",$M80,$N80),$B80,$D80))</f>
        <v/>
      </c>
      <c r="Y80" s="129" t="str">
        <f>IF(OR($M80="",$N80=""),"",_xlfn.BETA.INV(ABS(VLOOKUP($S$1,VLookups!$A$28:$B$29,2,FALSE)-Y$3),IF($G80="L",$N80,$M80),IF($G80="L",$M80,$N80),$B80,$D80))</f>
        <v/>
      </c>
      <c r="Z80" s="130" t="str">
        <f>IF(OR($M80="",$N80=""),"",_xlfn.BETA.INV(ABS(VLOOKUP($S$1,VLookups!$A$28:$B$29,2,FALSE)-Z$3),IF($G80="L",$N80,$M80),IF($G80="L",$M80,$N80),$B80,$D80))</f>
        <v/>
      </c>
      <c r="AA80" s="129" t="str">
        <f>IF(OR($M80="",$N80=""),"",_xlfn.BETA.INV(ABS(VLOOKUP($S$1,VLookups!$A$28:$B$29,2,FALSE)-AA$3),IF($G80="L",$N80,$M80),IF($G80="L",$M80,$N80),$B80,$D80))</f>
        <v/>
      </c>
      <c r="AB80" s="130" t="str">
        <f>IF(OR($M80="",$N80=""),"",_xlfn.BETA.INV(ABS(VLOOKUP($S$1,VLookups!$A$28:$B$29,2,FALSE)-AB$3),IF($G80="L",$N80,$M80),IF($G80="L",$M80,$N80),$B80,$D80))</f>
        <v/>
      </c>
      <c r="AC80" s="129" t="str">
        <f>IF(OR($M80="",$N80=""),"",_xlfn.BETA.INV(ABS(VLOOKUP($S$1,VLookups!$A$28:$B$29,2,FALSE)-AC$3),IF($G80="L",$N80,$M80),IF($G80="L",$M80,$N80),$B80,$D80))</f>
        <v/>
      </c>
      <c r="AD80" s="130" t="str">
        <f>IF(OR($M80="",$N80=""),"",_xlfn.BETA.INV(ABS(VLOOKUP($S$1,VLookups!$A$28:$B$29,2,FALSE)-AD$3),IF($G80="L",$N80,$M80),IF($G80="L",$M80,$N80),$B80,$D80))</f>
        <v/>
      </c>
      <c r="AE80" s="129" t="str">
        <f>IF(OR($M80="",$N80=""),"",_xlfn.BETA.INV(ABS(VLOOKUP($S$1,VLookups!$A$28:$B$29,2,FALSE)-AE$3),IF($G80="L",$N80,$M80),IF($G80="L",$M80,$N80),$B80,$D80))</f>
        <v/>
      </c>
      <c r="AF80" s="130" t="str">
        <f>IF(OR($M80="",$N80=""),"",_xlfn.BETA.INV(ABS(VLOOKUP($S$1,VLookups!$A$28:$B$29,2,FALSE)-AF$3),IF($G80="L",$N80,$M80),IF($G80="L",$M80,$N80),$B80,$D80))</f>
        <v/>
      </c>
      <c r="AG80" s="17"/>
      <c r="AH80" s="238" t="str">
        <f t="shared" si="264"/>
        <v/>
      </c>
      <c r="AI80" s="236" t="str">
        <f t="shared" si="265"/>
        <v/>
      </c>
      <c r="AJ80" s="199" t="str">
        <f t="shared" ref="AJ80:CU80" si="390">IF(ISNONTEXT($AH80),AI80+$AH80,"")</f>
        <v/>
      </c>
      <c r="AK80" s="199" t="str">
        <f t="shared" si="390"/>
        <v/>
      </c>
      <c r="AL80" s="199" t="str">
        <f t="shared" si="390"/>
        <v/>
      </c>
      <c r="AM80" s="199" t="str">
        <f t="shared" si="390"/>
        <v/>
      </c>
      <c r="AN80" s="199" t="str">
        <f t="shared" si="390"/>
        <v/>
      </c>
      <c r="AO80" s="199" t="str">
        <f t="shared" si="390"/>
        <v/>
      </c>
      <c r="AP80" s="199" t="str">
        <f t="shared" si="390"/>
        <v/>
      </c>
      <c r="AQ80" s="199" t="str">
        <f t="shared" si="390"/>
        <v/>
      </c>
      <c r="AR80" s="199" t="str">
        <f t="shared" si="390"/>
        <v/>
      </c>
      <c r="AS80" s="199" t="str">
        <f t="shared" si="390"/>
        <v/>
      </c>
      <c r="AT80" s="199" t="str">
        <f t="shared" si="390"/>
        <v/>
      </c>
      <c r="AU80" s="199" t="str">
        <f t="shared" si="390"/>
        <v/>
      </c>
      <c r="AV80" s="199" t="str">
        <f t="shared" si="390"/>
        <v/>
      </c>
      <c r="AW80" s="199" t="str">
        <f t="shared" si="390"/>
        <v/>
      </c>
      <c r="AX80" s="199" t="str">
        <f t="shared" si="390"/>
        <v/>
      </c>
      <c r="AY80" s="199" t="str">
        <f t="shared" si="390"/>
        <v/>
      </c>
      <c r="AZ80" s="199" t="str">
        <f t="shared" si="390"/>
        <v/>
      </c>
      <c r="BA80" s="199" t="str">
        <f t="shared" si="390"/>
        <v/>
      </c>
      <c r="BB80" s="199" t="str">
        <f t="shared" si="390"/>
        <v/>
      </c>
      <c r="BC80" s="199" t="str">
        <f t="shared" si="390"/>
        <v/>
      </c>
      <c r="BD80" s="199" t="str">
        <f t="shared" si="390"/>
        <v/>
      </c>
      <c r="BE80" s="199" t="str">
        <f t="shared" si="390"/>
        <v/>
      </c>
      <c r="BF80" s="199" t="str">
        <f t="shared" si="390"/>
        <v/>
      </c>
      <c r="BG80" s="199" t="str">
        <f t="shared" si="390"/>
        <v/>
      </c>
      <c r="BH80" s="199" t="str">
        <f t="shared" si="390"/>
        <v/>
      </c>
      <c r="BI80" s="199" t="str">
        <f t="shared" si="390"/>
        <v/>
      </c>
      <c r="BJ80" s="199" t="str">
        <f t="shared" si="390"/>
        <v/>
      </c>
      <c r="BK80" s="199" t="str">
        <f t="shared" si="390"/>
        <v/>
      </c>
      <c r="BL80" s="199" t="str">
        <f t="shared" si="390"/>
        <v/>
      </c>
      <c r="BM80" s="199" t="str">
        <f t="shared" si="390"/>
        <v/>
      </c>
      <c r="BN80" s="199" t="str">
        <f t="shared" si="390"/>
        <v/>
      </c>
      <c r="BO80" s="199" t="str">
        <f t="shared" si="390"/>
        <v/>
      </c>
      <c r="BP80" s="199" t="str">
        <f t="shared" si="390"/>
        <v/>
      </c>
      <c r="BQ80" s="199" t="str">
        <f t="shared" si="390"/>
        <v/>
      </c>
      <c r="BR80" s="199" t="str">
        <f t="shared" si="390"/>
        <v/>
      </c>
      <c r="BS80" s="199" t="str">
        <f t="shared" si="390"/>
        <v/>
      </c>
      <c r="BT80" s="199" t="str">
        <f t="shared" si="390"/>
        <v/>
      </c>
      <c r="BU80" s="199" t="str">
        <f t="shared" si="390"/>
        <v/>
      </c>
      <c r="BV80" s="199" t="str">
        <f t="shared" si="390"/>
        <v/>
      </c>
      <c r="BW80" s="199" t="str">
        <f t="shared" si="390"/>
        <v/>
      </c>
      <c r="BX80" s="199" t="str">
        <f t="shared" si="390"/>
        <v/>
      </c>
      <c r="BY80" s="199" t="str">
        <f t="shared" si="390"/>
        <v/>
      </c>
      <c r="BZ80" s="199" t="str">
        <f t="shared" si="390"/>
        <v/>
      </c>
      <c r="CA80" s="199" t="str">
        <f t="shared" si="390"/>
        <v/>
      </c>
      <c r="CB80" s="199" t="str">
        <f t="shared" si="390"/>
        <v/>
      </c>
      <c r="CC80" s="199" t="str">
        <f t="shared" si="390"/>
        <v/>
      </c>
      <c r="CD80" s="199" t="str">
        <f t="shared" si="390"/>
        <v/>
      </c>
      <c r="CE80" s="199" t="str">
        <f t="shared" si="390"/>
        <v/>
      </c>
      <c r="CF80" s="199" t="str">
        <f t="shared" si="390"/>
        <v/>
      </c>
      <c r="CG80" s="199" t="str">
        <f t="shared" si="390"/>
        <v/>
      </c>
      <c r="CH80" s="199" t="str">
        <f t="shared" si="390"/>
        <v/>
      </c>
      <c r="CI80" s="199" t="str">
        <f t="shared" si="390"/>
        <v/>
      </c>
      <c r="CJ80" s="199" t="str">
        <f t="shared" si="390"/>
        <v/>
      </c>
      <c r="CK80" s="199" t="str">
        <f t="shared" si="390"/>
        <v/>
      </c>
      <c r="CL80" s="199" t="str">
        <f t="shared" si="390"/>
        <v/>
      </c>
      <c r="CM80" s="199" t="str">
        <f t="shared" si="390"/>
        <v/>
      </c>
      <c r="CN80" s="199" t="str">
        <f t="shared" si="390"/>
        <v/>
      </c>
      <c r="CO80" s="199" t="str">
        <f t="shared" si="390"/>
        <v/>
      </c>
      <c r="CP80" s="199" t="str">
        <f t="shared" si="390"/>
        <v/>
      </c>
      <c r="CQ80" s="199" t="str">
        <f t="shared" si="390"/>
        <v/>
      </c>
      <c r="CR80" s="199" t="str">
        <f t="shared" si="390"/>
        <v/>
      </c>
      <c r="CS80" s="199" t="str">
        <f t="shared" si="390"/>
        <v/>
      </c>
      <c r="CT80" s="199" t="str">
        <f t="shared" si="390"/>
        <v/>
      </c>
      <c r="CU80" s="199" t="str">
        <f t="shared" si="390"/>
        <v/>
      </c>
      <c r="CV80" s="199" t="str">
        <f t="shared" ref="CV80:FG80" si="391">IF(ISNONTEXT($AH80),CU80+$AH80,"")</f>
        <v/>
      </c>
      <c r="CW80" s="199" t="str">
        <f t="shared" si="391"/>
        <v/>
      </c>
      <c r="CX80" s="199" t="str">
        <f t="shared" si="391"/>
        <v/>
      </c>
      <c r="CY80" s="199" t="str">
        <f t="shared" si="391"/>
        <v/>
      </c>
      <c r="CZ80" s="199" t="str">
        <f t="shared" si="391"/>
        <v/>
      </c>
      <c r="DA80" s="199" t="str">
        <f t="shared" si="391"/>
        <v/>
      </c>
      <c r="DB80" s="199" t="str">
        <f t="shared" si="391"/>
        <v/>
      </c>
      <c r="DC80" s="199" t="str">
        <f t="shared" si="391"/>
        <v/>
      </c>
      <c r="DD80" s="199" t="str">
        <f t="shared" si="391"/>
        <v/>
      </c>
      <c r="DE80" s="199" t="str">
        <f t="shared" si="391"/>
        <v/>
      </c>
      <c r="DF80" s="199" t="str">
        <f t="shared" si="391"/>
        <v/>
      </c>
      <c r="DG80" s="199" t="str">
        <f t="shared" si="391"/>
        <v/>
      </c>
      <c r="DH80" s="199" t="str">
        <f t="shared" si="391"/>
        <v/>
      </c>
      <c r="DI80" s="199" t="str">
        <f t="shared" si="391"/>
        <v/>
      </c>
      <c r="DJ80" s="199" t="str">
        <f t="shared" si="391"/>
        <v/>
      </c>
      <c r="DK80" s="199" t="str">
        <f t="shared" si="391"/>
        <v/>
      </c>
      <c r="DL80" s="199" t="str">
        <f t="shared" si="391"/>
        <v/>
      </c>
      <c r="DM80" s="199" t="str">
        <f t="shared" si="391"/>
        <v/>
      </c>
      <c r="DN80" s="199" t="str">
        <f t="shared" si="391"/>
        <v/>
      </c>
      <c r="DO80" s="199" t="str">
        <f t="shared" si="391"/>
        <v/>
      </c>
      <c r="DP80" s="199" t="str">
        <f t="shared" si="391"/>
        <v/>
      </c>
      <c r="DQ80" s="199" t="str">
        <f t="shared" si="391"/>
        <v/>
      </c>
      <c r="DR80" s="199" t="str">
        <f t="shared" si="391"/>
        <v/>
      </c>
      <c r="DS80" s="199" t="str">
        <f t="shared" si="391"/>
        <v/>
      </c>
      <c r="DT80" s="199" t="str">
        <f t="shared" si="391"/>
        <v/>
      </c>
      <c r="DU80" s="199" t="str">
        <f t="shared" si="391"/>
        <v/>
      </c>
      <c r="DV80" s="199" t="str">
        <f t="shared" si="391"/>
        <v/>
      </c>
      <c r="DW80" s="199" t="str">
        <f t="shared" si="391"/>
        <v/>
      </c>
      <c r="DX80" s="199" t="str">
        <f t="shared" si="391"/>
        <v/>
      </c>
      <c r="DY80" s="199" t="str">
        <f t="shared" si="391"/>
        <v/>
      </c>
      <c r="DZ80" s="199" t="str">
        <f t="shared" si="391"/>
        <v/>
      </c>
      <c r="EA80" s="199" t="str">
        <f t="shared" si="391"/>
        <v/>
      </c>
      <c r="EB80" s="199" t="str">
        <f t="shared" si="391"/>
        <v/>
      </c>
      <c r="EC80" s="199" t="str">
        <f t="shared" si="391"/>
        <v/>
      </c>
      <c r="ED80" s="199" t="str">
        <f t="shared" si="391"/>
        <v/>
      </c>
      <c r="EE80" s="236" t="str">
        <f t="shared" si="268"/>
        <v/>
      </c>
      <c r="EF80" s="237" t="e">
        <f t="shared" si="269"/>
        <v>#N/A</v>
      </c>
      <c r="EG80" s="237" t="e">
        <f t="shared" si="270"/>
        <v>#N/A</v>
      </c>
      <c r="EH80" s="237" t="e">
        <f t="shared" si="271"/>
        <v>#N/A</v>
      </c>
      <c r="EI80" s="237" t="e">
        <f t="shared" si="272"/>
        <v>#N/A</v>
      </c>
      <c r="EJ80" s="237" t="e">
        <f t="shared" si="273"/>
        <v>#N/A</v>
      </c>
      <c r="EK80" s="237" t="e">
        <f t="shared" si="274"/>
        <v>#N/A</v>
      </c>
      <c r="EL80" s="237" t="e">
        <f t="shared" si="275"/>
        <v>#N/A</v>
      </c>
      <c r="EM80" s="237" t="e">
        <f t="shared" si="276"/>
        <v>#N/A</v>
      </c>
      <c r="EN80" s="237" t="e">
        <f t="shared" si="277"/>
        <v>#N/A</v>
      </c>
      <c r="EO80" s="237" t="e">
        <f t="shared" si="278"/>
        <v>#N/A</v>
      </c>
      <c r="EP80" s="237" t="e">
        <f t="shared" si="279"/>
        <v>#N/A</v>
      </c>
      <c r="EQ80" s="237" t="e">
        <f t="shared" si="280"/>
        <v>#N/A</v>
      </c>
      <c r="ER80" s="237" t="e">
        <f t="shared" si="281"/>
        <v>#N/A</v>
      </c>
      <c r="ES80" s="237" t="e">
        <f t="shared" si="282"/>
        <v>#N/A</v>
      </c>
      <c r="ET80" s="237" t="e">
        <f t="shared" si="283"/>
        <v>#N/A</v>
      </c>
      <c r="EU80" s="237" t="e">
        <f t="shared" si="284"/>
        <v>#N/A</v>
      </c>
      <c r="EV80" s="237" t="e">
        <f t="shared" si="285"/>
        <v>#N/A</v>
      </c>
      <c r="EW80" s="237" t="e">
        <f t="shared" si="286"/>
        <v>#N/A</v>
      </c>
      <c r="EX80" s="237" t="e">
        <f t="shared" si="287"/>
        <v>#N/A</v>
      </c>
      <c r="EY80" s="237" t="e">
        <f t="shared" si="288"/>
        <v>#N/A</v>
      </c>
      <c r="EZ80" s="237" t="e">
        <f t="shared" si="289"/>
        <v>#N/A</v>
      </c>
      <c r="FA80" s="237" t="e">
        <f t="shared" si="290"/>
        <v>#N/A</v>
      </c>
      <c r="FB80" s="237" t="e">
        <f t="shared" si="291"/>
        <v>#N/A</v>
      </c>
      <c r="FC80" s="237" t="e">
        <f t="shared" si="292"/>
        <v>#N/A</v>
      </c>
      <c r="FD80" s="237" t="e">
        <f t="shared" si="293"/>
        <v>#N/A</v>
      </c>
      <c r="FE80" s="237" t="e">
        <f t="shared" si="294"/>
        <v>#N/A</v>
      </c>
      <c r="FF80" s="237" t="e">
        <f t="shared" si="295"/>
        <v>#N/A</v>
      </c>
      <c r="FG80" s="237" t="e">
        <f t="shared" si="296"/>
        <v>#N/A</v>
      </c>
      <c r="FH80" s="237" t="e">
        <f t="shared" si="297"/>
        <v>#N/A</v>
      </c>
      <c r="FI80" s="237" t="e">
        <f t="shared" si="298"/>
        <v>#N/A</v>
      </c>
      <c r="FJ80" s="237" t="e">
        <f t="shared" si="299"/>
        <v>#N/A</v>
      </c>
      <c r="FK80" s="237" t="e">
        <f t="shared" si="300"/>
        <v>#N/A</v>
      </c>
      <c r="FL80" s="237" t="e">
        <f t="shared" si="301"/>
        <v>#N/A</v>
      </c>
      <c r="FM80" s="237" t="e">
        <f t="shared" si="302"/>
        <v>#N/A</v>
      </c>
      <c r="FN80" s="237" t="e">
        <f t="shared" si="303"/>
        <v>#N/A</v>
      </c>
      <c r="FO80" s="237" t="e">
        <f t="shared" si="304"/>
        <v>#N/A</v>
      </c>
      <c r="FP80" s="237" t="e">
        <f t="shared" si="305"/>
        <v>#N/A</v>
      </c>
      <c r="FQ80" s="237" t="e">
        <f t="shared" si="306"/>
        <v>#N/A</v>
      </c>
      <c r="FR80" s="237" t="e">
        <f t="shared" si="307"/>
        <v>#N/A</v>
      </c>
      <c r="FS80" s="237" t="e">
        <f t="shared" si="308"/>
        <v>#N/A</v>
      </c>
      <c r="FT80" s="237" t="e">
        <f t="shared" si="309"/>
        <v>#N/A</v>
      </c>
      <c r="FU80" s="237" t="e">
        <f t="shared" si="310"/>
        <v>#N/A</v>
      </c>
      <c r="FV80" s="237" t="e">
        <f t="shared" si="311"/>
        <v>#N/A</v>
      </c>
      <c r="FW80" s="237" t="e">
        <f t="shared" si="312"/>
        <v>#N/A</v>
      </c>
      <c r="FX80" s="237" t="e">
        <f t="shared" si="313"/>
        <v>#N/A</v>
      </c>
      <c r="FY80" s="237" t="e">
        <f t="shared" si="314"/>
        <v>#N/A</v>
      </c>
      <c r="FZ80" s="237" t="e">
        <f t="shared" si="315"/>
        <v>#N/A</v>
      </c>
      <c r="GA80" s="237" t="e">
        <f t="shared" si="316"/>
        <v>#N/A</v>
      </c>
      <c r="GB80" s="237" t="e">
        <f t="shared" si="317"/>
        <v>#N/A</v>
      </c>
      <c r="GC80" s="237" t="e">
        <f t="shared" si="318"/>
        <v>#N/A</v>
      </c>
      <c r="GD80" s="237" t="e">
        <f t="shared" si="319"/>
        <v>#N/A</v>
      </c>
      <c r="GE80" s="237" t="e">
        <f t="shared" si="320"/>
        <v>#N/A</v>
      </c>
      <c r="GF80" s="237" t="e">
        <f t="shared" si="321"/>
        <v>#N/A</v>
      </c>
      <c r="GG80" s="237" t="e">
        <f t="shared" si="322"/>
        <v>#N/A</v>
      </c>
      <c r="GH80" s="237" t="e">
        <f t="shared" si="323"/>
        <v>#N/A</v>
      </c>
      <c r="GI80" s="237" t="e">
        <f t="shared" si="324"/>
        <v>#N/A</v>
      </c>
      <c r="GJ80" s="237" t="e">
        <f t="shared" si="325"/>
        <v>#N/A</v>
      </c>
      <c r="GK80" s="237" t="e">
        <f t="shared" si="326"/>
        <v>#N/A</v>
      </c>
      <c r="GL80" s="237" t="e">
        <f t="shared" si="327"/>
        <v>#N/A</v>
      </c>
      <c r="GM80" s="237" t="e">
        <f t="shared" si="328"/>
        <v>#N/A</v>
      </c>
      <c r="GN80" s="237" t="e">
        <f t="shared" si="329"/>
        <v>#N/A</v>
      </c>
      <c r="GO80" s="237" t="e">
        <f t="shared" si="330"/>
        <v>#N/A</v>
      </c>
      <c r="GP80" s="237" t="e">
        <f t="shared" si="331"/>
        <v>#N/A</v>
      </c>
      <c r="GQ80" s="237" t="e">
        <f t="shared" si="332"/>
        <v>#N/A</v>
      </c>
      <c r="GR80" s="237" t="e">
        <f t="shared" si="333"/>
        <v>#N/A</v>
      </c>
      <c r="GS80" s="237" t="e">
        <f t="shared" si="334"/>
        <v>#N/A</v>
      </c>
      <c r="GT80" s="237" t="e">
        <f t="shared" si="335"/>
        <v>#N/A</v>
      </c>
      <c r="GU80" s="237" t="e">
        <f t="shared" si="336"/>
        <v>#N/A</v>
      </c>
      <c r="GV80" s="237" t="e">
        <f t="shared" si="337"/>
        <v>#N/A</v>
      </c>
      <c r="GW80" s="237" t="e">
        <f t="shared" si="338"/>
        <v>#N/A</v>
      </c>
      <c r="GX80" s="237" t="e">
        <f t="shared" si="339"/>
        <v>#N/A</v>
      </c>
      <c r="GY80" s="237" t="e">
        <f t="shared" si="340"/>
        <v>#N/A</v>
      </c>
      <c r="GZ80" s="237" t="e">
        <f t="shared" si="341"/>
        <v>#N/A</v>
      </c>
      <c r="HA80" s="237" t="e">
        <f t="shared" si="342"/>
        <v>#N/A</v>
      </c>
      <c r="HB80" s="237" t="e">
        <f t="shared" si="343"/>
        <v>#N/A</v>
      </c>
      <c r="HC80" s="237" t="e">
        <f t="shared" si="344"/>
        <v>#N/A</v>
      </c>
      <c r="HD80" s="237" t="e">
        <f t="shared" si="345"/>
        <v>#N/A</v>
      </c>
      <c r="HE80" s="237" t="e">
        <f t="shared" si="346"/>
        <v>#N/A</v>
      </c>
      <c r="HF80" s="237" t="e">
        <f t="shared" si="347"/>
        <v>#N/A</v>
      </c>
      <c r="HG80" s="237" t="e">
        <f t="shared" si="348"/>
        <v>#N/A</v>
      </c>
      <c r="HH80" s="237" t="e">
        <f t="shared" si="349"/>
        <v>#N/A</v>
      </c>
      <c r="HI80" s="237" t="e">
        <f t="shared" si="350"/>
        <v>#N/A</v>
      </c>
      <c r="HJ80" s="237" t="e">
        <f t="shared" si="351"/>
        <v>#N/A</v>
      </c>
      <c r="HK80" s="237" t="e">
        <f t="shared" si="352"/>
        <v>#N/A</v>
      </c>
      <c r="HL80" s="237" t="e">
        <f t="shared" si="353"/>
        <v>#N/A</v>
      </c>
      <c r="HM80" s="237" t="e">
        <f t="shared" si="354"/>
        <v>#N/A</v>
      </c>
      <c r="HN80" s="237" t="e">
        <f t="shared" si="355"/>
        <v>#N/A</v>
      </c>
      <c r="HO80" s="237" t="e">
        <f t="shared" si="356"/>
        <v>#N/A</v>
      </c>
      <c r="HP80" s="237" t="e">
        <f t="shared" si="357"/>
        <v>#N/A</v>
      </c>
      <c r="HQ80" s="237" t="e">
        <f t="shared" si="358"/>
        <v>#N/A</v>
      </c>
      <c r="HR80" s="237" t="e">
        <f t="shared" si="359"/>
        <v>#N/A</v>
      </c>
      <c r="HS80" s="237" t="e">
        <f t="shared" si="360"/>
        <v>#N/A</v>
      </c>
      <c r="HT80" s="237" t="e">
        <f t="shared" si="361"/>
        <v>#N/A</v>
      </c>
      <c r="HU80" s="237" t="e">
        <f t="shared" si="362"/>
        <v>#N/A</v>
      </c>
      <c r="HV80" s="237" t="e">
        <f t="shared" si="363"/>
        <v>#N/A</v>
      </c>
      <c r="HW80" s="237" t="e">
        <f t="shared" si="364"/>
        <v>#N/A</v>
      </c>
      <c r="HX80" s="237" t="e">
        <f t="shared" si="365"/>
        <v>#N/A</v>
      </c>
      <c r="HY80" s="237" t="e">
        <f t="shared" si="366"/>
        <v>#N/A</v>
      </c>
      <c r="HZ80" s="237" t="e">
        <f t="shared" si="367"/>
        <v>#N/A</v>
      </c>
      <c r="IA80" s="237" t="e">
        <f t="shared" si="368"/>
        <v>#N/A</v>
      </c>
      <c r="IB80" s="237" t="e">
        <f t="shared" si="369"/>
        <v>#N/A</v>
      </c>
    </row>
    <row r="81" spans="1:236" hidden="1" x14ac:dyDescent="0.25">
      <c r="A81" s="22">
        <v>78</v>
      </c>
      <c r="B81" s="117" t="str">
        <f t="shared" si="253"/>
        <v/>
      </c>
      <c r="C81" s="132"/>
      <c r="D81" s="117" t="str">
        <f t="shared" si="254"/>
        <v/>
      </c>
      <c r="E81" s="127"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9" t="str">
        <f t="shared" si="261"/>
        <v/>
      </c>
      <c r="Q81" s="119" t="str">
        <f t="shared" si="262"/>
        <v/>
      </c>
      <c r="R81" s="40" t="str">
        <f t="shared" si="263"/>
        <v/>
      </c>
      <c r="S81" s="132"/>
      <c r="T81" s="28" t="str">
        <f>IF(AND(B81&gt;0,C81&gt;0,D81&gt;0,M81&gt;0,N81&gt;0,S81&gt;0,NOT(K81="")),ABS(VLOOKUP($S$1,VLookups!$A$28:$B$29,2,FALSE)-_xlfn.BETA.DIST(S81,IF(G81="L",N81,M81),IF(G81="L",M81,N81),TRUE,B81,D81)),"")</f>
        <v/>
      </c>
      <c r="U81" s="129" t="str">
        <f>IF(OR($M81="",$N81=""),"",_xlfn.BETA.INV(ABS(VLOOKUP($S$1,VLookups!$A$28:$B$29,2,FALSE)-U$3),IF($G81="L",$N81,$M81),IF($G81="L",$M81,$N81),$B81,$D81))</f>
        <v/>
      </c>
      <c r="V81" s="130" t="str">
        <f>IF(OR($M81="",$N81=""),"",_xlfn.BETA.INV(ABS(VLOOKUP($S$1,VLookups!$A$28:$B$29,2,FALSE)-V$3),IF($G81="L",$N81,$M81),IF($G81="L",$M81,$N81),$B81,$D81))</f>
        <v/>
      </c>
      <c r="W81" s="129" t="str">
        <f>IF(OR($M81="",$N81=""),"",_xlfn.BETA.INV(ABS(VLOOKUP($S$1,VLookups!$A$28:$B$29,2,FALSE)-W$3),IF($G81="L",$N81,$M81),IF($G81="L",$M81,$N81),$B81,$D81))</f>
        <v/>
      </c>
      <c r="X81" s="130" t="str">
        <f>IF(OR($M81="",$N81=""),"",_xlfn.BETA.INV(ABS(VLOOKUP($S$1,VLookups!$A$28:$B$29,2,FALSE)-X$3),IF($G81="L",$N81,$M81),IF($G81="L",$M81,$N81),$B81,$D81))</f>
        <v/>
      </c>
      <c r="Y81" s="129" t="str">
        <f>IF(OR($M81="",$N81=""),"",_xlfn.BETA.INV(ABS(VLOOKUP($S$1,VLookups!$A$28:$B$29,2,FALSE)-Y$3),IF($G81="L",$N81,$M81),IF($G81="L",$M81,$N81),$B81,$D81))</f>
        <v/>
      </c>
      <c r="Z81" s="130" t="str">
        <f>IF(OR($M81="",$N81=""),"",_xlfn.BETA.INV(ABS(VLOOKUP($S$1,VLookups!$A$28:$B$29,2,FALSE)-Z$3),IF($G81="L",$N81,$M81),IF($G81="L",$M81,$N81),$B81,$D81))</f>
        <v/>
      </c>
      <c r="AA81" s="129" t="str">
        <f>IF(OR($M81="",$N81=""),"",_xlfn.BETA.INV(ABS(VLOOKUP($S$1,VLookups!$A$28:$B$29,2,FALSE)-AA$3),IF($G81="L",$N81,$M81),IF($G81="L",$M81,$N81),$B81,$D81))</f>
        <v/>
      </c>
      <c r="AB81" s="130" t="str">
        <f>IF(OR($M81="",$N81=""),"",_xlfn.BETA.INV(ABS(VLOOKUP($S$1,VLookups!$A$28:$B$29,2,FALSE)-AB$3),IF($G81="L",$N81,$M81),IF($G81="L",$M81,$N81),$B81,$D81))</f>
        <v/>
      </c>
      <c r="AC81" s="129" t="str">
        <f>IF(OR($M81="",$N81=""),"",_xlfn.BETA.INV(ABS(VLOOKUP($S$1,VLookups!$A$28:$B$29,2,FALSE)-AC$3),IF($G81="L",$N81,$M81),IF($G81="L",$M81,$N81),$B81,$D81))</f>
        <v/>
      </c>
      <c r="AD81" s="130" t="str">
        <f>IF(OR($M81="",$N81=""),"",_xlfn.BETA.INV(ABS(VLOOKUP($S$1,VLookups!$A$28:$B$29,2,FALSE)-AD$3),IF($G81="L",$N81,$M81),IF($G81="L",$M81,$N81),$B81,$D81))</f>
        <v/>
      </c>
      <c r="AE81" s="129" t="str">
        <f>IF(OR($M81="",$N81=""),"",_xlfn.BETA.INV(ABS(VLOOKUP($S$1,VLookups!$A$28:$B$29,2,FALSE)-AE$3),IF($G81="L",$N81,$M81),IF($G81="L",$M81,$N81),$B81,$D81))</f>
        <v/>
      </c>
      <c r="AF81" s="130" t="str">
        <f>IF(OR($M81="",$N81=""),"",_xlfn.BETA.INV(ABS(VLOOKUP($S$1,VLookups!$A$28:$B$29,2,FALSE)-AF$3),IF($G81="L",$N81,$M81),IF($G81="L",$M81,$N81),$B81,$D81))</f>
        <v/>
      </c>
      <c r="AG81" s="17"/>
      <c r="AH81" s="238" t="str">
        <f t="shared" si="264"/>
        <v/>
      </c>
      <c r="AI81" s="236" t="str">
        <f t="shared" si="265"/>
        <v/>
      </c>
      <c r="AJ81" s="199" t="str">
        <f t="shared" ref="AJ81:CU81" si="392">IF(ISNONTEXT($AH81),AI81+$AH81,"")</f>
        <v/>
      </c>
      <c r="AK81" s="199" t="str">
        <f t="shared" si="392"/>
        <v/>
      </c>
      <c r="AL81" s="199" t="str">
        <f t="shared" si="392"/>
        <v/>
      </c>
      <c r="AM81" s="199" t="str">
        <f t="shared" si="392"/>
        <v/>
      </c>
      <c r="AN81" s="199" t="str">
        <f t="shared" si="392"/>
        <v/>
      </c>
      <c r="AO81" s="199" t="str">
        <f t="shared" si="392"/>
        <v/>
      </c>
      <c r="AP81" s="199" t="str">
        <f t="shared" si="392"/>
        <v/>
      </c>
      <c r="AQ81" s="199" t="str">
        <f t="shared" si="392"/>
        <v/>
      </c>
      <c r="AR81" s="199" t="str">
        <f t="shared" si="392"/>
        <v/>
      </c>
      <c r="AS81" s="199" t="str">
        <f t="shared" si="392"/>
        <v/>
      </c>
      <c r="AT81" s="199" t="str">
        <f t="shared" si="392"/>
        <v/>
      </c>
      <c r="AU81" s="199" t="str">
        <f t="shared" si="392"/>
        <v/>
      </c>
      <c r="AV81" s="199" t="str">
        <f t="shared" si="392"/>
        <v/>
      </c>
      <c r="AW81" s="199" t="str">
        <f t="shared" si="392"/>
        <v/>
      </c>
      <c r="AX81" s="199" t="str">
        <f t="shared" si="392"/>
        <v/>
      </c>
      <c r="AY81" s="199" t="str">
        <f t="shared" si="392"/>
        <v/>
      </c>
      <c r="AZ81" s="199" t="str">
        <f t="shared" si="392"/>
        <v/>
      </c>
      <c r="BA81" s="199" t="str">
        <f t="shared" si="392"/>
        <v/>
      </c>
      <c r="BB81" s="199" t="str">
        <f t="shared" si="392"/>
        <v/>
      </c>
      <c r="BC81" s="199" t="str">
        <f t="shared" si="392"/>
        <v/>
      </c>
      <c r="BD81" s="199" t="str">
        <f t="shared" si="392"/>
        <v/>
      </c>
      <c r="BE81" s="199" t="str">
        <f t="shared" si="392"/>
        <v/>
      </c>
      <c r="BF81" s="199" t="str">
        <f t="shared" si="392"/>
        <v/>
      </c>
      <c r="BG81" s="199" t="str">
        <f t="shared" si="392"/>
        <v/>
      </c>
      <c r="BH81" s="199" t="str">
        <f t="shared" si="392"/>
        <v/>
      </c>
      <c r="BI81" s="199" t="str">
        <f t="shared" si="392"/>
        <v/>
      </c>
      <c r="BJ81" s="199" t="str">
        <f t="shared" si="392"/>
        <v/>
      </c>
      <c r="BK81" s="199" t="str">
        <f t="shared" si="392"/>
        <v/>
      </c>
      <c r="BL81" s="199" t="str">
        <f t="shared" si="392"/>
        <v/>
      </c>
      <c r="BM81" s="199" t="str">
        <f t="shared" si="392"/>
        <v/>
      </c>
      <c r="BN81" s="199" t="str">
        <f t="shared" si="392"/>
        <v/>
      </c>
      <c r="BO81" s="199" t="str">
        <f t="shared" si="392"/>
        <v/>
      </c>
      <c r="BP81" s="199" t="str">
        <f t="shared" si="392"/>
        <v/>
      </c>
      <c r="BQ81" s="199" t="str">
        <f t="shared" si="392"/>
        <v/>
      </c>
      <c r="BR81" s="199" t="str">
        <f t="shared" si="392"/>
        <v/>
      </c>
      <c r="BS81" s="199" t="str">
        <f t="shared" si="392"/>
        <v/>
      </c>
      <c r="BT81" s="199" t="str">
        <f t="shared" si="392"/>
        <v/>
      </c>
      <c r="BU81" s="199" t="str">
        <f t="shared" si="392"/>
        <v/>
      </c>
      <c r="BV81" s="199" t="str">
        <f t="shared" si="392"/>
        <v/>
      </c>
      <c r="BW81" s="199" t="str">
        <f t="shared" si="392"/>
        <v/>
      </c>
      <c r="BX81" s="199" t="str">
        <f t="shared" si="392"/>
        <v/>
      </c>
      <c r="BY81" s="199" t="str">
        <f t="shared" si="392"/>
        <v/>
      </c>
      <c r="BZ81" s="199" t="str">
        <f t="shared" si="392"/>
        <v/>
      </c>
      <c r="CA81" s="199" t="str">
        <f t="shared" si="392"/>
        <v/>
      </c>
      <c r="CB81" s="199" t="str">
        <f t="shared" si="392"/>
        <v/>
      </c>
      <c r="CC81" s="199" t="str">
        <f t="shared" si="392"/>
        <v/>
      </c>
      <c r="CD81" s="199" t="str">
        <f t="shared" si="392"/>
        <v/>
      </c>
      <c r="CE81" s="199" t="str">
        <f t="shared" si="392"/>
        <v/>
      </c>
      <c r="CF81" s="199" t="str">
        <f t="shared" si="392"/>
        <v/>
      </c>
      <c r="CG81" s="199" t="str">
        <f t="shared" si="392"/>
        <v/>
      </c>
      <c r="CH81" s="199" t="str">
        <f t="shared" si="392"/>
        <v/>
      </c>
      <c r="CI81" s="199" t="str">
        <f t="shared" si="392"/>
        <v/>
      </c>
      <c r="CJ81" s="199" t="str">
        <f t="shared" si="392"/>
        <v/>
      </c>
      <c r="CK81" s="199" t="str">
        <f t="shared" si="392"/>
        <v/>
      </c>
      <c r="CL81" s="199" t="str">
        <f t="shared" si="392"/>
        <v/>
      </c>
      <c r="CM81" s="199" t="str">
        <f t="shared" si="392"/>
        <v/>
      </c>
      <c r="CN81" s="199" t="str">
        <f t="shared" si="392"/>
        <v/>
      </c>
      <c r="CO81" s="199" t="str">
        <f t="shared" si="392"/>
        <v/>
      </c>
      <c r="CP81" s="199" t="str">
        <f t="shared" si="392"/>
        <v/>
      </c>
      <c r="CQ81" s="199" t="str">
        <f t="shared" si="392"/>
        <v/>
      </c>
      <c r="CR81" s="199" t="str">
        <f t="shared" si="392"/>
        <v/>
      </c>
      <c r="CS81" s="199" t="str">
        <f t="shared" si="392"/>
        <v/>
      </c>
      <c r="CT81" s="199" t="str">
        <f t="shared" si="392"/>
        <v/>
      </c>
      <c r="CU81" s="199" t="str">
        <f t="shared" si="392"/>
        <v/>
      </c>
      <c r="CV81" s="199" t="str">
        <f t="shared" ref="CV81:FG81" si="393">IF(ISNONTEXT($AH81),CU81+$AH81,"")</f>
        <v/>
      </c>
      <c r="CW81" s="199" t="str">
        <f t="shared" si="393"/>
        <v/>
      </c>
      <c r="CX81" s="199" t="str">
        <f t="shared" si="393"/>
        <v/>
      </c>
      <c r="CY81" s="199" t="str">
        <f t="shared" si="393"/>
        <v/>
      </c>
      <c r="CZ81" s="199" t="str">
        <f t="shared" si="393"/>
        <v/>
      </c>
      <c r="DA81" s="199" t="str">
        <f t="shared" si="393"/>
        <v/>
      </c>
      <c r="DB81" s="199" t="str">
        <f t="shared" si="393"/>
        <v/>
      </c>
      <c r="DC81" s="199" t="str">
        <f t="shared" si="393"/>
        <v/>
      </c>
      <c r="DD81" s="199" t="str">
        <f t="shared" si="393"/>
        <v/>
      </c>
      <c r="DE81" s="199" t="str">
        <f t="shared" si="393"/>
        <v/>
      </c>
      <c r="DF81" s="199" t="str">
        <f t="shared" si="393"/>
        <v/>
      </c>
      <c r="DG81" s="199" t="str">
        <f t="shared" si="393"/>
        <v/>
      </c>
      <c r="DH81" s="199" t="str">
        <f t="shared" si="393"/>
        <v/>
      </c>
      <c r="DI81" s="199" t="str">
        <f t="shared" si="393"/>
        <v/>
      </c>
      <c r="DJ81" s="199" t="str">
        <f t="shared" si="393"/>
        <v/>
      </c>
      <c r="DK81" s="199" t="str">
        <f t="shared" si="393"/>
        <v/>
      </c>
      <c r="DL81" s="199" t="str">
        <f t="shared" si="393"/>
        <v/>
      </c>
      <c r="DM81" s="199" t="str">
        <f t="shared" si="393"/>
        <v/>
      </c>
      <c r="DN81" s="199" t="str">
        <f t="shared" si="393"/>
        <v/>
      </c>
      <c r="DO81" s="199" t="str">
        <f t="shared" si="393"/>
        <v/>
      </c>
      <c r="DP81" s="199" t="str">
        <f t="shared" si="393"/>
        <v/>
      </c>
      <c r="DQ81" s="199" t="str">
        <f t="shared" si="393"/>
        <v/>
      </c>
      <c r="DR81" s="199" t="str">
        <f t="shared" si="393"/>
        <v/>
      </c>
      <c r="DS81" s="199" t="str">
        <f t="shared" si="393"/>
        <v/>
      </c>
      <c r="DT81" s="199" t="str">
        <f t="shared" si="393"/>
        <v/>
      </c>
      <c r="DU81" s="199" t="str">
        <f t="shared" si="393"/>
        <v/>
      </c>
      <c r="DV81" s="199" t="str">
        <f t="shared" si="393"/>
        <v/>
      </c>
      <c r="DW81" s="199" t="str">
        <f t="shared" si="393"/>
        <v/>
      </c>
      <c r="DX81" s="199" t="str">
        <f t="shared" si="393"/>
        <v/>
      </c>
      <c r="DY81" s="199" t="str">
        <f t="shared" si="393"/>
        <v/>
      </c>
      <c r="DZ81" s="199" t="str">
        <f t="shared" si="393"/>
        <v/>
      </c>
      <c r="EA81" s="199" t="str">
        <f t="shared" si="393"/>
        <v/>
      </c>
      <c r="EB81" s="199" t="str">
        <f t="shared" si="393"/>
        <v/>
      </c>
      <c r="EC81" s="199" t="str">
        <f t="shared" si="393"/>
        <v/>
      </c>
      <c r="ED81" s="199" t="str">
        <f t="shared" si="393"/>
        <v/>
      </c>
      <c r="EE81" s="236" t="str">
        <f t="shared" si="268"/>
        <v/>
      </c>
      <c r="EF81" s="237" t="e">
        <f t="shared" si="269"/>
        <v>#N/A</v>
      </c>
      <c r="EG81" s="237" t="e">
        <f t="shared" si="270"/>
        <v>#N/A</v>
      </c>
      <c r="EH81" s="237" t="e">
        <f t="shared" si="271"/>
        <v>#N/A</v>
      </c>
      <c r="EI81" s="237" t="e">
        <f t="shared" si="272"/>
        <v>#N/A</v>
      </c>
      <c r="EJ81" s="237" t="e">
        <f t="shared" si="273"/>
        <v>#N/A</v>
      </c>
      <c r="EK81" s="237" t="e">
        <f t="shared" si="274"/>
        <v>#N/A</v>
      </c>
      <c r="EL81" s="237" t="e">
        <f t="shared" si="275"/>
        <v>#N/A</v>
      </c>
      <c r="EM81" s="237" t="e">
        <f t="shared" si="276"/>
        <v>#N/A</v>
      </c>
      <c r="EN81" s="237" t="e">
        <f t="shared" si="277"/>
        <v>#N/A</v>
      </c>
      <c r="EO81" s="237" t="e">
        <f t="shared" si="278"/>
        <v>#N/A</v>
      </c>
      <c r="EP81" s="237" t="e">
        <f t="shared" si="279"/>
        <v>#N/A</v>
      </c>
      <c r="EQ81" s="237" t="e">
        <f t="shared" si="280"/>
        <v>#N/A</v>
      </c>
      <c r="ER81" s="237" t="e">
        <f t="shared" si="281"/>
        <v>#N/A</v>
      </c>
      <c r="ES81" s="237" t="e">
        <f t="shared" si="282"/>
        <v>#N/A</v>
      </c>
      <c r="ET81" s="237" t="e">
        <f t="shared" si="283"/>
        <v>#N/A</v>
      </c>
      <c r="EU81" s="237" t="e">
        <f t="shared" si="284"/>
        <v>#N/A</v>
      </c>
      <c r="EV81" s="237" t="e">
        <f t="shared" si="285"/>
        <v>#N/A</v>
      </c>
      <c r="EW81" s="237" t="e">
        <f t="shared" si="286"/>
        <v>#N/A</v>
      </c>
      <c r="EX81" s="237" t="e">
        <f t="shared" si="287"/>
        <v>#N/A</v>
      </c>
      <c r="EY81" s="237" t="e">
        <f t="shared" si="288"/>
        <v>#N/A</v>
      </c>
      <c r="EZ81" s="237" t="e">
        <f t="shared" si="289"/>
        <v>#N/A</v>
      </c>
      <c r="FA81" s="237" t="e">
        <f t="shared" si="290"/>
        <v>#N/A</v>
      </c>
      <c r="FB81" s="237" t="e">
        <f t="shared" si="291"/>
        <v>#N/A</v>
      </c>
      <c r="FC81" s="237" t="e">
        <f t="shared" si="292"/>
        <v>#N/A</v>
      </c>
      <c r="FD81" s="237" t="e">
        <f t="shared" si="293"/>
        <v>#N/A</v>
      </c>
      <c r="FE81" s="237" t="e">
        <f t="shared" si="294"/>
        <v>#N/A</v>
      </c>
      <c r="FF81" s="237" t="e">
        <f t="shared" si="295"/>
        <v>#N/A</v>
      </c>
      <c r="FG81" s="237" t="e">
        <f t="shared" si="296"/>
        <v>#N/A</v>
      </c>
      <c r="FH81" s="237" t="e">
        <f t="shared" si="297"/>
        <v>#N/A</v>
      </c>
      <c r="FI81" s="237" t="e">
        <f t="shared" si="298"/>
        <v>#N/A</v>
      </c>
      <c r="FJ81" s="237" t="e">
        <f t="shared" si="299"/>
        <v>#N/A</v>
      </c>
      <c r="FK81" s="237" t="e">
        <f t="shared" si="300"/>
        <v>#N/A</v>
      </c>
      <c r="FL81" s="237" t="e">
        <f t="shared" si="301"/>
        <v>#N/A</v>
      </c>
      <c r="FM81" s="237" t="e">
        <f t="shared" si="302"/>
        <v>#N/A</v>
      </c>
      <c r="FN81" s="237" t="e">
        <f t="shared" si="303"/>
        <v>#N/A</v>
      </c>
      <c r="FO81" s="237" t="e">
        <f t="shared" si="304"/>
        <v>#N/A</v>
      </c>
      <c r="FP81" s="237" t="e">
        <f t="shared" si="305"/>
        <v>#N/A</v>
      </c>
      <c r="FQ81" s="237" t="e">
        <f t="shared" si="306"/>
        <v>#N/A</v>
      </c>
      <c r="FR81" s="237" t="e">
        <f t="shared" si="307"/>
        <v>#N/A</v>
      </c>
      <c r="FS81" s="237" t="e">
        <f t="shared" si="308"/>
        <v>#N/A</v>
      </c>
      <c r="FT81" s="237" t="e">
        <f t="shared" si="309"/>
        <v>#N/A</v>
      </c>
      <c r="FU81" s="237" t="e">
        <f t="shared" si="310"/>
        <v>#N/A</v>
      </c>
      <c r="FV81" s="237" t="e">
        <f t="shared" si="311"/>
        <v>#N/A</v>
      </c>
      <c r="FW81" s="237" t="e">
        <f t="shared" si="312"/>
        <v>#N/A</v>
      </c>
      <c r="FX81" s="237" t="e">
        <f t="shared" si="313"/>
        <v>#N/A</v>
      </c>
      <c r="FY81" s="237" t="e">
        <f t="shared" si="314"/>
        <v>#N/A</v>
      </c>
      <c r="FZ81" s="237" t="e">
        <f t="shared" si="315"/>
        <v>#N/A</v>
      </c>
      <c r="GA81" s="237" t="e">
        <f t="shared" si="316"/>
        <v>#N/A</v>
      </c>
      <c r="GB81" s="237" t="e">
        <f t="shared" si="317"/>
        <v>#N/A</v>
      </c>
      <c r="GC81" s="237" t="e">
        <f t="shared" si="318"/>
        <v>#N/A</v>
      </c>
      <c r="GD81" s="237" t="e">
        <f t="shared" si="319"/>
        <v>#N/A</v>
      </c>
      <c r="GE81" s="237" t="e">
        <f t="shared" si="320"/>
        <v>#N/A</v>
      </c>
      <c r="GF81" s="237" t="e">
        <f t="shared" si="321"/>
        <v>#N/A</v>
      </c>
      <c r="GG81" s="237" t="e">
        <f t="shared" si="322"/>
        <v>#N/A</v>
      </c>
      <c r="GH81" s="237" t="e">
        <f t="shared" si="323"/>
        <v>#N/A</v>
      </c>
      <c r="GI81" s="237" t="e">
        <f t="shared" si="324"/>
        <v>#N/A</v>
      </c>
      <c r="GJ81" s="237" t="e">
        <f t="shared" si="325"/>
        <v>#N/A</v>
      </c>
      <c r="GK81" s="237" t="e">
        <f t="shared" si="326"/>
        <v>#N/A</v>
      </c>
      <c r="GL81" s="237" t="e">
        <f t="shared" si="327"/>
        <v>#N/A</v>
      </c>
      <c r="GM81" s="237" t="e">
        <f t="shared" si="328"/>
        <v>#N/A</v>
      </c>
      <c r="GN81" s="237" t="e">
        <f t="shared" si="329"/>
        <v>#N/A</v>
      </c>
      <c r="GO81" s="237" t="e">
        <f t="shared" si="330"/>
        <v>#N/A</v>
      </c>
      <c r="GP81" s="237" t="e">
        <f t="shared" si="331"/>
        <v>#N/A</v>
      </c>
      <c r="GQ81" s="237" t="e">
        <f t="shared" si="332"/>
        <v>#N/A</v>
      </c>
      <c r="GR81" s="237" t="e">
        <f t="shared" si="333"/>
        <v>#N/A</v>
      </c>
      <c r="GS81" s="237" t="e">
        <f t="shared" si="334"/>
        <v>#N/A</v>
      </c>
      <c r="GT81" s="237" t="e">
        <f t="shared" si="335"/>
        <v>#N/A</v>
      </c>
      <c r="GU81" s="237" t="e">
        <f t="shared" si="336"/>
        <v>#N/A</v>
      </c>
      <c r="GV81" s="237" t="e">
        <f t="shared" si="337"/>
        <v>#N/A</v>
      </c>
      <c r="GW81" s="237" t="e">
        <f t="shared" si="338"/>
        <v>#N/A</v>
      </c>
      <c r="GX81" s="237" t="e">
        <f t="shared" si="339"/>
        <v>#N/A</v>
      </c>
      <c r="GY81" s="237" t="e">
        <f t="shared" si="340"/>
        <v>#N/A</v>
      </c>
      <c r="GZ81" s="237" t="e">
        <f t="shared" si="341"/>
        <v>#N/A</v>
      </c>
      <c r="HA81" s="237" t="e">
        <f t="shared" si="342"/>
        <v>#N/A</v>
      </c>
      <c r="HB81" s="237" t="e">
        <f t="shared" si="343"/>
        <v>#N/A</v>
      </c>
      <c r="HC81" s="237" t="e">
        <f t="shared" si="344"/>
        <v>#N/A</v>
      </c>
      <c r="HD81" s="237" t="e">
        <f t="shared" si="345"/>
        <v>#N/A</v>
      </c>
      <c r="HE81" s="237" t="e">
        <f t="shared" si="346"/>
        <v>#N/A</v>
      </c>
      <c r="HF81" s="237" t="e">
        <f t="shared" si="347"/>
        <v>#N/A</v>
      </c>
      <c r="HG81" s="237" t="e">
        <f t="shared" si="348"/>
        <v>#N/A</v>
      </c>
      <c r="HH81" s="237" t="e">
        <f t="shared" si="349"/>
        <v>#N/A</v>
      </c>
      <c r="HI81" s="237" t="e">
        <f t="shared" si="350"/>
        <v>#N/A</v>
      </c>
      <c r="HJ81" s="237" t="e">
        <f t="shared" si="351"/>
        <v>#N/A</v>
      </c>
      <c r="HK81" s="237" t="e">
        <f t="shared" si="352"/>
        <v>#N/A</v>
      </c>
      <c r="HL81" s="237" t="e">
        <f t="shared" si="353"/>
        <v>#N/A</v>
      </c>
      <c r="HM81" s="237" t="e">
        <f t="shared" si="354"/>
        <v>#N/A</v>
      </c>
      <c r="HN81" s="237" t="e">
        <f t="shared" si="355"/>
        <v>#N/A</v>
      </c>
      <c r="HO81" s="237" t="e">
        <f t="shared" si="356"/>
        <v>#N/A</v>
      </c>
      <c r="HP81" s="237" t="e">
        <f t="shared" si="357"/>
        <v>#N/A</v>
      </c>
      <c r="HQ81" s="237" t="e">
        <f t="shared" si="358"/>
        <v>#N/A</v>
      </c>
      <c r="HR81" s="237" t="e">
        <f t="shared" si="359"/>
        <v>#N/A</v>
      </c>
      <c r="HS81" s="237" t="e">
        <f t="shared" si="360"/>
        <v>#N/A</v>
      </c>
      <c r="HT81" s="237" t="e">
        <f t="shared" si="361"/>
        <v>#N/A</v>
      </c>
      <c r="HU81" s="237" t="e">
        <f t="shared" si="362"/>
        <v>#N/A</v>
      </c>
      <c r="HV81" s="237" t="e">
        <f t="shared" si="363"/>
        <v>#N/A</v>
      </c>
      <c r="HW81" s="237" t="e">
        <f t="shared" si="364"/>
        <v>#N/A</v>
      </c>
      <c r="HX81" s="237" t="e">
        <f t="shared" si="365"/>
        <v>#N/A</v>
      </c>
      <c r="HY81" s="237" t="e">
        <f t="shared" si="366"/>
        <v>#N/A</v>
      </c>
      <c r="HZ81" s="237" t="e">
        <f t="shared" si="367"/>
        <v>#N/A</v>
      </c>
      <c r="IA81" s="237" t="e">
        <f t="shared" si="368"/>
        <v>#N/A</v>
      </c>
      <c r="IB81" s="237" t="e">
        <f t="shared" si="369"/>
        <v>#N/A</v>
      </c>
    </row>
    <row r="82" spans="1:236" hidden="1" x14ac:dyDescent="0.25">
      <c r="A82" s="22">
        <v>79</v>
      </c>
      <c r="B82" s="117" t="str">
        <f t="shared" si="253"/>
        <v/>
      </c>
      <c r="C82" s="132"/>
      <c r="D82" s="117" t="str">
        <f t="shared" si="254"/>
        <v/>
      </c>
      <c r="E82" s="127"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9" t="str">
        <f t="shared" si="261"/>
        <v/>
      </c>
      <c r="Q82" s="119" t="str">
        <f t="shared" si="262"/>
        <v/>
      </c>
      <c r="R82" s="40" t="str">
        <f t="shared" si="263"/>
        <v/>
      </c>
      <c r="S82" s="132"/>
      <c r="T82" s="28" t="str">
        <f>IF(AND(B82&gt;0,C82&gt;0,D82&gt;0,M82&gt;0,N82&gt;0,S82&gt;0,NOT(K82="")),ABS(VLOOKUP($S$1,VLookups!$A$28:$B$29,2,FALSE)-_xlfn.BETA.DIST(S82,IF(G82="L",N82,M82),IF(G82="L",M82,N82),TRUE,B82,D82)),"")</f>
        <v/>
      </c>
      <c r="U82" s="129" t="str">
        <f>IF(OR($M82="",$N82=""),"",_xlfn.BETA.INV(ABS(VLOOKUP($S$1,VLookups!$A$28:$B$29,2,FALSE)-U$3),IF($G82="L",$N82,$M82),IF($G82="L",$M82,$N82),$B82,$D82))</f>
        <v/>
      </c>
      <c r="V82" s="130" t="str">
        <f>IF(OR($M82="",$N82=""),"",_xlfn.BETA.INV(ABS(VLOOKUP($S$1,VLookups!$A$28:$B$29,2,FALSE)-V$3),IF($G82="L",$N82,$M82),IF($G82="L",$M82,$N82),$B82,$D82))</f>
        <v/>
      </c>
      <c r="W82" s="129" t="str">
        <f>IF(OR($M82="",$N82=""),"",_xlfn.BETA.INV(ABS(VLOOKUP($S$1,VLookups!$A$28:$B$29,2,FALSE)-W$3),IF($G82="L",$N82,$M82),IF($G82="L",$M82,$N82),$B82,$D82))</f>
        <v/>
      </c>
      <c r="X82" s="130" t="str">
        <f>IF(OR($M82="",$N82=""),"",_xlfn.BETA.INV(ABS(VLOOKUP($S$1,VLookups!$A$28:$B$29,2,FALSE)-X$3),IF($G82="L",$N82,$M82),IF($G82="L",$M82,$N82),$B82,$D82))</f>
        <v/>
      </c>
      <c r="Y82" s="129" t="str">
        <f>IF(OR($M82="",$N82=""),"",_xlfn.BETA.INV(ABS(VLOOKUP($S$1,VLookups!$A$28:$B$29,2,FALSE)-Y$3),IF($G82="L",$N82,$M82),IF($G82="L",$M82,$N82),$B82,$D82))</f>
        <v/>
      </c>
      <c r="Z82" s="130" t="str">
        <f>IF(OR($M82="",$N82=""),"",_xlfn.BETA.INV(ABS(VLOOKUP($S$1,VLookups!$A$28:$B$29,2,FALSE)-Z$3),IF($G82="L",$N82,$M82),IF($G82="L",$M82,$N82),$B82,$D82))</f>
        <v/>
      </c>
      <c r="AA82" s="129" t="str">
        <f>IF(OR($M82="",$N82=""),"",_xlfn.BETA.INV(ABS(VLOOKUP($S$1,VLookups!$A$28:$B$29,2,FALSE)-AA$3),IF($G82="L",$N82,$M82),IF($G82="L",$M82,$N82),$B82,$D82))</f>
        <v/>
      </c>
      <c r="AB82" s="130" t="str">
        <f>IF(OR($M82="",$N82=""),"",_xlfn.BETA.INV(ABS(VLOOKUP($S$1,VLookups!$A$28:$B$29,2,FALSE)-AB$3),IF($G82="L",$N82,$M82),IF($G82="L",$M82,$N82),$B82,$D82))</f>
        <v/>
      </c>
      <c r="AC82" s="129" t="str">
        <f>IF(OR($M82="",$N82=""),"",_xlfn.BETA.INV(ABS(VLOOKUP($S$1,VLookups!$A$28:$B$29,2,FALSE)-AC$3),IF($G82="L",$N82,$M82),IF($G82="L",$M82,$N82),$B82,$D82))</f>
        <v/>
      </c>
      <c r="AD82" s="130" t="str">
        <f>IF(OR($M82="",$N82=""),"",_xlfn.BETA.INV(ABS(VLOOKUP($S$1,VLookups!$A$28:$B$29,2,FALSE)-AD$3),IF($G82="L",$N82,$M82),IF($G82="L",$M82,$N82),$B82,$D82))</f>
        <v/>
      </c>
      <c r="AE82" s="129" t="str">
        <f>IF(OR($M82="",$N82=""),"",_xlfn.BETA.INV(ABS(VLOOKUP($S$1,VLookups!$A$28:$B$29,2,FALSE)-AE$3),IF($G82="L",$N82,$M82),IF($G82="L",$M82,$N82),$B82,$D82))</f>
        <v/>
      </c>
      <c r="AF82" s="130" t="str">
        <f>IF(OR($M82="",$N82=""),"",_xlfn.BETA.INV(ABS(VLOOKUP($S$1,VLookups!$A$28:$B$29,2,FALSE)-AF$3),IF($G82="L",$N82,$M82),IF($G82="L",$M82,$N82),$B82,$D82))</f>
        <v/>
      </c>
      <c r="AG82" s="17"/>
      <c r="AH82" s="238" t="str">
        <f t="shared" si="264"/>
        <v/>
      </c>
      <c r="AI82" s="236" t="str">
        <f t="shared" si="265"/>
        <v/>
      </c>
      <c r="AJ82" s="199" t="str">
        <f t="shared" ref="AJ82:CU82" si="394">IF(ISNONTEXT($AH82),AI82+$AH82,"")</f>
        <v/>
      </c>
      <c r="AK82" s="199" t="str">
        <f t="shared" si="394"/>
        <v/>
      </c>
      <c r="AL82" s="199" t="str">
        <f t="shared" si="394"/>
        <v/>
      </c>
      <c r="AM82" s="199" t="str">
        <f t="shared" si="394"/>
        <v/>
      </c>
      <c r="AN82" s="199" t="str">
        <f t="shared" si="394"/>
        <v/>
      </c>
      <c r="AO82" s="199" t="str">
        <f t="shared" si="394"/>
        <v/>
      </c>
      <c r="AP82" s="199" t="str">
        <f t="shared" si="394"/>
        <v/>
      </c>
      <c r="AQ82" s="199" t="str">
        <f t="shared" si="394"/>
        <v/>
      </c>
      <c r="AR82" s="199" t="str">
        <f t="shared" si="394"/>
        <v/>
      </c>
      <c r="AS82" s="199" t="str">
        <f t="shared" si="394"/>
        <v/>
      </c>
      <c r="AT82" s="199" t="str">
        <f t="shared" si="394"/>
        <v/>
      </c>
      <c r="AU82" s="199" t="str">
        <f t="shared" si="394"/>
        <v/>
      </c>
      <c r="AV82" s="199" t="str">
        <f t="shared" si="394"/>
        <v/>
      </c>
      <c r="AW82" s="199" t="str">
        <f t="shared" si="394"/>
        <v/>
      </c>
      <c r="AX82" s="199" t="str">
        <f t="shared" si="394"/>
        <v/>
      </c>
      <c r="AY82" s="199" t="str">
        <f t="shared" si="394"/>
        <v/>
      </c>
      <c r="AZ82" s="199" t="str">
        <f t="shared" si="394"/>
        <v/>
      </c>
      <c r="BA82" s="199" t="str">
        <f t="shared" si="394"/>
        <v/>
      </c>
      <c r="BB82" s="199" t="str">
        <f t="shared" si="394"/>
        <v/>
      </c>
      <c r="BC82" s="199" t="str">
        <f t="shared" si="394"/>
        <v/>
      </c>
      <c r="BD82" s="199" t="str">
        <f t="shared" si="394"/>
        <v/>
      </c>
      <c r="BE82" s="199" t="str">
        <f t="shared" si="394"/>
        <v/>
      </c>
      <c r="BF82" s="199" t="str">
        <f t="shared" si="394"/>
        <v/>
      </c>
      <c r="BG82" s="199" t="str">
        <f t="shared" si="394"/>
        <v/>
      </c>
      <c r="BH82" s="199" t="str">
        <f t="shared" si="394"/>
        <v/>
      </c>
      <c r="BI82" s="199" t="str">
        <f t="shared" si="394"/>
        <v/>
      </c>
      <c r="BJ82" s="199" t="str">
        <f t="shared" si="394"/>
        <v/>
      </c>
      <c r="BK82" s="199" t="str">
        <f t="shared" si="394"/>
        <v/>
      </c>
      <c r="BL82" s="199" t="str">
        <f t="shared" si="394"/>
        <v/>
      </c>
      <c r="BM82" s="199" t="str">
        <f t="shared" si="394"/>
        <v/>
      </c>
      <c r="BN82" s="199" t="str">
        <f t="shared" si="394"/>
        <v/>
      </c>
      <c r="BO82" s="199" t="str">
        <f t="shared" si="394"/>
        <v/>
      </c>
      <c r="BP82" s="199" t="str">
        <f t="shared" si="394"/>
        <v/>
      </c>
      <c r="BQ82" s="199" t="str">
        <f t="shared" si="394"/>
        <v/>
      </c>
      <c r="BR82" s="199" t="str">
        <f t="shared" si="394"/>
        <v/>
      </c>
      <c r="BS82" s="199" t="str">
        <f t="shared" si="394"/>
        <v/>
      </c>
      <c r="BT82" s="199" t="str">
        <f t="shared" si="394"/>
        <v/>
      </c>
      <c r="BU82" s="199" t="str">
        <f t="shared" si="394"/>
        <v/>
      </c>
      <c r="BV82" s="199" t="str">
        <f t="shared" si="394"/>
        <v/>
      </c>
      <c r="BW82" s="199" t="str">
        <f t="shared" si="394"/>
        <v/>
      </c>
      <c r="BX82" s="199" t="str">
        <f t="shared" si="394"/>
        <v/>
      </c>
      <c r="BY82" s="199" t="str">
        <f t="shared" si="394"/>
        <v/>
      </c>
      <c r="BZ82" s="199" t="str">
        <f t="shared" si="394"/>
        <v/>
      </c>
      <c r="CA82" s="199" t="str">
        <f t="shared" si="394"/>
        <v/>
      </c>
      <c r="CB82" s="199" t="str">
        <f t="shared" si="394"/>
        <v/>
      </c>
      <c r="CC82" s="199" t="str">
        <f t="shared" si="394"/>
        <v/>
      </c>
      <c r="CD82" s="199" t="str">
        <f t="shared" si="394"/>
        <v/>
      </c>
      <c r="CE82" s="199" t="str">
        <f t="shared" si="394"/>
        <v/>
      </c>
      <c r="CF82" s="199" t="str">
        <f t="shared" si="394"/>
        <v/>
      </c>
      <c r="CG82" s="199" t="str">
        <f t="shared" si="394"/>
        <v/>
      </c>
      <c r="CH82" s="199" t="str">
        <f t="shared" si="394"/>
        <v/>
      </c>
      <c r="CI82" s="199" t="str">
        <f t="shared" si="394"/>
        <v/>
      </c>
      <c r="CJ82" s="199" t="str">
        <f t="shared" si="394"/>
        <v/>
      </c>
      <c r="CK82" s="199" t="str">
        <f t="shared" si="394"/>
        <v/>
      </c>
      <c r="CL82" s="199" t="str">
        <f t="shared" si="394"/>
        <v/>
      </c>
      <c r="CM82" s="199" t="str">
        <f t="shared" si="394"/>
        <v/>
      </c>
      <c r="CN82" s="199" t="str">
        <f t="shared" si="394"/>
        <v/>
      </c>
      <c r="CO82" s="199" t="str">
        <f t="shared" si="394"/>
        <v/>
      </c>
      <c r="CP82" s="199" t="str">
        <f t="shared" si="394"/>
        <v/>
      </c>
      <c r="CQ82" s="199" t="str">
        <f t="shared" si="394"/>
        <v/>
      </c>
      <c r="CR82" s="199" t="str">
        <f t="shared" si="394"/>
        <v/>
      </c>
      <c r="CS82" s="199" t="str">
        <f t="shared" si="394"/>
        <v/>
      </c>
      <c r="CT82" s="199" t="str">
        <f t="shared" si="394"/>
        <v/>
      </c>
      <c r="CU82" s="199" t="str">
        <f t="shared" si="394"/>
        <v/>
      </c>
      <c r="CV82" s="199" t="str">
        <f t="shared" ref="CV82:FG82" si="395">IF(ISNONTEXT($AH82),CU82+$AH82,"")</f>
        <v/>
      </c>
      <c r="CW82" s="199" t="str">
        <f t="shared" si="395"/>
        <v/>
      </c>
      <c r="CX82" s="199" t="str">
        <f t="shared" si="395"/>
        <v/>
      </c>
      <c r="CY82" s="199" t="str">
        <f t="shared" si="395"/>
        <v/>
      </c>
      <c r="CZ82" s="199" t="str">
        <f t="shared" si="395"/>
        <v/>
      </c>
      <c r="DA82" s="199" t="str">
        <f t="shared" si="395"/>
        <v/>
      </c>
      <c r="DB82" s="199" t="str">
        <f t="shared" si="395"/>
        <v/>
      </c>
      <c r="DC82" s="199" t="str">
        <f t="shared" si="395"/>
        <v/>
      </c>
      <c r="DD82" s="199" t="str">
        <f t="shared" si="395"/>
        <v/>
      </c>
      <c r="DE82" s="199" t="str">
        <f t="shared" si="395"/>
        <v/>
      </c>
      <c r="DF82" s="199" t="str">
        <f t="shared" si="395"/>
        <v/>
      </c>
      <c r="DG82" s="199" t="str">
        <f t="shared" si="395"/>
        <v/>
      </c>
      <c r="DH82" s="199" t="str">
        <f t="shared" si="395"/>
        <v/>
      </c>
      <c r="DI82" s="199" t="str">
        <f t="shared" si="395"/>
        <v/>
      </c>
      <c r="DJ82" s="199" t="str">
        <f t="shared" si="395"/>
        <v/>
      </c>
      <c r="DK82" s="199" t="str">
        <f t="shared" si="395"/>
        <v/>
      </c>
      <c r="DL82" s="199" t="str">
        <f t="shared" si="395"/>
        <v/>
      </c>
      <c r="DM82" s="199" t="str">
        <f t="shared" si="395"/>
        <v/>
      </c>
      <c r="DN82" s="199" t="str">
        <f t="shared" si="395"/>
        <v/>
      </c>
      <c r="DO82" s="199" t="str">
        <f t="shared" si="395"/>
        <v/>
      </c>
      <c r="DP82" s="199" t="str">
        <f t="shared" si="395"/>
        <v/>
      </c>
      <c r="DQ82" s="199" t="str">
        <f t="shared" si="395"/>
        <v/>
      </c>
      <c r="DR82" s="199" t="str">
        <f t="shared" si="395"/>
        <v/>
      </c>
      <c r="DS82" s="199" t="str">
        <f t="shared" si="395"/>
        <v/>
      </c>
      <c r="DT82" s="199" t="str">
        <f t="shared" si="395"/>
        <v/>
      </c>
      <c r="DU82" s="199" t="str">
        <f t="shared" si="395"/>
        <v/>
      </c>
      <c r="DV82" s="199" t="str">
        <f t="shared" si="395"/>
        <v/>
      </c>
      <c r="DW82" s="199" t="str">
        <f t="shared" si="395"/>
        <v/>
      </c>
      <c r="DX82" s="199" t="str">
        <f t="shared" si="395"/>
        <v/>
      </c>
      <c r="DY82" s="199" t="str">
        <f t="shared" si="395"/>
        <v/>
      </c>
      <c r="DZ82" s="199" t="str">
        <f t="shared" si="395"/>
        <v/>
      </c>
      <c r="EA82" s="199" t="str">
        <f t="shared" si="395"/>
        <v/>
      </c>
      <c r="EB82" s="199" t="str">
        <f t="shared" si="395"/>
        <v/>
      </c>
      <c r="EC82" s="199" t="str">
        <f t="shared" si="395"/>
        <v/>
      </c>
      <c r="ED82" s="199" t="str">
        <f t="shared" si="395"/>
        <v/>
      </c>
      <c r="EE82" s="236" t="str">
        <f t="shared" si="268"/>
        <v/>
      </c>
      <c r="EF82" s="237" t="e">
        <f t="shared" si="269"/>
        <v>#N/A</v>
      </c>
      <c r="EG82" s="237" t="e">
        <f t="shared" si="270"/>
        <v>#N/A</v>
      </c>
      <c r="EH82" s="237" t="e">
        <f t="shared" si="271"/>
        <v>#N/A</v>
      </c>
      <c r="EI82" s="237" t="e">
        <f t="shared" si="272"/>
        <v>#N/A</v>
      </c>
      <c r="EJ82" s="237" t="e">
        <f t="shared" si="273"/>
        <v>#N/A</v>
      </c>
      <c r="EK82" s="237" t="e">
        <f t="shared" si="274"/>
        <v>#N/A</v>
      </c>
      <c r="EL82" s="237" t="e">
        <f t="shared" si="275"/>
        <v>#N/A</v>
      </c>
      <c r="EM82" s="237" t="e">
        <f t="shared" si="276"/>
        <v>#N/A</v>
      </c>
      <c r="EN82" s="237" t="e">
        <f t="shared" si="277"/>
        <v>#N/A</v>
      </c>
      <c r="EO82" s="237" t="e">
        <f t="shared" si="278"/>
        <v>#N/A</v>
      </c>
      <c r="EP82" s="237" t="e">
        <f t="shared" si="279"/>
        <v>#N/A</v>
      </c>
      <c r="EQ82" s="237" t="e">
        <f t="shared" si="280"/>
        <v>#N/A</v>
      </c>
      <c r="ER82" s="237" t="e">
        <f t="shared" si="281"/>
        <v>#N/A</v>
      </c>
      <c r="ES82" s="237" t="e">
        <f t="shared" si="282"/>
        <v>#N/A</v>
      </c>
      <c r="ET82" s="237" t="e">
        <f t="shared" si="283"/>
        <v>#N/A</v>
      </c>
      <c r="EU82" s="237" t="e">
        <f t="shared" si="284"/>
        <v>#N/A</v>
      </c>
      <c r="EV82" s="237" t="e">
        <f t="shared" si="285"/>
        <v>#N/A</v>
      </c>
      <c r="EW82" s="237" t="e">
        <f t="shared" si="286"/>
        <v>#N/A</v>
      </c>
      <c r="EX82" s="237" t="e">
        <f t="shared" si="287"/>
        <v>#N/A</v>
      </c>
      <c r="EY82" s="237" t="e">
        <f t="shared" si="288"/>
        <v>#N/A</v>
      </c>
      <c r="EZ82" s="237" t="e">
        <f t="shared" si="289"/>
        <v>#N/A</v>
      </c>
      <c r="FA82" s="237" t="e">
        <f t="shared" si="290"/>
        <v>#N/A</v>
      </c>
      <c r="FB82" s="237" t="e">
        <f t="shared" si="291"/>
        <v>#N/A</v>
      </c>
      <c r="FC82" s="237" t="e">
        <f t="shared" si="292"/>
        <v>#N/A</v>
      </c>
      <c r="FD82" s="237" t="e">
        <f t="shared" si="293"/>
        <v>#N/A</v>
      </c>
      <c r="FE82" s="237" t="e">
        <f t="shared" si="294"/>
        <v>#N/A</v>
      </c>
      <c r="FF82" s="237" t="e">
        <f t="shared" si="295"/>
        <v>#N/A</v>
      </c>
      <c r="FG82" s="237" t="e">
        <f t="shared" si="296"/>
        <v>#N/A</v>
      </c>
      <c r="FH82" s="237" t="e">
        <f t="shared" si="297"/>
        <v>#N/A</v>
      </c>
      <c r="FI82" s="237" t="e">
        <f t="shared" si="298"/>
        <v>#N/A</v>
      </c>
      <c r="FJ82" s="237" t="e">
        <f t="shared" si="299"/>
        <v>#N/A</v>
      </c>
      <c r="FK82" s="237" t="e">
        <f t="shared" si="300"/>
        <v>#N/A</v>
      </c>
      <c r="FL82" s="237" t="e">
        <f t="shared" si="301"/>
        <v>#N/A</v>
      </c>
      <c r="FM82" s="237" t="e">
        <f t="shared" si="302"/>
        <v>#N/A</v>
      </c>
      <c r="FN82" s="237" t="e">
        <f t="shared" si="303"/>
        <v>#N/A</v>
      </c>
      <c r="FO82" s="237" t="e">
        <f t="shared" si="304"/>
        <v>#N/A</v>
      </c>
      <c r="FP82" s="237" t="e">
        <f t="shared" si="305"/>
        <v>#N/A</v>
      </c>
      <c r="FQ82" s="237" t="e">
        <f t="shared" si="306"/>
        <v>#N/A</v>
      </c>
      <c r="FR82" s="237" t="e">
        <f t="shared" si="307"/>
        <v>#N/A</v>
      </c>
      <c r="FS82" s="237" t="e">
        <f t="shared" si="308"/>
        <v>#N/A</v>
      </c>
      <c r="FT82" s="237" t="e">
        <f t="shared" si="309"/>
        <v>#N/A</v>
      </c>
      <c r="FU82" s="237" t="e">
        <f t="shared" si="310"/>
        <v>#N/A</v>
      </c>
      <c r="FV82" s="237" t="e">
        <f t="shared" si="311"/>
        <v>#N/A</v>
      </c>
      <c r="FW82" s="237" t="e">
        <f t="shared" si="312"/>
        <v>#N/A</v>
      </c>
      <c r="FX82" s="237" t="e">
        <f t="shared" si="313"/>
        <v>#N/A</v>
      </c>
      <c r="FY82" s="237" t="e">
        <f t="shared" si="314"/>
        <v>#N/A</v>
      </c>
      <c r="FZ82" s="237" t="e">
        <f t="shared" si="315"/>
        <v>#N/A</v>
      </c>
      <c r="GA82" s="237" t="e">
        <f t="shared" si="316"/>
        <v>#N/A</v>
      </c>
      <c r="GB82" s="237" t="e">
        <f t="shared" si="317"/>
        <v>#N/A</v>
      </c>
      <c r="GC82" s="237" t="e">
        <f t="shared" si="318"/>
        <v>#N/A</v>
      </c>
      <c r="GD82" s="237" t="e">
        <f t="shared" si="319"/>
        <v>#N/A</v>
      </c>
      <c r="GE82" s="237" t="e">
        <f t="shared" si="320"/>
        <v>#N/A</v>
      </c>
      <c r="GF82" s="237" t="e">
        <f t="shared" si="321"/>
        <v>#N/A</v>
      </c>
      <c r="GG82" s="237" t="e">
        <f t="shared" si="322"/>
        <v>#N/A</v>
      </c>
      <c r="GH82" s="237" t="e">
        <f t="shared" si="323"/>
        <v>#N/A</v>
      </c>
      <c r="GI82" s="237" t="e">
        <f t="shared" si="324"/>
        <v>#N/A</v>
      </c>
      <c r="GJ82" s="237" t="e">
        <f t="shared" si="325"/>
        <v>#N/A</v>
      </c>
      <c r="GK82" s="237" t="e">
        <f t="shared" si="326"/>
        <v>#N/A</v>
      </c>
      <c r="GL82" s="237" t="e">
        <f t="shared" si="327"/>
        <v>#N/A</v>
      </c>
      <c r="GM82" s="237" t="e">
        <f t="shared" si="328"/>
        <v>#N/A</v>
      </c>
      <c r="GN82" s="237" t="e">
        <f t="shared" si="329"/>
        <v>#N/A</v>
      </c>
      <c r="GO82" s="237" t="e">
        <f t="shared" si="330"/>
        <v>#N/A</v>
      </c>
      <c r="GP82" s="237" t="e">
        <f t="shared" si="331"/>
        <v>#N/A</v>
      </c>
      <c r="GQ82" s="237" t="e">
        <f t="shared" si="332"/>
        <v>#N/A</v>
      </c>
      <c r="GR82" s="237" t="e">
        <f t="shared" si="333"/>
        <v>#N/A</v>
      </c>
      <c r="GS82" s="237" t="e">
        <f t="shared" si="334"/>
        <v>#N/A</v>
      </c>
      <c r="GT82" s="237" t="e">
        <f t="shared" si="335"/>
        <v>#N/A</v>
      </c>
      <c r="GU82" s="237" t="e">
        <f t="shared" si="336"/>
        <v>#N/A</v>
      </c>
      <c r="GV82" s="237" t="e">
        <f t="shared" si="337"/>
        <v>#N/A</v>
      </c>
      <c r="GW82" s="237" t="e">
        <f t="shared" si="338"/>
        <v>#N/A</v>
      </c>
      <c r="GX82" s="237" t="e">
        <f t="shared" si="339"/>
        <v>#N/A</v>
      </c>
      <c r="GY82" s="237" t="e">
        <f t="shared" si="340"/>
        <v>#N/A</v>
      </c>
      <c r="GZ82" s="237" t="e">
        <f t="shared" si="341"/>
        <v>#N/A</v>
      </c>
      <c r="HA82" s="237" t="e">
        <f t="shared" si="342"/>
        <v>#N/A</v>
      </c>
      <c r="HB82" s="237" t="e">
        <f t="shared" si="343"/>
        <v>#N/A</v>
      </c>
      <c r="HC82" s="237" t="e">
        <f t="shared" si="344"/>
        <v>#N/A</v>
      </c>
      <c r="HD82" s="237" t="e">
        <f t="shared" si="345"/>
        <v>#N/A</v>
      </c>
      <c r="HE82" s="237" t="e">
        <f t="shared" si="346"/>
        <v>#N/A</v>
      </c>
      <c r="HF82" s="237" t="e">
        <f t="shared" si="347"/>
        <v>#N/A</v>
      </c>
      <c r="HG82" s="237" t="e">
        <f t="shared" si="348"/>
        <v>#N/A</v>
      </c>
      <c r="HH82" s="237" t="e">
        <f t="shared" si="349"/>
        <v>#N/A</v>
      </c>
      <c r="HI82" s="237" t="e">
        <f t="shared" si="350"/>
        <v>#N/A</v>
      </c>
      <c r="HJ82" s="237" t="e">
        <f t="shared" si="351"/>
        <v>#N/A</v>
      </c>
      <c r="HK82" s="237" t="e">
        <f t="shared" si="352"/>
        <v>#N/A</v>
      </c>
      <c r="HL82" s="237" t="e">
        <f t="shared" si="353"/>
        <v>#N/A</v>
      </c>
      <c r="HM82" s="237" t="e">
        <f t="shared" si="354"/>
        <v>#N/A</v>
      </c>
      <c r="HN82" s="237" t="e">
        <f t="shared" si="355"/>
        <v>#N/A</v>
      </c>
      <c r="HO82" s="237" t="e">
        <f t="shared" si="356"/>
        <v>#N/A</v>
      </c>
      <c r="HP82" s="237" t="e">
        <f t="shared" si="357"/>
        <v>#N/A</v>
      </c>
      <c r="HQ82" s="237" t="e">
        <f t="shared" si="358"/>
        <v>#N/A</v>
      </c>
      <c r="HR82" s="237" t="e">
        <f t="shared" si="359"/>
        <v>#N/A</v>
      </c>
      <c r="HS82" s="237" t="e">
        <f t="shared" si="360"/>
        <v>#N/A</v>
      </c>
      <c r="HT82" s="237" t="e">
        <f t="shared" si="361"/>
        <v>#N/A</v>
      </c>
      <c r="HU82" s="237" t="e">
        <f t="shared" si="362"/>
        <v>#N/A</v>
      </c>
      <c r="HV82" s="237" t="e">
        <f t="shared" si="363"/>
        <v>#N/A</v>
      </c>
      <c r="HW82" s="237" t="e">
        <f t="shared" si="364"/>
        <v>#N/A</v>
      </c>
      <c r="HX82" s="237" t="e">
        <f t="shared" si="365"/>
        <v>#N/A</v>
      </c>
      <c r="HY82" s="237" t="e">
        <f t="shared" si="366"/>
        <v>#N/A</v>
      </c>
      <c r="HZ82" s="237" t="e">
        <f t="shared" si="367"/>
        <v>#N/A</v>
      </c>
      <c r="IA82" s="237" t="e">
        <f t="shared" si="368"/>
        <v>#N/A</v>
      </c>
      <c r="IB82" s="237" t="e">
        <f t="shared" si="369"/>
        <v>#N/A</v>
      </c>
    </row>
    <row r="83" spans="1:236" hidden="1" x14ac:dyDescent="0.25">
      <c r="A83" s="22">
        <v>80</v>
      </c>
      <c r="B83" s="117" t="str">
        <f t="shared" si="253"/>
        <v/>
      </c>
      <c r="C83" s="132"/>
      <c r="D83" s="117" t="str">
        <f t="shared" si="254"/>
        <v/>
      </c>
      <c r="E83" s="127"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9" t="str">
        <f t="shared" si="261"/>
        <v/>
      </c>
      <c r="Q83" s="119" t="str">
        <f t="shared" si="262"/>
        <v/>
      </c>
      <c r="R83" s="40" t="str">
        <f t="shared" si="263"/>
        <v/>
      </c>
      <c r="S83" s="132"/>
      <c r="T83" s="28" t="str">
        <f>IF(AND(B83&gt;0,C83&gt;0,D83&gt;0,M83&gt;0,N83&gt;0,S83&gt;0,NOT(K83="")),ABS(VLOOKUP($S$1,VLookups!$A$28:$B$29,2,FALSE)-_xlfn.BETA.DIST(S83,IF(G83="L",N83,M83),IF(G83="L",M83,N83),TRUE,B83,D83)),"")</f>
        <v/>
      </c>
      <c r="U83" s="129" t="str">
        <f>IF(OR($M83="",$N83=""),"",_xlfn.BETA.INV(ABS(VLOOKUP($S$1,VLookups!$A$28:$B$29,2,FALSE)-U$3),IF($G83="L",$N83,$M83),IF($G83="L",$M83,$N83),$B83,$D83))</f>
        <v/>
      </c>
      <c r="V83" s="130" t="str">
        <f>IF(OR($M83="",$N83=""),"",_xlfn.BETA.INV(ABS(VLOOKUP($S$1,VLookups!$A$28:$B$29,2,FALSE)-V$3),IF($G83="L",$N83,$M83),IF($G83="L",$M83,$N83),$B83,$D83))</f>
        <v/>
      </c>
      <c r="W83" s="129" t="str">
        <f>IF(OR($M83="",$N83=""),"",_xlfn.BETA.INV(ABS(VLOOKUP($S$1,VLookups!$A$28:$B$29,2,FALSE)-W$3),IF($G83="L",$N83,$M83),IF($G83="L",$M83,$N83),$B83,$D83))</f>
        <v/>
      </c>
      <c r="X83" s="130" t="str">
        <f>IF(OR($M83="",$N83=""),"",_xlfn.BETA.INV(ABS(VLOOKUP($S$1,VLookups!$A$28:$B$29,2,FALSE)-X$3),IF($G83="L",$N83,$M83),IF($G83="L",$M83,$N83),$B83,$D83))</f>
        <v/>
      </c>
      <c r="Y83" s="129" t="str">
        <f>IF(OR($M83="",$N83=""),"",_xlfn.BETA.INV(ABS(VLOOKUP($S$1,VLookups!$A$28:$B$29,2,FALSE)-Y$3),IF($G83="L",$N83,$M83),IF($G83="L",$M83,$N83),$B83,$D83))</f>
        <v/>
      </c>
      <c r="Z83" s="130" t="str">
        <f>IF(OR($M83="",$N83=""),"",_xlfn.BETA.INV(ABS(VLOOKUP($S$1,VLookups!$A$28:$B$29,2,FALSE)-Z$3),IF($G83="L",$N83,$M83),IF($G83="L",$M83,$N83),$B83,$D83))</f>
        <v/>
      </c>
      <c r="AA83" s="129" t="str">
        <f>IF(OR($M83="",$N83=""),"",_xlfn.BETA.INV(ABS(VLOOKUP($S$1,VLookups!$A$28:$B$29,2,FALSE)-AA$3),IF($G83="L",$N83,$M83),IF($G83="L",$M83,$N83),$B83,$D83))</f>
        <v/>
      </c>
      <c r="AB83" s="130" t="str">
        <f>IF(OR($M83="",$N83=""),"",_xlfn.BETA.INV(ABS(VLOOKUP($S$1,VLookups!$A$28:$B$29,2,FALSE)-AB$3),IF($G83="L",$N83,$M83),IF($G83="L",$M83,$N83),$B83,$D83))</f>
        <v/>
      </c>
      <c r="AC83" s="129" t="str">
        <f>IF(OR($M83="",$N83=""),"",_xlfn.BETA.INV(ABS(VLOOKUP($S$1,VLookups!$A$28:$B$29,2,FALSE)-AC$3),IF($G83="L",$N83,$M83),IF($G83="L",$M83,$N83),$B83,$D83))</f>
        <v/>
      </c>
      <c r="AD83" s="130" t="str">
        <f>IF(OR($M83="",$N83=""),"",_xlfn.BETA.INV(ABS(VLOOKUP($S$1,VLookups!$A$28:$B$29,2,FALSE)-AD$3),IF($G83="L",$N83,$M83),IF($G83="L",$M83,$N83),$B83,$D83))</f>
        <v/>
      </c>
      <c r="AE83" s="129" t="str">
        <f>IF(OR($M83="",$N83=""),"",_xlfn.BETA.INV(ABS(VLOOKUP($S$1,VLookups!$A$28:$B$29,2,FALSE)-AE$3),IF($G83="L",$N83,$M83),IF($G83="L",$M83,$N83),$B83,$D83))</f>
        <v/>
      </c>
      <c r="AF83" s="130" t="str">
        <f>IF(OR($M83="",$N83=""),"",_xlfn.BETA.INV(ABS(VLOOKUP($S$1,VLookups!$A$28:$B$29,2,FALSE)-AF$3),IF($G83="L",$N83,$M83),IF($G83="L",$M83,$N83),$B83,$D83))</f>
        <v/>
      </c>
      <c r="AG83" s="17"/>
      <c r="AH83" s="238" t="str">
        <f t="shared" si="264"/>
        <v/>
      </c>
      <c r="AI83" s="236" t="str">
        <f t="shared" si="265"/>
        <v/>
      </c>
      <c r="AJ83" s="199" t="str">
        <f t="shared" ref="AJ83:CU83" si="396">IF(ISNONTEXT($AH83),AI83+$AH83,"")</f>
        <v/>
      </c>
      <c r="AK83" s="199" t="str">
        <f t="shared" si="396"/>
        <v/>
      </c>
      <c r="AL83" s="199" t="str">
        <f t="shared" si="396"/>
        <v/>
      </c>
      <c r="AM83" s="199" t="str">
        <f t="shared" si="396"/>
        <v/>
      </c>
      <c r="AN83" s="199" t="str">
        <f t="shared" si="396"/>
        <v/>
      </c>
      <c r="AO83" s="199" t="str">
        <f t="shared" si="396"/>
        <v/>
      </c>
      <c r="AP83" s="199" t="str">
        <f t="shared" si="396"/>
        <v/>
      </c>
      <c r="AQ83" s="199" t="str">
        <f t="shared" si="396"/>
        <v/>
      </c>
      <c r="AR83" s="199" t="str">
        <f t="shared" si="396"/>
        <v/>
      </c>
      <c r="AS83" s="199" t="str">
        <f t="shared" si="396"/>
        <v/>
      </c>
      <c r="AT83" s="199" t="str">
        <f t="shared" si="396"/>
        <v/>
      </c>
      <c r="AU83" s="199" t="str">
        <f t="shared" si="396"/>
        <v/>
      </c>
      <c r="AV83" s="199" t="str">
        <f t="shared" si="396"/>
        <v/>
      </c>
      <c r="AW83" s="199" t="str">
        <f t="shared" si="396"/>
        <v/>
      </c>
      <c r="AX83" s="199" t="str">
        <f t="shared" si="396"/>
        <v/>
      </c>
      <c r="AY83" s="199" t="str">
        <f t="shared" si="396"/>
        <v/>
      </c>
      <c r="AZ83" s="199" t="str">
        <f t="shared" si="396"/>
        <v/>
      </c>
      <c r="BA83" s="199" t="str">
        <f t="shared" si="396"/>
        <v/>
      </c>
      <c r="BB83" s="199" t="str">
        <f t="shared" si="396"/>
        <v/>
      </c>
      <c r="BC83" s="199" t="str">
        <f t="shared" si="396"/>
        <v/>
      </c>
      <c r="BD83" s="199" t="str">
        <f t="shared" si="396"/>
        <v/>
      </c>
      <c r="BE83" s="199" t="str">
        <f t="shared" si="396"/>
        <v/>
      </c>
      <c r="BF83" s="199" t="str">
        <f t="shared" si="396"/>
        <v/>
      </c>
      <c r="BG83" s="199" t="str">
        <f t="shared" si="396"/>
        <v/>
      </c>
      <c r="BH83" s="199" t="str">
        <f t="shared" si="396"/>
        <v/>
      </c>
      <c r="BI83" s="199" t="str">
        <f t="shared" si="396"/>
        <v/>
      </c>
      <c r="BJ83" s="199" t="str">
        <f t="shared" si="396"/>
        <v/>
      </c>
      <c r="BK83" s="199" t="str">
        <f t="shared" si="396"/>
        <v/>
      </c>
      <c r="BL83" s="199" t="str">
        <f t="shared" si="396"/>
        <v/>
      </c>
      <c r="BM83" s="199" t="str">
        <f t="shared" si="396"/>
        <v/>
      </c>
      <c r="BN83" s="199" t="str">
        <f t="shared" si="396"/>
        <v/>
      </c>
      <c r="BO83" s="199" t="str">
        <f t="shared" si="396"/>
        <v/>
      </c>
      <c r="BP83" s="199" t="str">
        <f t="shared" si="396"/>
        <v/>
      </c>
      <c r="BQ83" s="199" t="str">
        <f t="shared" si="396"/>
        <v/>
      </c>
      <c r="BR83" s="199" t="str">
        <f t="shared" si="396"/>
        <v/>
      </c>
      <c r="BS83" s="199" t="str">
        <f t="shared" si="396"/>
        <v/>
      </c>
      <c r="BT83" s="199" t="str">
        <f t="shared" si="396"/>
        <v/>
      </c>
      <c r="BU83" s="199" t="str">
        <f t="shared" si="396"/>
        <v/>
      </c>
      <c r="BV83" s="199" t="str">
        <f t="shared" si="396"/>
        <v/>
      </c>
      <c r="BW83" s="199" t="str">
        <f t="shared" si="396"/>
        <v/>
      </c>
      <c r="BX83" s="199" t="str">
        <f t="shared" si="396"/>
        <v/>
      </c>
      <c r="BY83" s="199" t="str">
        <f t="shared" si="396"/>
        <v/>
      </c>
      <c r="BZ83" s="199" t="str">
        <f t="shared" si="396"/>
        <v/>
      </c>
      <c r="CA83" s="199" t="str">
        <f t="shared" si="396"/>
        <v/>
      </c>
      <c r="CB83" s="199" t="str">
        <f t="shared" si="396"/>
        <v/>
      </c>
      <c r="CC83" s="199" t="str">
        <f t="shared" si="396"/>
        <v/>
      </c>
      <c r="CD83" s="199" t="str">
        <f t="shared" si="396"/>
        <v/>
      </c>
      <c r="CE83" s="199" t="str">
        <f t="shared" si="396"/>
        <v/>
      </c>
      <c r="CF83" s="199" t="str">
        <f t="shared" si="396"/>
        <v/>
      </c>
      <c r="CG83" s="199" t="str">
        <f t="shared" si="396"/>
        <v/>
      </c>
      <c r="CH83" s="199" t="str">
        <f t="shared" si="396"/>
        <v/>
      </c>
      <c r="CI83" s="199" t="str">
        <f t="shared" si="396"/>
        <v/>
      </c>
      <c r="CJ83" s="199" t="str">
        <f t="shared" si="396"/>
        <v/>
      </c>
      <c r="CK83" s="199" t="str">
        <f t="shared" si="396"/>
        <v/>
      </c>
      <c r="CL83" s="199" t="str">
        <f t="shared" si="396"/>
        <v/>
      </c>
      <c r="CM83" s="199" t="str">
        <f t="shared" si="396"/>
        <v/>
      </c>
      <c r="CN83" s="199" t="str">
        <f t="shared" si="396"/>
        <v/>
      </c>
      <c r="CO83" s="199" t="str">
        <f t="shared" si="396"/>
        <v/>
      </c>
      <c r="CP83" s="199" t="str">
        <f t="shared" si="396"/>
        <v/>
      </c>
      <c r="CQ83" s="199" t="str">
        <f t="shared" si="396"/>
        <v/>
      </c>
      <c r="CR83" s="199" t="str">
        <f t="shared" si="396"/>
        <v/>
      </c>
      <c r="CS83" s="199" t="str">
        <f t="shared" si="396"/>
        <v/>
      </c>
      <c r="CT83" s="199" t="str">
        <f t="shared" si="396"/>
        <v/>
      </c>
      <c r="CU83" s="199" t="str">
        <f t="shared" si="396"/>
        <v/>
      </c>
      <c r="CV83" s="199" t="str">
        <f t="shared" ref="CV83:FG83" si="397">IF(ISNONTEXT($AH83),CU83+$AH83,"")</f>
        <v/>
      </c>
      <c r="CW83" s="199" t="str">
        <f t="shared" si="397"/>
        <v/>
      </c>
      <c r="CX83" s="199" t="str">
        <f t="shared" si="397"/>
        <v/>
      </c>
      <c r="CY83" s="199" t="str">
        <f t="shared" si="397"/>
        <v/>
      </c>
      <c r="CZ83" s="199" t="str">
        <f t="shared" si="397"/>
        <v/>
      </c>
      <c r="DA83" s="199" t="str">
        <f t="shared" si="397"/>
        <v/>
      </c>
      <c r="DB83" s="199" t="str">
        <f t="shared" si="397"/>
        <v/>
      </c>
      <c r="DC83" s="199" t="str">
        <f t="shared" si="397"/>
        <v/>
      </c>
      <c r="DD83" s="199" t="str">
        <f t="shared" si="397"/>
        <v/>
      </c>
      <c r="DE83" s="199" t="str">
        <f t="shared" si="397"/>
        <v/>
      </c>
      <c r="DF83" s="199" t="str">
        <f t="shared" si="397"/>
        <v/>
      </c>
      <c r="DG83" s="199" t="str">
        <f t="shared" si="397"/>
        <v/>
      </c>
      <c r="DH83" s="199" t="str">
        <f t="shared" si="397"/>
        <v/>
      </c>
      <c r="DI83" s="199" t="str">
        <f t="shared" si="397"/>
        <v/>
      </c>
      <c r="DJ83" s="199" t="str">
        <f t="shared" si="397"/>
        <v/>
      </c>
      <c r="DK83" s="199" t="str">
        <f t="shared" si="397"/>
        <v/>
      </c>
      <c r="DL83" s="199" t="str">
        <f t="shared" si="397"/>
        <v/>
      </c>
      <c r="DM83" s="199" t="str">
        <f t="shared" si="397"/>
        <v/>
      </c>
      <c r="DN83" s="199" t="str">
        <f t="shared" si="397"/>
        <v/>
      </c>
      <c r="DO83" s="199" t="str">
        <f t="shared" si="397"/>
        <v/>
      </c>
      <c r="DP83" s="199" t="str">
        <f t="shared" si="397"/>
        <v/>
      </c>
      <c r="DQ83" s="199" t="str">
        <f t="shared" si="397"/>
        <v/>
      </c>
      <c r="DR83" s="199" t="str">
        <f t="shared" si="397"/>
        <v/>
      </c>
      <c r="DS83" s="199" t="str">
        <f t="shared" si="397"/>
        <v/>
      </c>
      <c r="DT83" s="199" t="str">
        <f t="shared" si="397"/>
        <v/>
      </c>
      <c r="DU83" s="199" t="str">
        <f t="shared" si="397"/>
        <v/>
      </c>
      <c r="DV83" s="199" t="str">
        <f t="shared" si="397"/>
        <v/>
      </c>
      <c r="DW83" s="199" t="str">
        <f t="shared" si="397"/>
        <v/>
      </c>
      <c r="DX83" s="199" t="str">
        <f t="shared" si="397"/>
        <v/>
      </c>
      <c r="DY83" s="199" t="str">
        <f t="shared" si="397"/>
        <v/>
      </c>
      <c r="DZ83" s="199" t="str">
        <f t="shared" si="397"/>
        <v/>
      </c>
      <c r="EA83" s="199" t="str">
        <f t="shared" si="397"/>
        <v/>
      </c>
      <c r="EB83" s="199" t="str">
        <f t="shared" si="397"/>
        <v/>
      </c>
      <c r="EC83" s="199" t="str">
        <f t="shared" si="397"/>
        <v/>
      </c>
      <c r="ED83" s="199" t="str">
        <f t="shared" si="397"/>
        <v/>
      </c>
      <c r="EE83" s="236" t="str">
        <f t="shared" si="268"/>
        <v/>
      </c>
      <c r="EF83" s="237" t="e">
        <f t="shared" si="269"/>
        <v>#N/A</v>
      </c>
      <c r="EG83" s="237" t="e">
        <f t="shared" si="270"/>
        <v>#N/A</v>
      </c>
      <c r="EH83" s="237" t="e">
        <f t="shared" si="271"/>
        <v>#N/A</v>
      </c>
      <c r="EI83" s="237" t="e">
        <f t="shared" si="272"/>
        <v>#N/A</v>
      </c>
      <c r="EJ83" s="237" t="e">
        <f t="shared" si="273"/>
        <v>#N/A</v>
      </c>
      <c r="EK83" s="237" t="e">
        <f t="shared" si="274"/>
        <v>#N/A</v>
      </c>
      <c r="EL83" s="237" t="e">
        <f t="shared" si="275"/>
        <v>#N/A</v>
      </c>
      <c r="EM83" s="237" t="e">
        <f t="shared" si="276"/>
        <v>#N/A</v>
      </c>
      <c r="EN83" s="237" t="e">
        <f t="shared" si="277"/>
        <v>#N/A</v>
      </c>
      <c r="EO83" s="237" t="e">
        <f t="shared" si="278"/>
        <v>#N/A</v>
      </c>
      <c r="EP83" s="237" t="e">
        <f t="shared" si="279"/>
        <v>#N/A</v>
      </c>
      <c r="EQ83" s="237" t="e">
        <f t="shared" si="280"/>
        <v>#N/A</v>
      </c>
      <c r="ER83" s="237" t="e">
        <f t="shared" si="281"/>
        <v>#N/A</v>
      </c>
      <c r="ES83" s="237" t="e">
        <f t="shared" si="282"/>
        <v>#N/A</v>
      </c>
      <c r="ET83" s="237" t="e">
        <f t="shared" si="283"/>
        <v>#N/A</v>
      </c>
      <c r="EU83" s="237" t="e">
        <f t="shared" si="284"/>
        <v>#N/A</v>
      </c>
      <c r="EV83" s="237" t="e">
        <f t="shared" si="285"/>
        <v>#N/A</v>
      </c>
      <c r="EW83" s="237" t="e">
        <f t="shared" si="286"/>
        <v>#N/A</v>
      </c>
      <c r="EX83" s="237" t="e">
        <f t="shared" si="287"/>
        <v>#N/A</v>
      </c>
      <c r="EY83" s="237" t="e">
        <f t="shared" si="288"/>
        <v>#N/A</v>
      </c>
      <c r="EZ83" s="237" t="e">
        <f t="shared" si="289"/>
        <v>#N/A</v>
      </c>
      <c r="FA83" s="237" t="e">
        <f t="shared" si="290"/>
        <v>#N/A</v>
      </c>
      <c r="FB83" s="237" t="e">
        <f t="shared" si="291"/>
        <v>#N/A</v>
      </c>
      <c r="FC83" s="237" t="e">
        <f t="shared" si="292"/>
        <v>#N/A</v>
      </c>
      <c r="FD83" s="237" t="e">
        <f t="shared" si="293"/>
        <v>#N/A</v>
      </c>
      <c r="FE83" s="237" t="e">
        <f t="shared" si="294"/>
        <v>#N/A</v>
      </c>
      <c r="FF83" s="237" t="e">
        <f t="shared" si="295"/>
        <v>#N/A</v>
      </c>
      <c r="FG83" s="237" t="e">
        <f t="shared" si="296"/>
        <v>#N/A</v>
      </c>
      <c r="FH83" s="237" t="e">
        <f t="shared" si="297"/>
        <v>#N/A</v>
      </c>
      <c r="FI83" s="237" t="e">
        <f t="shared" si="298"/>
        <v>#N/A</v>
      </c>
      <c r="FJ83" s="237" t="e">
        <f t="shared" si="299"/>
        <v>#N/A</v>
      </c>
      <c r="FK83" s="237" t="e">
        <f t="shared" si="300"/>
        <v>#N/A</v>
      </c>
      <c r="FL83" s="237" t="e">
        <f t="shared" si="301"/>
        <v>#N/A</v>
      </c>
      <c r="FM83" s="237" t="e">
        <f t="shared" si="302"/>
        <v>#N/A</v>
      </c>
      <c r="FN83" s="237" t="e">
        <f t="shared" si="303"/>
        <v>#N/A</v>
      </c>
      <c r="FO83" s="237" t="e">
        <f t="shared" si="304"/>
        <v>#N/A</v>
      </c>
      <c r="FP83" s="237" t="e">
        <f t="shared" si="305"/>
        <v>#N/A</v>
      </c>
      <c r="FQ83" s="237" t="e">
        <f t="shared" si="306"/>
        <v>#N/A</v>
      </c>
      <c r="FR83" s="237" t="e">
        <f t="shared" si="307"/>
        <v>#N/A</v>
      </c>
      <c r="FS83" s="237" t="e">
        <f t="shared" si="308"/>
        <v>#N/A</v>
      </c>
      <c r="FT83" s="237" t="e">
        <f t="shared" si="309"/>
        <v>#N/A</v>
      </c>
      <c r="FU83" s="237" t="e">
        <f t="shared" si="310"/>
        <v>#N/A</v>
      </c>
      <c r="FV83" s="237" t="e">
        <f t="shared" si="311"/>
        <v>#N/A</v>
      </c>
      <c r="FW83" s="237" t="e">
        <f t="shared" si="312"/>
        <v>#N/A</v>
      </c>
      <c r="FX83" s="237" t="e">
        <f t="shared" si="313"/>
        <v>#N/A</v>
      </c>
      <c r="FY83" s="237" t="e">
        <f t="shared" si="314"/>
        <v>#N/A</v>
      </c>
      <c r="FZ83" s="237" t="e">
        <f t="shared" si="315"/>
        <v>#N/A</v>
      </c>
      <c r="GA83" s="237" t="e">
        <f t="shared" si="316"/>
        <v>#N/A</v>
      </c>
      <c r="GB83" s="237" t="e">
        <f t="shared" si="317"/>
        <v>#N/A</v>
      </c>
      <c r="GC83" s="237" t="e">
        <f t="shared" si="318"/>
        <v>#N/A</v>
      </c>
      <c r="GD83" s="237" t="e">
        <f t="shared" si="319"/>
        <v>#N/A</v>
      </c>
      <c r="GE83" s="237" t="e">
        <f t="shared" si="320"/>
        <v>#N/A</v>
      </c>
      <c r="GF83" s="237" t="e">
        <f t="shared" si="321"/>
        <v>#N/A</v>
      </c>
      <c r="GG83" s="237" t="e">
        <f t="shared" si="322"/>
        <v>#N/A</v>
      </c>
      <c r="GH83" s="237" t="e">
        <f t="shared" si="323"/>
        <v>#N/A</v>
      </c>
      <c r="GI83" s="237" t="e">
        <f t="shared" si="324"/>
        <v>#N/A</v>
      </c>
      <c r="GJ83" s="237" t="e">
        <f t="shared" si="325"/>
        <v>#N/A</v>
      </c>
      <c r="GK83" s="237" t="e">
        <f t="shared" si="326"/>
        <v>#N/A</v>
      </c>
      <c r="GL83" s="237" t="e">
        <f t="shared" si="327"/>
        <v>#N/A</v>
      </c>
      <c r="GM83" s="237" t="e">
        <f t="shared" si="328"/>
        <v>#N/A</v>
      </c>
      <c r="GN83" s="237" t="e">
        <f t="shared" si="329"/>
        <v>#N/A</v>
      </c>
      <c r="GO83" s="237" t="e">
        <f t="shared" si="330"/>
        <v>#N/A</v>
      </c>
      <c r="GP83" s="237" t="e">
        <f t="shared" si="331"/>
        <v>#N/A</v>
      </c>
      <c r="GQ83" s="237" t="e">
        <f t="shared" si="332"/>
        <v>#N/A</v>
      </c>
      <c r="GR83" s="237" t="e">
        <f t="shared" si="333"/>
        <v>#N/A</v>
      </c>
      <c r="GS83" s="237" t="e">
        <f t="shared" si="334"/>
        <v>#N/A</v>
      </c>
      <c r="GT83" s="237" t="e">
        <f t="shared" si="335"/>
        <v>#N/A</v>
      </c>
      <c r="GU83" s="237" t="e">
        <f t="shared" si="336"/>
        <v>#N/A</v>
      </c>
      <c r="GV83" s="237" t="e">
        <f t="shared" si="337"/>
        <v>#N/A</v>
      </c>
      <c r="GW83" s="237" t="e">
        <f t="shared" si="338"/>
        <v>#N/A</v>
      </c>
      <c r="GX83" s="237" t="e">
        <f t="shared" si="339"/>
        <v>#N/A</v>
      </c>
      <c r="GY83" s="237" t="e">
        <f t="shared" si="340"/>
        <v>#N/A</v>
      </c>
      <c r="GZ83" s="237" t="e">
        <f t="shared" si="341"/>
        <v>#N/A</v>
      </c>
      <c r="HA83" s="237" t="e">
        <f t="shared" si="342"/>
        <v>#N/A</v>
      </c>
      <c r="HB83" s="237" t="e">
        <f t="shared" si="343"/>
        <v>#N/A</v>
      </c>
      <c r="HC83" s="237" t="e">
        <f t="shared" si="344"/>
        <v>#N/A</v>
      </c>
      <c r="HD83" s="237" t="e">
        <f t="shared" si="345"/>
        <v>#N/A</v>
      </c>
      <c r="HE83" s="237" t="e">
        <f t="shared" si="346"/>
        <v>#N/A</v>
      </c>
      <c r="HF83" s="237" t="e">
        <f t="shared" si="347"/>
        <v>#N/A</v>
      </c>
      <c r="HG83" s="237" t="e">
        <f t="shared" si="348"/>
        <v>#N/A</v>
      </c>
      <c r="HH83" s="237" t="e">
        <f t="shared" si="349"/>
        <v>#N/A</v>
      </c>
      <c r="HI83" s="237" t="e">
        <f t="shared" si="350"/>
        <v>#N/A</v>
      </c>
      <c r="HJ83" s="237" t="e">
        <f t="shared" si="351"/>
        <v>#N/A</v>
      </c>
      <c r="HK83" s="237" t="e">
        <f t="shared" si="352"/>
        <v>#N/A</v>
      </c>
      <c r="HL83" s="237" t="e">
        <f t="shared" si="353"/>
        <v>#N/A</v>
      </c>
      <c r="HM83" s="237" t="e">
        <f t="shared" si="354"/>
        <v>#N/A</v>
      </c>
      <c r="HN83" s="237" t="e">
        <f t="shared" si="355"/>
        <v>#N/A</v>
      </c>
      <c r="HO83" s="237" t="e">
        <f t="shared" si="356"/>
        <v>#N/A</v>
      </c>
      <c r="HP83" s="237" t="e">
        <f t="shared" si="357"/>
        <v>#N/A</v>
      </c>
      <c r="HQ83" s="237" t="e">
        <f t="shared" si="358"/>
        <v>#N/A</v>
      </c>
      <c r="HR83" s="237" t="e">
        <f t="shared" si="359"/>
        <v>#N/A</v>
      </c>
      <c r="HS83" s="237" t="e">
        <f t="shared" si="360"/>
        <v>#N/A</v>
      </c>
      <c r="HT83" s="237" t="e">
        <f t="shared" si="361"/>
        <v>#N/A</v>
      </c>
      <c r="HU83" s="237" t="e">
        <f t="shared" si="362"/>
        <v>#N/A</v>
      </c>
      <c r="HV83" s="237" t="e">
        <f t="shared" si="363"/>
        <v>#N/A</v>
      </c>
      <c r="HW83" s="237" t="e">
        <f t="shared" si="364"/>
        <v>#N/A</v>
      </c>
      <c r="HX83" s="237" t="e">
        <f t="shared" si="365"/>
        <v>#N/A</v>
      </c>
      <c r="HY83" s="237" t="e">
        <f t="shared" si="366"/>
        <v>#N/A</v>
      </c>
      <c r="HZ83" s="237" t="e">
        <f t="shared" si="367"/>
        <v>#N/A</v>
      </c>
      <c r="IA83" s="237" t="e">
        <f t="shared" si="368"/>
        <v>#N/A</v>
      </c>
      <c r="IB83" s="237" t="e">
        <f t="shared" si="369"/>
        <v>#N/A</v>
      </c>
    </row>
    <row r="84" spans="1:236" hidden="1" x14ac:dyDescent="0.25">
      <c r="A84" s="22">
        <v>81</v>
      </c>
      <c r="B84" s="117" t="str">
        <f t="shared" si="253"/>
        <v/>
      </c>
      <c r="C84" s="132"/>
      <c r="D84" s="117" t="str">
        <f t="shared" si="254"/>
        <v/>
      </c>
      <c r="E84" s="127"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9" t="str">
        <f t="shared" si="261"/>
        <v/>
      </c>
      <c r="Q84" s="119" t="str">
        <f t="shared" si="262"/>
        <v/>
      </c>
      <c r="R84" s="40" t="str">
        <f t="shared" si="263"/>
        <v/>
      </c>
      <c r="S84" s="132"/>
      <c r="T84" s="28" t="str">
        <f>IF(AND(B84&gt;0,C84&gt;0,D84&gt;0,M84&gt;0,N84&gt;0,S84&gt;0,NOT(K84="")),ABS(VLOOKUP($S$1,VLookups!$A$28:$B$29,2,FALSE)-_xlfn.BETA.DIST(S84,IF(G84="L",N84,M84),IF(G84="L",M84,N84),TRUE,B84,D84)),"")</f>
        <v/>
      </c>
      <c r="U84" s="129" t="str">
        <f>IF(OR($M84="",$N84=""),"",_xlfn.BETA.INV(ABS(VLOOKUP($S$1,VLookups!$A$28:$B$29,2,FALSE)-U$3),IF($G84="L",$N84,$M84),IF($G84="L",$M84,$N84),$B84,$D84))</f>
        <v/>
      </c>
      <c r="V84" s="130" t="str">
        <f>IF(OR($M84="",$N84=""),"",_xlfn.BETA.INV(ABS(VLOOKUP($S$1,VLookups!$A$28:$B$29,2,FALSE)-V$3),IF($G84="L",$N84,$M84),IF($G84="L",$M84,$N84),$B84,$D84))</f>
        <v/>
      </c>
      <c r="W84" s="129" t="str">
        <f>IF(OR($M84="",$N84=""),"",_xlfn.BETA.INV(ABS(VLOOKUP($S$1,VLookups!$A$28:$B$29,2,FALSE)-W$3),IF($G84="L",$N84,$M84),IF($G84="L",$M84,$N84),$B84,$D84))</f>
        <v/>
      </c>
      <c r="X84" s="130" t="str">
        <f>IF(OR($M84="",$N84=""),"",_xlfn.BETA.INV(ABS(VLOOKUP($S$1,VLookups!$A$28:$B$29,2,FALSE)-X$3),IF($G84="L",$N84,$M84),IF($G84="L",$M84,$N84),$B84,$D84))</f>
        <v/>
      </c>
      <c r="Y84" s="129" t="str">
        <f>IF(OR($M84="",$N84=""),"",_xlfn.BETA.INV(ABS(VLOOKUP($S$1,VLookups!$A$28:$B$29,2,FALSE)-Y$3),IF($G84="L",$N84,$M84),IF($G84="L",$M84,$N84),$B84,$D84))</f>
        <v/>
      </c>
      <c r="Z84" s="130" t="str">
        <f>IF(OR($M84="",$N84=""),"",_xlfn.BETA.INV(ABS(VLOOKUP($S$1,VLookups!$A$28:$B$29,2,FALSE)-Z$3),IF($G84="L",$N84,$M84),IF($G84="L",$M84,$N84),$B84,$D84))</f>
        <v/>
      </c>
      <c r="AA84" s="129" t="str">
        <f>IF(OR($M84="",$N84=""),"",_xlfn.BETA.INV(ABS(VLOOKUP($S$1,VLookups!$A$28:$B$29,2,FALSE)-AA$3),IF($G84="L",$N84,$M84),IF($G84="L",$M84,$N84),$B84,$D84))</f>
        <v/>
      </c>
      <c r="AB84" s="130" t="str">
        <f>IF(OR($M84="",$N84=""),"",_xlfn.BETA.INV(ABS(VLOOKUP($S$1,VLookups!$A$28:$B$29,2,FALSE)-AB$3),IF($G84="L",$N84,$M84),IF($G84="L",$M84,$N84),$B84,$D84))</f>
        <v/>
      </c>
      <c r="AC84" s="129" t="str">
        <f>IF(OR($M84="",$N84=""),"",_xlfn.BETA.INV(ABS(VLOOKUP($S$1,VLookups!$A$28:$B$29,2,FALSE)-AC$3),IF($G84="L",$N84,$M84),IF($G84="L",$M84,$N84),$B84,$D84))</f>
        <v/>
      </c>
      <c r="AD84" s="130" t="str">
        <f>IF(OR($M84="",$N84=""),"",_xlfn.BETA.INV(ABS(VLOOKUP($S$1,VLookups!$A$28:$B$29,2,FALSE)-AD$3),IF($G84="L",$N84,$M84),IF($G84="L",$M84,$N84),$B84,$D84))</f>
        <v/>
      </c>
      <c r="AE84" s="129" t="str">
        <f>IF(OR($M84="",$N84=""),"",_xlfn.BETA.INV(ABS(VLOOKUP($S$1,VLookups!$A$28:$B$29,2,FALSE)-AE$3),IF($G84="L",$N84,$M84),IF($G84="L",$M84,$N84),$B84,$D84))</f>
        <v/>
      </c>
      <c r="AF84" s="130" t="str">
        <f>IF(OR($M84="",$N84=""),"",_xlfn.BETA.INV(ABS(VLOOKUP($S$1,VLookups!$A$28:$B$29,2,FALSE)-AF$3),IF($G84="L",$N84,$M84),IF($G84="L",$M84,$N84),$B84,$D84))</f>
        <v/>
      </c>
      <c r="AG84" s="17"/>
      <c r="AH84" s="238" t="str">
        <f t="shared" si="264"/>
        <v/>
      </c>
      <c r="AI84" s="236" t="str">
        <f t="shared" si="265"/>
        <v/>
      </c>
      <c r="AJ84" s="199" t="str">
        <f t="shared" ref="AJ84:CU84" si="398">IF(ISNONTEXT($AH84),AI84+$AH84,"")</f>
        <v/>
      </c>
      <c r="AK84" s="199" t="str">
        <f t="shared" si="398"/>
        <v/>
      </c>
      <c r="AL84" s="199" t="str">
        <f t="shared" si="398"/>
        <v/>
      </c>
      <c r="AM84" s="199" t="str">
        <f t="shared" si="398"/>
        <v/>
      </c>
      <c r="AN84" s="199" t="str">
        <f t="shared" si="398"/>
        <v/>
      </c>
      <c r="AO84" s="199" t="str">
        <f t="shared" si="398"/>
        <v/>
      </c>
      <c r="AP84" s="199" t="str">
        <f t="shared" si="398"/>
        <v/>
      </c>
      <c r="AQ84" s="199" t="str">
        <f t="shared" si="398"/>
        <v/>
      </c>
      <c r="AR84" s="199" t="str">
        <f t="shared" si="398"/>
        <v/>
      </c>
      <c r="AS84" s="199" t="str">
        <f t="shared" si="398"/>
        <v/>
      </c>
      <c r="AT84" s="199" t="str">
        <f t="shared" si="398"/>
        <v/>
      </c>
      <c r="AU84" s="199" t="str">
        <f t="shared" si="398"/>
        <v/>
      </c>
      <c r="AV84" s="199" t="str">
        <f t="shared" si="398"/>
        <v/>
      </c>
      <c r="AW84" s="199" t="str">
        <f t="shared" si="398"/>
        <v/>
      </c>
      <c r="AX84" s="199" t="str">
        <f t="shared" si="398"/>
        <v/>
      </c>
      <c r="AY84" s="199" t="str">
        <f t="shared" si="398"/>
        <v/>
      </c>
      <c r="AZ84" s="199" t="str">
        <f t="shared" si="398"/>
        <v/>
      </c>
      <c r="BA84" s="199" t="str">
        <f t="shared" si="398"/>
        <v/>
      </c>
      <c r="BB84" s="199" t="str">
        <f t="shared" si="398"/>
        <v/>
      </c>
      <c r="BC84" s="199" t="str">
        <f t="shared" si="398"/>
        <v/>
      </c>
      <c r="BD84" s="199" t="str">
        <f t="shared" si="398"/>
        <v/>
      </c>
      <c r="BE84" s="199" t="str">
        <f t="shared" si="398"/>
        <v/>
      </c>
      <c r="BF84" s="199" t="str">
        <f t="shared" si="398"/>
        <v/>
      </c>
      <c r="BG84" s="199" t="str">
        <f t="shared" si="398"/>
        <v/>
      </c>
      <c r="BH84" s="199" t="str">
        <f t="shared" si="398"/>
        <v/>
      </c>
      <c r="BI84" s="199" t="str">
        <f t="shared" si="398"/>
        <v/>
      </c>
      <c r="BJ84" s="199" t="str">
        <f t="shared" si="398"/>
        <v/>
      </c>
      <c r="BK84" s="199" t="str">
        <f t="shared" si="398"/>
        <v/>
      </c>
      <c r="BL84" s="199" t="str">
        <f t="shared" si="398"/>
        <v/>
      </c>
      <c r="BM84" s="199" t="str">
        <f t="shared" si="398"/>
        <v/>
      </c>
      <c r="BN84" s="199" t="str">
        <f t="shared" si="398"/>
        <v/>
      </c>
      <c r="BO84" s="199" t="str">
        <f t="shared" si="398"/>
        <v/>
      </c>
      <c r="BP84" s="199" t="str">
        <f t="shared" si="398"/>
        <v/>
      </c>
      <c r="BQ84" s="199" t="str">
        <f t="shared" si="398"/>
        <v/>
      </c>
      <c r="BR84" s="199" t="str">
        <f t="shared" si="398"/>
        <v/>
      </c>
      <c r="BS84" s="199" t="str">
        <f t="shared" si="398"/>
        <v/>
      </c>
      <c r="BT84" s="199" t="str">
        <f t="shared" si="398"/>
        <v/>
      </c>
      <c r="BU84" s="199" t="str">
        <f t="shared" si="398"/>
        <v/>
      </c>
      <c r="BV84" s="199" t="str">
        <f t="shared" si="398"/>
        <v/>
      </c>
      <c r="BW84" s="199" t="str">
        <f t="shared" si="398"/>
        <v/>
      </c>
      <c r="BX84" s="199" t="str">
        <f t="shared" si="398"/>
        <v/>
      </c>
      <c r="BY84" s="199" t="str">
        <f t="shared" si="398"/>
        <v/>
      </c>
      <c r="BZ84" s="199" t="str">
        <f t="shared" si="398"/>
        <v/>
      </c>
      <c r="CA84" s="199" t="str">
        <f t="shared" si="398"/>
        <v/>
      </c>
      <c r="CB84" s="199" t="str">
        <f t="shared" si="398"/>
        <v/>
      </c>
      <c r="CC84" s="199" t="str">
        <f t="shared" si="398"/>
        <v/>
      </c>
      <c r="CD84" s="199" t="str">
        <f t="shared" si="398"/>
        <v/>
      </c>
      <c r="CE84" s="199" t="str">
        <f t="shared" si="398"/>
        <v/>
      </c>
      <c r="CF84" s="199" t="str">
        <f t="shared" si="398"/>
        <v/>
      </c>
      <c r="CG84" s="199" t="str">
        <f t="shared" si="398"/>
        <v/>
      </c>
      <c r="CH84" s="199" t="str">
        <f t="shared" si="398"/>
        <v/>
      </c>
      <c r="CI84" s="199" t="str">
        <f t="shared" si="398"/>
        <v/>
      </c>
      <c r="CJ84" s="199" t="str">
        <f t="shared" si="398"/>
        <v/>
      </c>
      <c r="CK84" s="199" t="str">
        <f t="shared" si="398"/>
        <v/>
      </c>
      <c r="CL84" s="199" t="str">
        <f t="shared" si="398"/>
        <v/>
      </c>
      <c r="CM84" s="199" t="str">
        <f t="shared" si="398"/>
        <v/>
      </c>
      <c r="CN84" s="199" t="str">
        <f t="shared" si="398"/>
        <v/>
      </c>
      <c r="CO84" s="199" t="str">
        <f t="shared" si="398"/>
        <v/>
      </c>
      <c r="CP84" s="199" t="str">
        <f t="shared" si="398"/>
        <v/>
      </c>
      <c r="CQ84" s="199" t="str">
        <f t="shared" si="398"/>
        <v/>
      </c>
      <c r="CR84" s="199" t="str">
        <f t="shared" si="398"/>
        <v/>
      </c>
      <c r="CS84" s="199" t="str">
        <f t="shared" si="398"/>
        <v/>
      </c>
      <c r="CT84" s="199" t="str">
        <f t="shared" si="398"/>
        <v/>
      </c>
      <c r="CU84" s="199" t="str">
        <f t="shared" si="398"/>
        <v/>
      </c>
      <c r="CV84" s="199" t="str">
        <f t="shared" ref="CV84:FG84" si="399">IF(ISNONTEXT($AH84),CU84+$AH84,"")</f>
        <v/>
      </c>
      <c r="CW84" s="199" t="str">
        <f t="shared" si="399"/>
        <v/>
      </c>
      <c r="CX84" s="199" t="str">
        <f t="shared" si="399"/>
        <v/>
      </c>
      <c r="CY84" s="199" t="str">
        <f t="shared" si="399"/>
        <v/>
      </c>
      <c r="CZ84" s="199" t="str">
        <f t="shared" si="399"/>
        <v/>
      </c>
      <c r="DA84" s="199" t="str">
        <f t="shared" si="399"/>
        <v/>
      </c>
      <c r="DB84" s="199" t="str">
        <f t="shared" si="399"/>
        <v/>
      </c>
      <c r="DC84" s="199" t="str">
        <f t="shared" si="399"/>
        <v/>
      </c>
      <c r="DD84" s="199" t="str">
        <f t="shared" si="399"/>
        <v/>
      </c>
      <c r="DE84" s="199" t="str">
        <f t="shared" si="399"/>
        <v/>
      </c>
      <c r="DF84" s="199" t="str">
        <f t="shared" si="399"/>
        <v/>
      </c>
      <c r="DG84" s="199" t="str">
        <f t="shared" si="399"/>
        <v/>
      </c>
      <c r="DH84" s="199" t="str">
        <f t="shared" si="399"/>
        <v/>
      </c>
      <c r="DI84" s="199" t="str">
        <f t="shared" si="399"/>
        <v/>
      </c>
      <c r="DJ84" s="199" t="str">
        <f t="shared" si="399"/>
        <v/>
      </c>
      <c r="DK84" s="199" t="str">
        <f t="shared" si="399"/>
        <v/>
      </c>
      <c r="DL84" s="199" t="str">
        <f t="shared" si="399"/>
        <v/>
      </c>
      <c r="DM84" s="199" t="str">
        <f t="shared" si="399"/>
        <v/>
      </c>
      <c r="DN84" s="199" t="str">
        <f t="shared" si="399"/>
        <v/>
      </c>
      <c r="DO84" s="199" t="str">
        <f t="shared" si="399"/>
        <v/>
      </c>
      <c r="DP84" s="199" t="str">
        <f t="shared" si="399"/>
        <v/>
      </c>
      <c r="DQ84" s="199" t="str">
        <f t="shared" si="399"/>
        <v/>
      </c>
      <c r="DR84" s="199" t="str">
        <f t="shared" si="399"/>
        <v/>
      </c>
      <c r="DS84" s="199" t="str">
        <f t="shared" si="399"/>
        <v/>
      </c>
      <c r="DT84" s="199" t="str">
        <f t="shared" si="399"/>
        <v/>
      </c>
      <c r="DU84" s="199" t="str">
        <f t="shared" si="399"/>
        <v/>
      </c>
      <c r="DV84" s="199" t="str">
        <f t="shared" si="399"/>
        <v/>
      </c>
      <c r="DW84" s="199" t="str">
        <f t="shared" si="399"/>
        <v/>
      </c>
      <c r="DX84" s="199" t="str">
        <f t="shared" si="399"/>
        <v/>
      </c>
      <c r="DY84" s="199" t="str">
        <f t="shared" si="399"/>
        <v/>
      </c>
      <c r="DZ84" s="199" t="str">
        <f t="shared" si="399"/>
        <v/>
      </c>
      <c r="EA84" s="199" t="str">
        <f t="shared" si="399"/>
        <v/>
      </c>
      <c r="EB84" s="199" t="str">
        <f t="shared" si="399"/>
        <v/>
      </c>
      <c r="EC84" s="199" t="str">
        <f t="shared" si="399"/>
        <v/>
      </c>
      <c r="ED84" s="199" t="str">
        <f t="shared" si="399"/>
        <v/>
      </c>
      <c r="EE84" s="236" t="str">
        <f t="shared" si="268"/>
        <v/>
      </c>
      <c r="EF84" s="237" t="e">
        <f t="shared" si="269"/>
        <v>#N/A</v>
      </c>
      <c r="EG84" s="237" t="e">
        <f t="shared" si="270"/>
        <v>#N/A</v>
      </c>
      <c r="EH84" s="237" t="e">
        <f t="shared" si="271"/>
        <v>#N/A</v>
      </c>
      <c r="EI84" s="237" t="e">
        <f t="shared" si="272"/>
        <v>#N/A</v>
      </c>
      <c r="EJ84" s="237" t="e">
        <f t="shared" si="273"/>
        <v>#N/A</v>
      </c>
      <c r="EK84" s="237" t="e">
        <f t="shared" si="274"/>
        <v>#N/A</v>
      </c>
      <c r="EL84" s="237" t="e">
        <f t="shared" si="275"/>
        <v>#N/A</v>
      </c>
      <c r="EM84" s="237" t="e">
        <f t="shared" si="276"/>
        <v>#N/A</v>
      </c>
      <c r="EN84" s="237" t="e">
        <f t="shared" si="277"/>
        <v>#N/A</v>
      </c>
      <c r="EO84" s="237" t="e">
        <f t="shared" si="278"/>
        <v>#N/A</v>
      </c>
      <c r="EP84" s="237" t="e">
        <f t="shared" si="279"/>
        <v>#N/A</v>
      </c>
      <c r="EQ84" s="237" t="e">
        <f t="shared" si="280"/>
        <v>#N/A</v>
      </c>
      <c r="ER84" s="237" t="e">
        <f t="shared" si="281"/>
        <v>#N/A</v>
      </c>
      <c r="ES84" s="237" t="e">
        <f t="shared" si="282"/>
        <v>#N/A</v>
      </c>
      <c r="ET84" s="237" t="e">
        <f t="shared" si="283"/>
        <v>#N/A</v>
      </c>
      <c r="EU84" s="237" t="e">
        <f t="shared" si="284"/>
        <v>#N/A</v>
      </c>
      <c r="EV84" s="237" t="e">
        <f t="shared" si="285"/>
        <v>#N/A</v>
      </c>
      <c r="EW84" s="237" t="e">
        <f t="shared" si="286"/>
        <v>#N/A</v>
      </c>
      <c r="EX84" s="237" t="e">
        <f t="shared" si="287"/>
        <v>#N/A</v>
      </c>
      <c r="EY84" s="237" t="e">
        <f t="shared" si="288"/>
        <v>#N/A</v>
      </c>
      <c r="EZ84" s="237" t="e">
        <f t="shared" si="289"/>
        <v>#N/A</v>
      </c>
      <c r="FA84" s="237" t="e">
        <f t="shared" si="290"/>
        <v>#N/A</v>
      </c>
      <c r="FB84" s="237" t="e">
        <f t="shared" si="291"/>
        <v>#N/A</v>
      </c>
      <c r="FC84" s="237" t="e">
        <f t="shared" si="292"/>
        <v>#N/A</v>
      </c>
      <c r="FD84" s="237" t="e">
        <f t="shared" si="293"/>
        <v>#N/A</v>
      </c>
      <c r="FE84" s="237" t="e">
        <f t="shared" si="294"/>
        <v>#N/A</v>
      </c>
      <c r="FF84" s="237" t="e">
        <f t="shared" si="295"/>
        <v>#N/A</v>
      </c>
      <c r="FG84" s="237" t="e">
        <f t="shared" si="296"/>
        <v>#N/A</v>
      </c>
      <c r="FH84" s="237" t="e">
        <f t="shared" si="297"/>
        <v>#N/A</v>
      </c>
      <c r="FI84" s="237" t="e">
        <f t="shared" si="298"/>
        <v>#N/A</v>
      </c>
      <c r="FJ84" s="237" t="e">
        <f t="shared" si="299"/>
        <v>#N/A</v>
      </c>
      <c r="FK84" s="237" t="e">
        <f t="shared" si="300"/>
        <v>#N/A</v>
      </c>
      <c r="FL84" s="237" t="e">
        <f t="shared" si="301"/>
        <v>#N/A</v>
      </c>
      <c r="FM84" s="237" t="e">
        <f t="shared" si="302"/>
        <v>#N/A</v>
      </c>
      <c r="FN84" s="237" t="e">
        <f t="shared" si="303"/>
        <v>#N/A</v>
      </c>
      <c r="FO84" s="237" t="e">
        <f t="shared" si="304"/>
        <v>#N/A</v>
      </c>
      <c r="FP84" s="237" t="e">
        <f t="shared" si="305"/>
        <v>#N/A</v>
      </c>
      <c r="FQ84" s="237" t="e">
        <f t="shared" si="306"/>
        <v>#N/A</v>
      </c>
      <c r="FR84" s="237" t="e">
        <f t="shared" si="307"/>
        <v>#N/A</v>
      </c>
      <c r="FS84" s="237" t="e">
        <f t="shared" si="308"/>
        <v>#N/A</v>
      </c>
      <c r="FT84" s="237" t="e">
        <f t="shared" si="309"/>
        <v>#N/A</v>
      </c>
      <c r="FU84" s="237" t="e">
        <f t="shared" si="310"/>
        <v>#N/A</v>
      </c>
      <c r="FV84" s="237" t="e">
        <f t="shared" si="311"/>
        <v>#N/A</v>
      </c>
      <c r="FW84" s="237" t="e">
        <f t="shared" si="312"/>
        <v>#N/A</v>
      </c>
      <c r="FX84" s="237" t="e">
        <f t="shared" si="313"/>
        <v>#N/A</v>
      </c>
      <c r="FY84" s="237" t="e">
        <f t="shared" si="314"/>
        <v>#N/A</v>
      </c>
      <c r="FZ84" s="237" t="e">
        <f t="shared" si="315"/>
        <v>#N/A</v>
      </c>
      <c r="GA84" s="237" t="e">
        <f t="shared" si="316"/>
        <v>#N/A</v>
      </c>
      <c r="GB84" s="237" t="e">
        <f t="shared" si="317"/>
        <v>#N/A</v>
      </c>
      <c r="GC84" s="237" t="e">
        <f t="shared" si="318"/>
        <v>#N/A</v>
      </c>
      <c r="GD84" s="237" t="e">
        <f t="shared" si="319"/>
        <v>#N/A</v>
      </c>
      <c r="GE84" s="237" t="e">
        <f t="shared" si="320"/>
        <v>#N/A</v>
      </c>
      <c r="GF84" s="237" t="e">
        <f t="shared" si="321"/>
        <v>#N/A</v>
      </c>
      <c r="GG84" s="237" t="e">
        <f t="shared" si="322"/>
        <v>#N/A</v>
      </c>
      <c r="GH84" s="237" t="e">
        <f t="shared" si="323"/>
        <v>#N/A</v>
      </c>
      <c r="GI84" s="237" t="e">
        <f t="shared" si="324"/>
        <v>#N/A</v>
      </c>
      <c r="GJ84" s="237" t="e">
        <f t="shared" si="325"/>
        <v>#N/A</v>
      </c>
      <c r="GK84" s="237" t="e">
        <f t="shared" si="326"/>
        <v>#N/A</v>
      </c>
      <c r="GL84" s="237" t="e">
        <f t="shared" si="327"/>
        <v>#N/A</v>
      </c>
      <c r="GM84" s="237" t="e">
        <f t="shared" si="328"/>
        <v>#N/A</v>
      </c>
      <c r="GN84" s="237" t="e">
        <f t="shared" si="329"/>
        <v>#N/A</v>
      </c>
      <c r="GO84" s="237" t="e">
        <f t="shared" si="330"/>
        <v>#N/A</v>
      </c>
      <c r="GP84" s="237" t="e">
        <f t="shared" si="331"/>
        <v>#N/A</v>
      </c>
      <c r="GQ84" s="237" t="e">
        <f t="shared" si="332"/>
        <v>#N/A</v>
      </c>
      <c r="GR84" s="237" t="e">
        <f t="shared" si="333"/>
        <v>#N/A</v>
      </c>
      <c r="GS84" s="237" t="e">
        <f t="shared" si="334"/>
        <v>#N/A</v>
      </c>
      <c r="GT84" s="237" t="e">
        <f t="shared" si="335"/>
        <v>#N/A</v>
      </c>
      <c r="GU84" s="237" t="e">
        <f t="shared" si="336"/>
        <v>#N/A</v>
      </c>
      <c r="GV84" s="237" t="e">
        <f t="shared" si="337"/>
        <v>#N/A</v>
      </c>
      <c r="GW84" s="237" t="e">
        <f t="shared" si="338"/>
        <v>#N/A</v>
      </c>
      <c r="GX84" s="237" t="e">
        <f t="shared" si="339"/>
        <v>#N/A</v>
      </c>
      <c r="GY84" s="237" t="e">
        <f t="shared" si="340"/>
        <v>#N/A</v>
      </c>
      <c r="GZ84" s="237" t="e">
        <f t="shared" si="341"/>
        <v>#N/A</v>
      </c>
      <c r="HA84" s="237" t="e">
        <f t="shared" si="342"/>
        <v>#N/A</v>
      </c>
      <c r="HB84" s="237" t="e">
        <f t="shared" si="343"/>
        <v>#N/A</v>
      </c>
      <c r="HC84" s="237" t="e">
        <f t="shared" si="344"/>
        <v>#N/A</v>
      </c>
      <c r="HD84" s="237" t="e">
        <f t="shared" si="345"/>
        <v>#N/A</v>
      </c>
      <c r="HE84" s="237" t="e">
        <f t="shared" si="346"/>
        <v>#N/A</v>
      </c>
      <c r="HF84" s="237" t="e">
        <f t="shared" si="347"/>
        <v>#N/A</v>
      </c>
      <c r="HG84" s="237" t="e">
        <f t="shared" si="348"/>
        <v>#N/A</v>
      </c>
      <c r="HH84" s="237" t="e">
        <f t="shared" si="349"/>
        <v>#N/A</v>
      </c>
      <c r="HI84" s="237" t="e">
        <f t="shared" si="350"/>
        <v>#N/A</v>
      </c>
      <c r="HJ84" s="237" t="e">
        <f t="shared" si="351"/>
        <v>#N/A</v>
      </c>
      <c r="HK84" s="237" t="e">
        <f t="shared" si="352"/>
        <v>#N/A</v>
      </c>
      <c r="HL84" s="237" t="e">
        <f t="shared" si="353"/>
        <v>#N/A</v>
      </c>
      <c r="HM84" s="237" t="e">
        <f t="shared" si="354"/>
        <v>#N/A</v>
      </c>
      <c r="HN84" s="237" t="e">
        <f t="shared" si="355"/>
        <v>#N/A</v>
      </c>
      <c r="HO84" s="237" t="e">
        <f t="shared" si="356"/>
        <v>#N/A</v>
      </c>
      <c r="HP84" s="237" t="e">
        <f t="shared" si="357"/>
        <v>#N/A</v>
      </c>
      <c r="HQ84" s="237" t="e">
        <f t="shared" si="358"/>
        <v>#N/A</v>
      </c>
      <c r="HR84" s="237" t="e">
        <f t="shared" si="359"/>
        <v>#N/A</v>
      </c>
      <c r="HS84" s="237" t="e">
        <f t="shared" si="360"/>
        <v>#N/A</v>
      </c>
      <c r="HT84" s="237" t="e">
        <f t="shared" si="361"/>
        <v>#N/A</v>
      </c>
      <c r="HU84" s="237" t="e">
        <f t="shared" si="362"/>
        <v>#N/A</v>
      </c>
      <c r="HV84" s="237" t="e">
        <f t="shared" si="363"/>
        <v>#N/A</v>
      </c>
      <c r="HW84" s="237" t="e">
        <f t="shared" si="364"/>
        <v>#N/A</v>
      </c>
      <c r="HX84" s="237" t="e">
        <f t="shared" si="365"/>
        <v>#N/A</v>
      </c>
      <c r="HY84" s="237" t="e">
        <f t="shared" si="366"/>
        <v>#N/A</v>
      </c>
      <c r="HZ84" s="237" t="e">
        <f t="shared" si="367"/>
        <v>#N/A</v>
      </c>
      <c r="IA84" s="237" t="e">
        <f t="shared" si="368"/>
        <v>#N/A</v>
      </c>
      <c r="IB84" s="237" t="e">
        <f t="shared" si="369"/>
        <v>#N/A</v>
      </c>
    </row>
    <row r="85" spans="1:236" hidden="1" x14ac:dyDescent="0.25">
      <c r="A85" s="22">
        <v>82</v>
      </c>
      <c r="B85" s="117" t="str">
        <f t="shared" si="253"/>
        <v/>
      </c>
      <c r="C85" s="132"/>
      <c r="D85" s="117" t="str">
        <f t="shared" si="254"/>
        <v/>
      </c>
      <c r="E85" s="127"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9" t="str">
        <f t="shared" si="261"/>
        <v/>
      </c>
      <c r="Q85" s="119" t="str">
        <f t="shared" si="262"/>
        <v/>
      </c>
      <c r="R85" s="40" t="str">
        <f t="shared" si="263"/>
        <v/>
      </c>
      <c r="S85" s="132"/>
      <c r="T85" s="28" t="str">
        <f>IF(AND(B85&gt;0,C85&gt;0,D85&gt;0,M85&gt;0,N85&gt;0,S85&gt;0,NOT(K85="")),ABS(VLOOKUP($S$1,VLookups!$A$28:$B$29,2,FALSE)-_xlfn.BETA.DIST(S85,IF(G85="L",N85,M85),IF(G85="L",M85,N85),TRUE,B85,D85)),"")</f>
        <v/>
      </c>
      <c r="U85" s="129" t="str">
        <f>IF(OR($M85="",$N85=""),"",_xlfn.BETA.INV(ABS(VLOOKUP($S$1,VLookups!$A$28:$B$29,2,FALSE)-U$3),IF($G85="L",$N85,$M85),IF($G85="L",$M85,$N85),$B85,$D85))</f>
        <v/>
      </c>
      <c r="V85" s="130" t="str">
        <f>IF(OR($M85="",$N85=""),"",_xlfn.BETA.INV(ABS(VLOOKUP($S$1,VLookups!$A$28:$B$29,2,FALSE)-V$3),IF($G85="L",$N85,$M85),IF($G85="L",$M85,$N85),$B85,$D85))</f>
        <v/>
      </c>
      <c r="W85" s="129" t="str">
        <f>IF(OR($M85="",$N85=""),"",_xlfn.BETA.INV(ABS(VLOOKUP($S$1,VLookups!$A$28:$B$29,2,FALSE)-W$3),IF($G85="L",$N85,$M85),IF($G85="L",$M85,$N85),$B85,$D85))</f>
        <v/>
      </c>
      <c r="X85" s="130" t="str">
        <f>IF(OR($M85="",$N85=""),"",_xlfn.BETA.INV(ABS(VLOOKUP($S$1,VLookups!$A$28:$B$29,2,FALSE)-X$3),IF($G85="L",$N85,$M85),IF($G85="L",$M85,$N85),$B85,$D85))</f>
        <v/>
      </c>
      <c r="Y85" s="129" t="str">
        <f>IF(OR($M85="",$N85=""),"",_xlfn.BETA.INV(ABS(VLOOKUP($S$1,VLookups!$A$28:$B$29,2,FALSE)-Y$3),IF($G85="L",$N85,$M85),IF($G85="L",$M85,$N85),$B85,$D85))</f>
        <v/>
      </c>
      <c r="Z85" s="130" t="str">
        <f>IF(OR($M85="",$N85=""),"",_xlfn.BETA.INV(ABS(VLOOKUP($S$1,VLookups!$A$28:$B$29,2,FALSE)-Z$3),IF($G85="L",$N85,$M85),IF($G85="L",$M85,$N85),$B85,$D85))</f>
        <v/>
      </c>
      <c r="AA85" s="129" t="str">
        <f>IF(OR($M85="",$N85=""),"",_xlfn.BETA.INV(ABS(VLOOKUP($S$1,VLookups!$A$28:$B$29,2,FALSE)-AA$3),IF($G85="L",$N85,$M85),IF($G85="L",$M85,$N85),$B85,$D85))</f>
        <v/>
      </c>
      <c r="AB85" s="130" t="str">
        <f>IF(OR($M85="",$N85=""),"",_xlfn.BETA.INV(ABS(VLOOKUP($S$1,VLookups!$A$28:$B$29,2,FALSE)-AB$3),IF($G85="L",$N85,$M85),IF($G85="L",$M85,$N85),$B85,$D85))</f>
        <v/>
      </c>
      <c r="AC85" s="129" t="str">
        <f>IF(OR($M85="",$N85=""),"",_xlfn.BETA.INV(ABS(VLOOKUP($S$1,VLookups!$A$28:$B$29,2,FALSE)-AC$3),IF($G85="L",$N85,$M85),IF($G85="L",$M85,$N85),$B85,$D85))</f>
        <v/>
      </c>
      <c r="AD85" s="130" t="str">
        <f>IF(OR($M85="",$N85=""),"",_xlfn.BETA.INV(ABS(VLOOKUP($S$1,VLookups!$A$28:$B$29,2,FALSE)-AD$3),IF($G85="L",$N85,$M85),IF($G85="L",$M85,$N85),$B85,$D85))</f>
        <v/>
      </c>
      <c r="AE85" s="129" t="str">
        <f>IF(OR($M85="",$N85=""),"",_xlfn.BETA.INV(ABS(VLOOKUP($S$1,VLookups!$A$28:$B$29,2,FALSE)-AE$3),IF($G85="L",$N85,$M85),IF($G85="L",$M85,$N85),$B85,$D85))</f>
        <v/>
      </c>
      <c r="AF85" s="130" t="str">
        <f>IF(OR($M85="",$N85=""),"",_xlfn.BETA.INV(ABS(VLOOKUP($S$1,VLookups!$A$28:$B$29,2,FALSE)-AF$3),IF($G85="L",$N85,$M85),IF($G85="L",$M85,$N85),$B85,$D85))</f>
        <v/>
      </c>
      <c r="AG85" s="17"/>
      <c r="AH85" s="238" t="str">
        <f t="shared" si="264"/>
        <v/>
      </c>
      <c r="AI85" s="236" t="str">
        <f t="shared" si="265"/>
        <v/>
      </c>
      <c r="AJ85" s="199" t="str">
        <f t="shared" ref="AJ85:CU85" si="400">IF(ISNONTEXT($AH85),AI85+$AH85,"")</f>
        <v/>
      </c>
      <c r="AK85" s="199" t="str">
        <f t="shared" si="400"/>
        <v/>
      </c>
      <c r="AL85" s="199" t="str">
        <f t="shared" si="400"/>
        <v/>
      </c>
      <c r="AM85" s="199" t="str">
        <f t="shared" si="400"/>
        <v/>
      </c>
      <c r="AN85" s="199" t="str">
        <f t="shared" si="400"/>
        <v/>
      </c>
      <c r="AO85" s="199" t="str">
        <f t="shared" si="400"/>
        <v/>
      </c>
      <c r="AP85" s="199" t="str">
        <f t="shared" si="400"/>
        <v/>
      </c>
      <c r="AQ85" s="199" t="str">
        <f t="shared" si="400"/>
        <v/>
      </c>
      <c r="AR85" s="199" t="str">
        <f t="shared" si="400"/>
        <v/>
      </c>
      <c r="AS85" s="199" t="str">
        <f t="shared" si="400"/>
        <v/>
      </c>
      <c r="AT85" s="199" t="str">
        <f t="shared" si="400"/>
        <v/>
      </c>
      <c r="AU85" s="199" t="str">
        <f t="shared" si="400"/>
        <v/>
      </c>
      <c r="AV85" s="199" t="str">
        <f t="shared" si="400"/>
        <v/>
      </c>
      <c r="AW85" s="199" t="str">
        <f t="shared" si="400"/>
        <v/>
      </c>
      <c r="AX85" s="199" t="str">
        <f t="shared" si="400"/>
        <v/>
      </c>
      <c r="AY85" s="199" t="str">
        <f t="shared" si="400"/>
        <v/>
      </c>
      <c r="AZ85" s="199" t="str">
        <f t="shared" si="400"/>
        <v/>
      </c>
      <c r="BA85" s="199" t="str">
        <f t="shared" si="400"/>
        <v/>
      </c>
      <c r="BB85" s="199" t="str">
        <f t="shared" si="400"/>
        <v/>
      </c>
      <c r="BC85" s="199" t="str">
        <f t="shared" si="400"/>
        <v/>
      </c>
      <c r="BD85" s="199" t="str">
        <f t="shared" si="400"/>
        <v/>
      </c>
      <c r="BE85" s="199" t="str">
        <f t="shared" si="400"/>
        <v/>
      </c>
      <c r="BF85" s="199" t="str">
        <f t="shared" si="400"/>
        <v/>
      </c>
      <c r="BG85" s="199" t="str">
        <f t="shared" si="400"/>
        <v/>
      </c>
      <c r="BH85" s="199" t="str">
        <f t="shared" si="400"/>
        <v/>
      </c>
      <c r="BI85" s="199" t="str">
        <f t="shared" si="400"/>
        <v/>
      </c>
      <c r="BJ85" s="199" t="str">
        <f t="shared" si="400"/>
        <v/>
      </c>
      <c r="BK85" s="199" t="str">
        <f t="shared" si="400"/>
        <v/>
      </c>
      <c r="BL85" s="199" t="str">
        <f t="shared" si="400"/>
        <v/>
      </c>
      <c r="BM85" s="199" t="str">
        <f t="shared" si="400"/>
        <v/>
      </c>
      <c r="BN85" s="199" t="str">
        <f t="shared" si="400"/>
        <v/>
      </c>
      <c r="BO85" s="199" t="str">
        <f t="shared" si="400"/>
        <v/>
      </c>
      <c r="BP85" s="199" t="str">
        <f t="shared" si="400"/>
        <v/>
      </c>
      <c r="BQ85" s="199" t="str">
        <f t="shared" si="400"/>
        <v/>
      </c>
      <c r="BR85" s="199" t="str">
        <f t="shared" si="400"/>
        <v/>
      </c>
      <c r="BS85" s="199" t="str">
        <f t="shared" si="400"/>
        <v/>
      </c>
      <c r="BT85" s="199" t="str">
        <f t="shared" si="400"/>
        <v/>
      </c>
      <c r="BU85" s="199" t="str">
        <f t="shared" si="400"/>
        <v/>
      </c>
      <c r="BV85" s="199" t="str">
        <f t="shared" si="400"/>
        <v/>
      </c>
      <c r="BW85" s="199" t="str">
        <f t="shared" si="400"/>
        <v/>
      </c>
      <c r="BX85" s="199" t="str">
        <f t="shared" si="400"/>
        <v/>
      </c>
      <c r="BY85" s="199" t="str">
        <f t="shared" si="400"/>
        <v/>
      </c>
      <c r="BZ85" s="199" t="str">
        <f t="shared" si="400"/>
        <v/>
      </c>
      <c r="CA85" s="199" t="str">
        <f t="shared" si="400"/>
        <v/>
      </c>
      <c r="CB85" s="199" t="str">
        <f t="shared" si="400"/>
        <v/>
      </c>
      <c r="CC85" s="199" t="str">
        <f t="shared" si="400"/>
        <v/>
      </c>
      <c r="CD85" s="199" t="str">
        <f t="shared" si="400"/>
        <v/>
      </c>
      <c r="CE85" s="199" t="str">
        <f t="shared" si="400"/>
        <v/>
      </c>
      <c r="CF85" s="199" t="str">
        <f t="shared" si="400"/>
        <v/>
      </c>
      <c r="CG85" s="199" t="str">
        <f t="shared" si="400"/>
        <v/>
      </c>
      <c r="CH85" s="199" t="str">
        <f t="shared" si="400"/>
        <v/>
      </c>
      <c r="CI85" s="199" t="str">
        <f t="shared" si="400"/>
        <v/>
      </c>
      <c r="CJ85" s="199" t="str">
        <f t="shared" si="400"/>
        <v/>
      </c>
      <c r="CK85" s="199" t="str">
        <f t="shared" si="400"/>
        <v/>
      </c>
      <c r="CL85" s="199" t="str">
        <f t="shared" si="400"/>
        <v/>
      </c>
      <c r="CM85" s="199" t="str">
        <f t="shared" si="400"/>
        <v/>
      </c>
      <c r="CN85" s="199" t="str">
        <f t="shared" si="400"/>
        <v/>
      </c>
      <c r="CO85" s="199" t="str">
        <f t="shared" si="400"/>
        <v/>
      </c>
      <c r="CP85" s="199" t="str">
        <f t="shared" si="400"/>
        <v/>
      </c>
      <c r="CQ85" s="199" t="str">
        <f t="shared" si="400"/>
        <v/>
      </c>
      <c r="CR85" s="199" t="str">
        <f t="shared" si="400"/>
        <v/>
      </c>
      <c r="CS85" s="199" t="str">
        <f t="shared" si="400"/>
        <v/>
      </c>
      <c r="CT85" s="199" t="str">
        <f t="shared" si="400"/>
        <v/>
      </c>
      <c r="CU85" s="199" t="str">
        <f t="shared" si="400"/>
        <v/>
      </c>
      <c r="CV85" s="199" t="str">
        <f t="shared" ref="CV85:FG85" si="401">IF(ISNONTEXT($AH85),CU85+$AH85,"")</f>
        <v/>
      </c>
      <c r="CW85" s="199" t="str">
        <f t="shared" si="401"/>
        <v/>
      </c>
      <c r="CX85" s="199" t="str">
        <f t="shared" si="401"/>
        <v/>
      </c>
      <c r="CY85" s="199" t="str">
        <f t="shared" si="401"/>
        <v/>
      </c>
      <c r="CZ85" s="199" t="str">
        <f t="shared" si="401"/>
        <v/>
      </c>
      <c r="DA85" s="199" t="str">
        <f t="shared" si="401"/>
        <v/>
      </c>
      <c r="DB85" s="199" t="str">
        <f t="shared" si="401"/>
        <v/>
      </c>
      <c r="DC85" s="199" t="str">
        <f t="shared" si="401"/>
        <v/>
      </c>
      <c r="DD85" s="199" t="str">
        <f t="shared" si="401"/>
        <v/>
      </c>
      <c r="DE85" s="199" t="str">
        <f t="shared" si="401"/>
        <v/>
      </c>
      <c r="DF85" s="199" t="str">
        <f t="shared" si="401"/>
        <v/>
      </c>
      <c r="DG85" s="199" t="str">
        <f t="shared" si="401"/>
        <v/>
      </c>
      <c r="DH85" s="199" t="str">
        <f t="shared" si="401"/>
        <v/>
      </c>
      <c r="DI85" s="199" t="str">
        <f t="shared" si="401"/>
        <v/>
      </c>
      <c r="DJ85" s="199" t="str">
        <f t="shared" si="401"/>
        <v/>
      </c>
      <c r="DK85" s="199" t="str">
        <f t="shared" si="401"/>
        <v/>
      </c>
      <c r="DL85" s="199" t="str">
        <f t="shared" si="401"/>
        <v/>
      </c>
      <c r="DM85" s="199" t="str">
        <f t="shared" si="401"/>
        <v/>
      </c>
      <c r="DN85" s="199" t="str">
        <f t="shared" si="401"/>
        <v/>
      </c>
      <c r="DO85" s="199" t="str">
        <f t="shared" si="401"/>
        <v/>
      </c>
      <c r="DP85" s="199" t="str">
        <f t="shared" si="401"/>
        <v/>
      </c>
      <c r="DQ85" s="199" t="str">
        <f t="shared" si="401"/>
        <v/>
      </c>
      <c r="DR85" s="199" t="str">
        <f t="shared" si="401"/>
        <v/>
      </c>
      <c r="DS85" s="199" t="str">
        <f t="shared" si="401"/>
        <v/>
      </c>
      <c r="DT85" s="199" t="str">
        <f t="shared" si="401"/>
        <v/>
      </c>
      <c r="DU85" s="199" t="str">
        <f t="shared" si="401"/>
        <v/>
      </c>
      <c r="DV85" s="199" t="str">
        <f t="shared" si="401"/>
        <v/>
      </c>
      <c r="DW85" s="199" t="str">
        <f t="shared" si="401"/>
        <v/>
      </c>
      <c r="DX85" s="199" t="str">
        <f t="shared" si="401"/>
        <v/>
      </c>
      <c r="DY85" s="199" t="str">
        <f t="shared" si="401"/>
        <v/>
      </c>
      <c r="DZ85" s="199" t="str">
        <f t="shared" si="401"/>
        <v/>
      </c>
      <c r="EA85" s="199" t="str">
        <f t="shared" si="401"/>
        <v/>
      </c>
      <c r="EB85" s="199" t="str">
        <f t="shared" si="401"/>
        <v/>
      </c>
      <c r="EC85" s="199" t="str">
        <f t="shared" si="401"/>
        <v/>
      </c>
      <c r="ED85" s="199" t="str">
        <f t="shared" si="401"/>
        <v/>
      </c>
      <c r="EE85" s="236" t="str">
        <f t="shared" si="268"/>
        <v/>
      </c>
      <c r="EF85" s="237" t="e">
        <f t="shared" si="269"/>
        <v>#N/A</v>
      </c>
      <c r="EG85" s="237" t="e">
        <f t="shared" si="270"/>
        <v>#N/A</v>
      </c>
      <c r="EH85" s="237" t="e">
        <f t="shared" si="271"/>
        <v>#N/A</v>
      </c>
      <c r="EI85" s="237" t="e">
        <f t="shared" si="272"/>
        <v>#N/A</v>
      </c>
      <c r="EJ85" s="237" t="e">
        <f t="shared" si="273"/>
        <v>#N/A</v>
      </c>
      <c r="EK85" s="237" t="e">
        <f t="shared" si="274"/>
        <v>#N/A</v>
      </c>
      <c r="EL85" s="237" t="e">
        <f t="shared" si="275"/>
        <v>#N/A</v>
      </c>
      <c r="EM85" s="237" t="e">
        <f t="shared" si="276"/>
        <v>#N/A</v>
      </c>
      <c r="EN85" s="237" t="e">
        <f t="shared" si="277"/>
        <v>#N/A</v>
      </c>
      <c r="EO85" s="237" t="e">
        <f t="shared" si="278"/>
        <v>#N/A</v>
      </c>
      <c r="EP85" s="237" t="e">
        <f t="shared" si="279"/>
        <v>#N/A</v>
      </c>
      <c r="EQ85" s="237" t="e">
        <f t="shared" si="280"/>
        <v>#N/A</v>
      </c>
      <c r="ER85" s="237" t="e">
        <f t="shared" si="281"/>
        <v>#N/A</v>
      </c>
      <c r="ES85" s="237" t="e">
        <f t="shared" si="282"/>
        <v>#N/A</v>
      </c>
      <c r="ET85" s="237" t="e">
        <f t="shared" si="283"/>
        <v>#N/A</v>
      </c>
      <c r="EU85" s="237" t="e">
        <f t="shared" si="284"/>
        <v>#N/A</v>
      </c>
      <c r="EV85" s="237" t="e">
        <f t="shared" si="285"/>
        <v>#N/A</v>
      </c>
      <c r="EW85" s="237" t="e">
        <f t="shared" si="286"/>
        <v>#N/A</v>
      </c>
      <c r="EX85" s="237" t="e">
        <f t="shared" si="287"/>
        <v>#N/A</v>
      </c>
      <c r="EY85" s="237" t="e">
        <f t="shared" si="288"/>
        <v>#N/A</v>
      </c>
      <c r="EZ85" s="237" t="e">
        <f t="shared" si="289"/>
        <v>#N/A</v>
      </c>
      <c r="FA85" s="237" t="e">
        <f t="shared" si="290"/>
        <v>#N/A</v>
      </c>
      <c r="FB85" s="237" t="e">
        <f t="shared" si="291"/>
        <v>#N/A</v>
      </c>
      <c r="FC85" s="237" t="e">
        <f t="shared" si="292"/>
        <v>#N/A</v>
      </c>
      <c r="FD85" s="237" t="e">
        <f t="shared" si="293"/>
        <v>#N/A</v>
      </c>
      <c r="FE85" s="237" t="e">
        <f t="shared" si="294"/>
        <v>#N/A</v>
      </c>
      <c r="FF85" s="237" t="e">
        <f t="shared" si="295"/>
        <v>#N/A</v>
      </c>
      <c r="FG85" s="237" t="e">
        <f t="shared" si="296"/>
        <v>#N/A</v>
      </c>
      <c r="FH85" s="237" t="e">
        <f t="shared" si="297"/>
        <v>#N/A</v>
      </c>
      <c r="FI85" s="237" t="e">
        <f t="shared" si="298"/>
        <v>#N/A</v>
      </c>
      <c r="FJ85" s="237" t="e">
        <f t="shared" si="299"/>
        <v>#N/A</v>
      </c>
      <c r="FK85" s="237" t="e">
        <f t="shared" si="300"/>
        <v>#N/A</v>
      </c>
      <c r="FL85" s="237" t="e">
        <f t="shared" si="301"/>
        <v>#N/A</v>
      </c>
      <c r="FM85" s="237" t="e">
        <f t="shared" si="302"/>
        <v>#N/A</v>
      </c>
      <c r="FN85" s="237" t="e">
        <f t="shared" si="303"/>
        <v>#N/A</v>
      </c>
      <c r="FO85" s="237" t="e">
        <f t="shared" si="304"/>
        <v>#N/A</v>
      </c>
      <c r="FP85" s="237" t="e">
        <f t="shared" si="305"/>
        <v>#N/A</v>
      </c>
      <c r="FQ85" s="237" t="e">
        <f t="shared" si="306"/>
        <v>#N/A</v>
      </c>
      <c r="FR85" s="237" t="e">
        <f t="shared" si="307"/>
        <v>#N/A</v>
      </c>
      <c r="FS85" s="237" t="e">
        <f t="shared" si="308"/>
        <v>#N/A</v>
      </c>
      <c r="FT85" s="237" t="e">
        <f t="shared" si="309"/>
        <v>#N/A</v>
      </c>
      <c r="FU85" s="237" t="e">
        <f t="shared" si="310"/>
        <v>#N/A</v>
      </c>
      <c r="FV85" s="237" t="e">
        <f t="shared" si="311"/>
        <v>#N/A</v>
      </c>
      <c r="FW85" s="237" t="e">
        <f t="shared" si="312"/>
        <v>#N/A</v>
      </c>
      <c r="FX85" s="237" t="e">
        <f t="shared" si="313"/>
        <v>#N/A</v>
      </c>
      <c r="FY85" s="237" t="e">
        <f t="shared" si="314"/>
        <v>#N/A</v>
      </c>
      <c r="FZ85" s="237" t="e">
        <f t="shared" si="315"/>
        <v>#N/A</v>
      </c>
      <c r="GA85" s="237" t="e">
        <f t="shared" si="316"/>
        <v>#N/A</v>
      </c>
      <c r="GB85" s="237" t="e">
        <f t="shared" si="317"/>
        <v>#N/A</v>
      </c>
      <c r="GC85" s="237" t="e">
        <f t="shared" si="318"/>
        <v>#N/A</v>
      </c>
      <c r="GD85" s="237" t="e">
        <f t="shared" si="319"/>
        <v>#N/A</v>
      </c>
      <c r="GE85" s="237" t="e">
        <f t="shared" si="320"/>
        <v>#N/A</v>
      </c>
      <c r="GF85" s="237" t="e">
        <f t="shared" si="321"/>
        <v>#N/A</v>
      </c>
      <c r="GG85" s="237" t="e">
        <f t="shared" si="322"/>
        <v>#N/A</v>
      </c>
      <c r="GH85" s="237" t="e">
        <f t="shared" si="323"/>
        <v>#N/A</v>
      </c>
      <c r="GI85" s="237" t="e">
        <f t="shared" si="324"/>
        <v>#N/A</v>
      </c>
      <c r="GJ85" s="237" t="e">
        <f t="shared" si="325"/>
        <v>#N/A</v>
      </c>
      <c r="GK85" s="237" t="e">
        <f t="shared" si="326"/>
        <v>#N/A</v>
      </c>
      <c r="GL85" s="237" t="e">
        <f t="shared" si="327"/>
        <v>#N/A</v>
      </c>
      <c r="GM85" s="237" t="e">
        <f t="shared" si="328"/>
        <v>#N/A</v>
      </c>
      <c r="GN85" s="237" t="e">
        <f t="shared" si="329"/>
        <v>#N/A</v>
      </c>
      <c r="GO85" s="237" t="e">
        <f t="shared" si="330"/>
        <v>#N/A</v>
      </c>
      <c r="GP85" s="237" t="e">
        <f t="shared" si="331"/>
        <v>#N/A</v>
      </c>
      <c r="GQ85" s="237" t="e">
        <f t="shared" si="332"/>
        <v>#N/A</v>
      </c>
      <c r="GR85" s="237" t="e">
        <f t="shared" si="333"/>
        <v>#N/A</v>
      </c>
      <c r="GS85" s="237" t="e">
        <f t="shared" si="334"/>
        <v>#N/A</v>
      </c>
      <c r="GT85" s="237" t="e">
        <f t="shared" si="335"/>
        <v>#N/A</v>
      </c>
      <c r="GU85" s="237" t="e">
        <f t="shared" si="336"/>
        <v>#N/A</v>
      </c>
      <c r="GV85" s="237" t="e">
        <f t="shared" si="337"/>
        <v>#N/A</v>
      </c>
      <c r="GW85" s="237" t="e">
        <f t="shared" si="338"/>
        <v>#N/A</v>
      </c>
      <c r="GX85" s="237" t="e">
        <f t="shared" si="339"/>
        <v>#N/A</v>
      </c>
      <c r="GY85" s="237" t="e">
        <f t="shared" si="340"/>
        <v>#N/A</v>
      </c>
      <c r="GZ85" s="237" t="e">
        <f t="shared" si="341"/>
        <v>#N/A</v>
      </c>
      <c r="HA85" s="237" t="e">
        <f t="shared" si="342"/>
        <v>#N/A</v>
      </c>
      <c r="HB85" s="237" t="e">
        <f t="shared" si="343"/>
        <v>#N/A</v>
      </c>
      <c r="HC85" s="237" t="e">
        <f t="shared" si="344"/>
        <v>#N/A</v>
      </c>
      <c r="HD85" s="237" t="e">
        <f t="shared" si="345"/>
        <v>#N/A</v>
      </c>
      <c r="HE85" s="237" t="e">
        <f t="shared" si="346"/>
        <v>#N/A</v>
      </c>
      <c r="HF85" s="237" t="e">
        <f t="shared" si="347"/>
        <v>#N/A</v>
      </c>
      <c r="HG85" s="237" t="e">
        <f t="shared" si="348"/>
        <v>#N/A</v>
      </c>
      <c r="HH85" s="237" t="e">
        <f t="shared" si="349"/>
        <v>#N/A</v>
      </c>
      <c r="HI85" s="237" t="e">
        <f t="shared" si="350"/>
        <v>#N/A</v>
      </c>
      <c r="HJ85" s="237" t="e">
        <f t="shared" si="351"/>
        <v>#N/A</v>
      </c>
      <c r="HK85" s="237" t="e">
        <f t="shared" si="352"/>
        <v>#N/A</v>
      </c>
      <c r="HL85" s="237" t="e">
        <f t="shared" si="353"/>
        <v>#N/A</v>
      </c>
      <c r="HM85" s="237" t="e">
        <f t="shared" si="354"/>
        <v>#N/A</v>
      </c>
      <c r="HN85" s="237" t="e">
        <f t="shared" si="355"/>
        <v>#N/A</v>
      </c>
      <c r="HO85" s="237" t="e">
        <f t="shared" si="356"/>
        <v>#N/A</v>
      </c>
      <c r="HP85" s="237" t="e">
        <f t="shared" si="357"/>
        <v>#N/A</v>
      </c>
      <c r="HQ85" s="237" t="e">
        <f t="shared" si="358"/>
        <v>#N/A</v>
      </c>
      <c r="HR85" s="237" t="e">
        <f t="shared" si="359"/>
        <v>#N/A</v>
      </c>
      <c r="HS85" s="237" t="e">
        <f t="shared" si="360"/>
        <v>#N/A</v>
      </c>
      <c r="HT85" s="237" t="e">
        <f t="shared" si="361"/>
        <v>#N/A</v>
      </c>
      <c r="HU85" s="237" t="e">
        <f t="shared" si="362"/>
        <v>#N/A</v>
      </c>
      <c r="HV85" s="237" t="e">
        <f t="shared" si="363"/>
        <v>#N/A</v>
      </c>
      <c r="HW85" s="237" t="e">
        <f t="shared" si="364"/>
        <v>#N/A</v>
      </c>
      <c r="HX85" s="237" t="e">
        <f t="shared" si="365"/>
        <v>#N/A</v>
      </c>
      <c r="HY85" s="237" t="e">
        <f t="shared" si="366"/>
        <v>#N/A</v>
      </c>
      <c r="HZ85" s="237" t="e">
        <f t="shared" si="367"/>
        <v>#N/A</v>
      </c>
      <c r="IA85" s="237" t="e">
        <f t="shared" si="368"/>
        <v>#N/A</v>
      </c>
      <c r="IB85" s="237" t="e">
        <f t="shared" si="369"/>
        <v>#N/A</v>
      </c>
    </row>
    <row r="86" spans="1:236" hidden="1" x14ac:dyDescent="0.25">
      <c r="A86" s="22">
        <v>83</v>
      </c>
      <c r="B86" s="117" t="str">
        <f t="shared" si="253"/>
        <v/>
      </c>
      <c r="C86" s="132"/>
      <c r="D86" s="117" t="str">
        <f t="shared" si="254"/>
        <v/>
      </c>
      <c r="E86" s="127"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9" t="str">
        <f t="shared" si="261"/>
        <v/>
      </c>
      <c r="Q86" s="119" t="str">
        <f t="shared" si="262"/>
        <v/>
      </c>
      <c r="R86" s="40" t="str">
        <f t="shared" si="263"/>
        <v/>
      </c>
      <c r="S86" s="132"/>
      <c r="T86" s="28" t="str">
        <f>IF(AND(B86&gt;0,C86&gt;0,D86&gt;0,M86&gt;0,N86&gt;0,S86&gt;0,NOT(K86="")),ABS(VLOOKUP($S$1,VLookups!$A$28:$B$29,2,FALSE)-_xlfn.BETA.DIST(S86,IF(G86="L",N86,M86),IF(G86="L",M86,N86),TRUE,B86,D86)),"")</f>
        <v/>
      </c>
      <c r="U86" s="129" t="str">
        <f>IF(OR($M86="",$N86=""),"",_xlfn.BETA.INV(ABS(VLOOKUP($S$1,VLookups!$A$28:$B$29,2,FALSE)-U$3),IF($G86="L",$N86,$M86),IF($G86="L",$M86,$N86),$B86,$D86))</f>
        <v/>
      </c>
      <c r="V86" s="130" t="str">
        <f>IF(OR($M86="",$N86=""),"",_xlfn.BETA.INV(ABS(VLOOKUP($S$1,VLookups!$A$28:$B$29,2,FALSE)-V$3),IF($G86="L",$N86,$M86),IF($G86="L",$M86,$N86),$B86,$D86))</f>
        <v/>
      </c>
      <c r="W86" s="129" t="str">
        <f>IF(OR($M86="",$N86=""),"",_xlfn.BETA.INV(ABS(VLOOKUP($S$1,VLookups!$A$28:$B$29,2,FALSE)-W$3),IF($G86="L",$N86,$M86),IF($G86="L",$M86,$N86),$B86,$D86))</f>
        <v/>
      </c>
      <c r="X86" s="130" t="str">
        <f>IF(OR($M86="",$N86=""),"",_xlfn.BETA.INV(ABS(VLOOKUP($S$1,VLookups!$A$28:$B$29,2,FALSE)-X$3),IF($G86="L",$N86,$M86),IF($G86="L",$M86,$N86),$B86,$D86))</f>
        <v/>
      </c>
      <c r="Y86" s="129" t="str">
        <f>IF(OR($M86="",$N86=""),"",_xlfn.BETA.INV(ABS(VLOOKUP($S$1,VLookups!$A$28:$B$29,2,FALSE)-Y$3),IF($G86="L",$N86,$M86),IF($G86="L",$M86,$N86),$B86,$D86))</f>
        <v/>
      </c>
      <c r="Z86" s="130" t="str">
        <f>IF(OR($M86="",$N86=""),"",_xlfn.BETA.INV(ABS(VLOOKUP($S$1,VLookups!$A$28:$B$29,2,FALSE)-Z$3),IF($G86="L",$N86,$M86),IF($G86="L",$M86,$N86),$B86,$D86))</f>
        <v/>
      </c>
      <c r="AA86" s="129" t="str">
        <f>IF(OR($M86="",$N86=""),"",_xlfn.BETA.INV(ABS(VLOOKUP($S$1,VLookups!$A$28:$B$29,2,FALSE)-AA$3),IF($G86="L",$N86,$M86),IF($G86="L",$M86,$N86),$B86,$D86))</f>
        <v/>
      </c>
      <c r="AB86" s="130" t="str">
        <f>IF(OR($M86="",$N86=""),"",_xlfn.BETA.INV(ABS(VLOOKUP($S$1,VLookups!$A$28:$B$29,2,FALSE)-AB$3),IF($G86="L",$N86,$M86),IF($G86="L",$M86,$N86),$B86,$D86))</f>
        <v/>
      </c>
      <c r="AC86" s="129" t="str">
        <f>IF(OR($M86="",$N86=""),"",_xlfn.BETA.INV(ABS(VLOOKUP($S$1,VLookups!$A$28:$B$29,2,FALSE)-AC$3),IF($G86="L",$N86,$M86),IF($G86="L",$M86,$N86),$B86,$D86))</f>
        <v/>
      </c>
      <c r="AD86" s="130" t="str">
        <f>IF(OR($M86="",$N86=""),"",_xlfn.BETA.INV(ABS(VLOOKUP($S$1,VLookups!$A$28:$B$29,2,FALSE)-AD$3),IF($G86="L",$N86,$M86),IF($G86="L",$M86,$N86),$B86,$D86))</f>
        <v/>
      </c>
      <c r="AE86" s="129" t="str">
        <f>IF(OR($M86="",$N86=""),"",_xlfn.BETA.INV(ABS(VLOOKUP($S$1,VLookups!$A$28:$B$29,2,FALSE)-AE$3),IF($G86="L",$N86,$M86),IF($G86="L",$M86,$N86),$B86,$D86))</f>
        <v/>
      </c>
      <c r="AF86" s="130" t="str">
        <f>IF(OR($M86="",$N86=""),"",_xlfn.BETA.INV(ABS(VLOOKUP($S$1,VLookups!$A$28:$B$29,2,FALSE)-AF$3),IF($G86="L",$N86,$M86),IF($G86="L",$M86,$N86),$B86,$D86))</f>
        <v/>
      </c>
      <c r="AG86" s="17"/>
      <c r="AH86" s="238" t="str">
        <f t="shared" si="264"/>
        <v/>
      </c>
      <c r="AI86" s="236" t="str">
        <f t="shared" si="265"/>
        <v/>
      </c>
      <c r="AJ86" s="199" t="str">
        <f t="shared" ref="AJ86:CU86" si="402">IF(ISNONTEXT($AH86),AI86+$AH86,"")</f>
        <v/>
      </c>
      <c r="AK86" s="199" t="str">
        <f t="shared" si="402"/>
        <v/>
      </c>
      <c r="AL86" s="199" t="str">
        <f t="shared" si="402"/>
        <v/>
      </c>
      <c r="AM86" s="199" t="str">
        <f t="shared" si="402"/>
        <v/>
      </c>
      <c r="AN86" s="199" t="str">
        <f t="shared" si="402"/>
        <v/>
      </c>
      <c r="AO86" s="199" t="str">
        <f t="shared" si="402"/>
        <v/>
      </c>
      <c r="AP86" s="199" t="str">
        <f t="shared" si="402"/>
        <v/>
      </c>
      <c r="AQ86" s="199" t="str">
        <f t="shared" si="402"/>
        <v/>
      </c>
      <c r="AR86" s="199" t="str">
        <f t="shared" si="402"/>
        <v/>
      </c>
      <c r="AS86" s="199" t="str">
        <f t="shared" si="402"/>
        <v/>
      </c>
      <c r="AT86" s="199" t="str">
        <f t="shared" si="402"/>
        <v/>
      </c>
      <c r="AU86" s="199" t="str">
        <f t="shared" si="402"/>
        <v/>
      </c>
      <c r="AV86" s="199" t="str">
        <f t="shared" si="402"/>
        <v/>
      </c>
      <c r="AW86" s="199" t="str">
        <f t="shared" si="402"/>
        <v/>
      </c>
      <c r="AX86" s="199" t="str">
        <f t="shared" si="402"/>
        <v/>
      </c>
      <c r="AY86" s="199" t="str">
        <f t="shared" si="402"/>
        <v/>
      </c>
      <c r="AZ86" s="199" t="str">
        <f t="shared" si="402"/>
        <v/>
      </c>
      <c r="BA86" s="199" t="str">
        <f t="shared" si="402"/>
        <v/>
      </c>
      <c r="BB86" s="199" t="str">
        <f t="shared" si="402"/>
        <v/>
      </c>
      <c r="BC86" s="199" t="str">
        <f t="shared" si="402"/>
        <v/>
      </c>
      <c r="BD86" s="199" t="str">
        <f t="shared" si="402"/>
        <v/>
      </c>
      <c r="BE86" s="199" t="str">
        <f t="shared" si="402"/>
        <v/>
      </c>
      <c r="BF86" s="199" t="str">
        <f t="shared" si="402"/>
        <v/>
      </c>
      <c r="BG86" s="199" t="str">
        <f t="shared" si="402"/>
        <v/>
      </c>
      <c r="BH86" s="199" t="str">
        <f t="shared" si="402"/>
        <v/>
      </c>
      <c r="BI86" s="199" t="str">
        <f t="shared" si="402"/>
        <v/>
      </c>
      <c r="BJ86" s="199" t="str">
        <f t="shared" si="402"/>
        <v/>
      </c>
      <c r="BK86" s="199" t="str">
        <f t="shared" si="402"/>
        <v/>
      </c>
      <c r="BL86" s="199" t="str">
        <f t="shared" si="402"/>
        <v/>
      </c>
      <c r="BM86" s="199" t="str">
        <f t="shared" si="402"/>
        <v/>
      </c>
      <c r="BN86" s="199" t="str">
        <f t="shared" si="402"/>
        <v/>
      </c>
      <c r="BO86" s="199" t="str">
        <f t="shared" si="402"/>
        <v/>
      </c>
      <c r="BP86" s="199" t="str">
        <f t="shared" si="402"/>
        <v/>
      </c>
      <c r="BQ86" s="199" t="str">
        <f t="shared" si="402"/>
        <v/>
      </c>
      <c r="BR86" s="199" t="str">
        <f t="shared" si="402"/>
        <v/>
      </c>
      <c r="BS86" s="199" t="str">
        <f t="shared" si="402"/>
        <v/>
      </c>
      <c r="BT86" s="199" t="str">
        <f t="shared" si="402"/>
        <v/>
      </c>
      <c r="BU86" s="199" t="str">
        <f t="shared" si="402"/>
        <v/>
      </c>
      <c r="BV86" s="199" t="str">
        <f t="shared" si="402"/>
        <v/>
      </c>
      <c r="BW86" s="199" t="str">
        <f t="shared" si="402"/>
        <v/>
      </c>
      <c r="BX86" s="199" t="str">
        <f t="shared" si="402"/>
        <v/>
      </c>
      <c r="BY86" s="199" t="str">
        <f t="shared" si="402"/>
        <v/>
      </c>
      <c r="BZ86" s="199" t="str">
        <f t="shared" si="402"/>
        <v/>
      </c>
      <c r="CA86" s="199" t="str">
        <f t="shared" si="402"/>
        <v/>
      </c>
      <c r="CB86" s="199" t="str">
        <f t="shared" si="402"/>
        <v/>
      </c>
      <c r="CC86" s="199" t="str">
        <f t="shared" si="402"/>
        <v/>
      </c>
      <c r="CD86" s="199" t="str">
        <f t="shared" si="402"/>
        <v/>
      </c>
      <c r="CE86" s="199" t="str">
        <f t="shared" si="402"/>
        <v/>
      </c>
      <c r="CF86" s="199" t="str">
        <f t="shared" si="402"/>
        <v/>
      </c>
      <c r="CG86" s="199" t="str">
        <f t="shared" si="402"/>
        <v/>
      </c>
      <c r="CH86" s="199" t="str">
        <f t="shared" si="402"/>
        <v/>
      </c>
      <c r="CI86" s="199" t="str">
        <f t="shared" si="402"/>
        <v/>
      </c>
      <c r="CJ86" s="199" t="str">
        <f t="shared" si="402"/>
        <v/>
      </c>
      <c r="CK86" s="199" t="str">
        <f t="shared" si="402"/>
        <v/>
      </c>
      <c r="CL86" s="199" t="str">
        <f t="shared" si="402"/>
        <v/>
      </c>
      <c r="CM86" s="199" t="str">
        <f t="shared" si="402"/>
        <v/>
      </c>
      <c r="CN86" s="199" t="str">
        <f t="shared" si="402"/>
        <v/>
      </c>
      <c r="CO86" s="199" t="str">
        <f t="shared" si="402"/>
        <v/>
      </c>
      <c r="CP86" s="199" t="str">
        <f t="shared" si="402"/>
        <v/>
      </c>
      <c r="CQ86" s="199" t="str">
        <f t="shared" si="402"/>
        <v/>
      </c>
      <c r="CR86" s="199" t="str">
        <f t="shared" si="402"/>
        <v/>
      </c>
      <c r="CS86" s="199" t="str">
        <f t="shared" si="402"/>
        <v/>
      </c>
      <c r="CT86" s="199" t="str">
        <f t="shared" si="402"/>
        <v/>
      </c>
      <c r="CU86" s="199" t="str">
        <f t="shared" si="402"/>
        <v/>
      </c>
      <c r="CV86" s="199" t="str">
        <f t="shared" ref="CV86:FG86" si="403">IF(ISNONTEXT($AH86),CU86+$AH86,"")</f>
        <v/>
      </c>
      <c r="CW86" s="199" t="str">
        <f t="shared" si="403"/>
        <v/>
      </c>
      <c r="CX86" s="199" t="str">
        <f t="shared" si="403"/>
        <v/>
      </c>
      <c r="CY86" s="199" t="str">
        <f t="shared" si="403"/>
        <v/>
      </c>
      <c r="CZ86" s="199" t="str">
        <f t="shared" si="403"/>
        <v/>
      </c>
      <c r="DA86" s="199" t="str">
        <f t="shared" si="403"/>
        <v/>
      </c>
      <c r="DB86" s="199" t="str">
        <f t="shared" si="403"/>
        <v/>
      </c>
      <c r="DC86" s="199" t="str">
        <f t="shared" si="403"/>
        <v/>
      </c>
      <c r="DD86" s="199" t="str">
        <f t="shared" si="403"/>
        <v/>
      </c>
      <c r="DE86" s="199" t="str">
        <f t="shared" si="403"/>
        <v/>
      </c>
      <c r="DF86" s="199" t="str">
        <f t="shared" si="403"/>
        <v/>
      </c>
      <c r="DG86" s="199" t="str">
        <f t="shared" si="403"/>
        <v/>
      </c>
      <c r="DH86" s="199" t="str">
        <f t="shared" si="403"/>
        <v/>
      </c>
      <c r="DI86" s="199" t="str">
        <f t="shared" si="403"/>
        <v/>
      </c>
      <c r="DJ86" s="199" t="str">
        <f t="shared" si="403"/>
        <v/>
      </c>
      <c r="DK86" s="199" t="str">
        <f t="shared" si="403"/>
        <v/>
      </c>
      <c r="DL86" s="199" t="str">
        <f t="shared" si="403"/>
        <v/>
      </c>
      <c r="DM86" s="199" t="str">
        <f t="shared" si="403"/>
        <v/>
      </c>
      <c r="DN86" s="199" t="str">
        <f t="shared" si="403"/>
        <v/>
      </c>
      <c r="DO86" s="199" t="str">
        <f t="shared" si="403"/>
        <v/>
      </c>
      <c r="DP86" s="199" t="str">
        <f t="shared" si="403"/>
        <v/>
      </c>
      <c r="DQ86" s="199" t="str">
        <f t="shared" si="403"/>
        <v/>
      </c>
      <c r="DR86" s="199" t="str">
        <f t="shared" si="403"/>
        <v/>
      </c>
      <c r="DS86" s="199" t="str">
        <f t="shared" si="403"/>
        <v/>
      </c>
      <c r="DT86" s="199" t="str">
        <f t="shared" si="403"/>
        <v/>
      </c>
      <c r="DU86" s="199" t="str">
        <f t="shared" si="403"/>
        <v/>
      </c>
      <c r="DV86" s="199" t="str">
        <f t="shared" si="403"/>
        <v/>
      </c>
      <c r="DW86" s="199" t="str">
        <f t="shared" si="403"/>
        <v/>
      </c>
      <c r="DX86" s="199" t="str">
        <f t="shared" si="403"/>
        <v/>
      </c>
      <c r="DY86" s="199" t="str">
        <f t="shared" si="403"/>
        <v/>
      </c>
      <c r="DZ86" s="199" t="str">
        <f t="shared" si="403"/>
        <v/>
      </c>
      <c r="EA86" s="199" t="str">
        <f t="shared" si="403"/>
        <v/>
      </c>
      <c r="EB86" s="199" t="str">
        <f t="shared" si="403"/>
        <v/>
      </c>
      <c r="EC86" s="199" t="str">
        <f t="shared" si="403"/>
        <v/>
      </c>
      <c r="ED86" s="199" t="str">
        <f t="shared" si="403"/>
        <v/>
      </c>
      <c r="EE86" s="236" t="str">
        <f t="shared" si="268"/>
        <v/>
      </c>
      <c r="EF86" s="237" t="e">
        <f t="shared" si="269"/>
        <v>#N/A</v>
      </c>
      <c r="EG86" s="237" t="e">
        <f t="shared" si="270"/>
        <v>#N/A</v>
      </c>
      <c r="EH86" s="237" t="e">
        <f t="shared" si="271"/>
        <v>#N/A</v>
      </c>
      <c r="EI86" s="237" t="e">
        <f t="shared" si="272"/>
        <v>#N/A</v>
      </c>
      <c r="EJ86" s="237" t="e">
        <f t="shared" si="273"/>
        <v>#N/A</v>
      </c>
      <c r="EK86" s="237" t="e">
        <f t="shared" si="274"/>
        <v>#N/A</v>
      </c>
      <c r="EL86" s="237" t="e">
        <f t="shared" si="275"/>
        <v>#N/A</v>
      </c>
      <c r="EM86" s="237" t="e">
        <f t="shared" si="276"/>
        <v>#N/A</v>
      </c>
      <c r="EN86" s="237" t="e">
        <f t="shared" si="277"/>
        <v>#N/A</v>
      </c>
      <c r="EO86" s="237" t="e">
        <f t="shared" si="278"/>
        <v>#N/A</v>
      </c>
      <c r="EP86" s="237" t="e">
        <f t="shared" si="279"/>
        <v>#N/A</v>
      </c>
      <c r="EQ86" s="237" t="e">
        <f t="shared" si="280"/>
        <v>#N/A</v>
      </c>
      <c r="ER86" s="237" t="e">
        <f t="shared" si="281"/>
        <v>#N/A</v>
      </c>
      <c r="ES86" s="237" t="e">
        <f t="shared" si="282"/>
        <v>#N/A</v>
      </c>
      <c r="ET86" s="237" t="e">
        <f t="shared" si="283"/>
        <v>#N/A</v>
      </c>
      <c r="EU86" s="237" t="e">
        <f t="shared" si="284"/>
        <v>#N/A</v>
      </c>
      <c r="EV86" s="237" t="e">
        <f t="shared" si="285"/>
        <v>#N/A</v>
      </c>
      <c r="EW86" s="237" t="e">
        <f t="shared" si="286"/>
        <v>#N/A</v>
      </c>
      <c r="EX86" s="237" t="e">
        <f t="shared" si="287"/>
        <v>#N/A</v>
      </c>
      <c r="EY86" s="237" t="e">
        <f t="shared" si="288"/>
        <v>#N/A</v>
      </c>
      <c r="EZ86" s="237" t="e">
        <f t="shared" si="289"/>
        <v>#N/A</v>
      </c>
      <c r="FA86" s="237" t="e">
        <f t="shared" si="290"/>
        <v>#N/A</v>
      </c>
      <c r="FB86" s="237" t="e">
        <f t="shared" si="291"/>
        <v>#N/A</v>
      </c>
      <c r="FC86" s="237" t="e">
        <f t="shared" si="292"/>
        <v>#N/A</v>
      </c>
      <c r="FD86" s="237" t="e">
        <f t="shared" si="293"/>
        <v>#N/A</v>
      </c>
      <c r="FE86" s="237" t="e">
        <f t="shared" si="294"/>
        <v>#N/A</v>
      </c>
      <c r="FF86" s="237" t="e">
        <f t="shared" si="295"/>
        <v>#N/A</v>
      </c>
      <c r="FG86" s="237" t="e">
        <f t="shared" si="296"/>
        <v>#N/A</v>
      </c>
      <c r="FH86" s="237" t="e">
        <f t="shared" si="297"/>
        <v>#N/A</v>
      </c>
      <c r="FI86" s="237" t="e">
        <f t="shared" si="298"/>
        <v>#N/A</v>
      </c>
      <c r="FJ86" s="237" t="e">
        <f t="shared" si="299"/>
        <v>#N/A</v>
      </c>
      <c r="FK86" s="237" t="e">
        <f t="shared" si="300"/>
        <v>#N/A</v>
      </c>
      <c r="FL86" s="237" t="e">
        <f t="shared" si="301"/>
        <v>#N/A</v>
      </c>
      <c r="FM86" s="237" t="e">
        <f t="shared" si="302"/>
        <v>#N/A</v>
      </c>
      <c r="FN86" s="237" t="e">
        <f t="shared" si="303"/>
        <v>#N/A</v>
      </c>
      <c r="FO86" s="237" t="e">
        <f t="shared" si="304"/>
        <v>#N/A</v>
      </c>
      <c r="FP86" s="237" t="e">
        <f t="shared" si="305"/>
        <v>#N/A</v>
      </c>
      <c r="FQ86" s="237" t="e">
        <f t="shared" si="306"/>
        <v>#N/A</v>
      </c>
      <c r="FR86" s="237" t="e">
        <f t="shared" si="307"/>
        <v>#N/A</v>
      </c>
      <c r="FS86" s="237" t="e">
        <f t="shared" si="308"/>
        <v>#N/A</v>
      </c>
      <c r="FT86" s="237" t="e">
        <f t="shared" si="309"/>
        <v>#N/A</v>
      </c>
      <c r="FU86" s="237" t="e">
        <f t="shared" si="310"/>
        <v>#N/A</v>
      </c>
      <c r="FV86" s="237" t="e">
        <f t="shared" si="311"/>
        <v>#N/A</v>
      </c>
      <c r="FW86" s="237" t="e">
        <f t="shared" si="312"/>
        <v>#N/A</v>
      </c>
      <c r="FX86" s="237" t="e">
        <f t="shared" si="313"/>
        <v>#N/A</v>
      </c>
      <c r="FY86" s="237" t="e">
        <f t="shared" si="314"/>
        <v>#N/A</v>
      </c>
      <c r="FZ86" s="237" t="e">
        <f t="shared" si="315"/>
        <v>#N/A</v>
      </c>
      <c r="GA86" s="237" t="e">
        <f t="shared" si="316"/>
        <v>#N/A</v>
      </c>
      <c r="GB86" s="237" t="e">
        <f t="shared" si="317"/>
        <v>#N/A</v>
      </c>
      <c r="GC86" s="237" t="e">
        <f t="shared" si="318"/>
        <v>#N/A</v>
      </c>
      <c r="GD86" s="237" t="e">
        <f t="shared" si="319"/>
        <v>#N/A</v>
      </c>
      <c r="GE86" s="237" t="e">
        <f t="shared" si="320"/>
        <v>#N/A</v>
      </c>
      <c r="GF86" s="237" t="e">
        <f t="shared" si="321"/>
        <v>#N/A</v>
      </c>
      <c r="GG86" s="237" t="e">
        <f t="shared" si="322"/>
        <v>#N/A</v>
      </c>
      <c r="GH86" s="237" t="e">
        <f t="shared" si="323"/>
        <v>#N/A</v>
      </c>
      <c r="GI86" s="237" t="e">
        <f t="shared" si="324"/>
        <v>#N/A</v>
      </c>
      <c r="GJ86" s="237" t="e">
        <f t="shared" si="325"/>
        <v>#N/A</v>
      </c>
      <c r="GK86" s="237" t="e">
        <f t="shared" si="326"/>
        <v>#N/A</v>
      </c>
      <c r="GL86" s="237" t="e">
        <f t="shared" si="327"/>
        <v>#N/A</v>
      </c>
      <c r="GM86" s="237" t="e">
        <f t="shared" si="328"/>
        <v>#N/A</v>
      </c>
      <c r="GN86" s="237" t="e">
        <f t="shared" si="329"/>
        <v>#N/A</v>
      </c>
      <c r="GO86" s="237" t="e">
        <f t="shared" si="330"/>
        <v>#N/A</v>
      </c>
      <c r="GP86" s="237" t="e">
        <f t="shared" si="331"/>
        <v>#N/A</v>
      </c>
      <c r="GQ86" s="237" t="e">
        <f t="shared" si="332"/>
        <v>#N/A</v>
      </c>
      <c r="GR86" s="237" t="e">
        <f t="shared" si="333"/>
        <v>#N/A</v>
      </c>
      <c r="GS86" s="237" t="e">
        <f t="shared" si="334"/>
        <v>#N/A</v>
      </c>
      <c r="GT86" s="237" t="e">
        <f t="shared" si="335"/>
        <v>#N/A</v>
      </c>
      <c r="GU86" s="237" t="e">
        <f t="shared" si="336"/>
        <v>#N/A</v>
      </c>
      <c r="GV86" s="237" t="e">
        <f t="shared" si="337"/>
        <v>#N/A</v>
      </c>
      <c r="GW86" s="237" t="e">
        <f t="shared" si="338"/>
        <v>#N/A</v>
      </c>
      <c r="GX86" s="237" t="e">
        <f t="shared" si="339"/>
        <v>#N/A</v>
      </c>
      <c r="GY86" s="237" t="e">
        <f t="shared" si="340"/>
        <v>#N/A</v>
      </c>
      <c r="GZ86" s="237" t="e">
        <f t="shared" si="341"/>
        <v>#N/A</v>
      </c>
      <c r="HA86" s="237" t="e">
        <f t="shared" si="342"/>
        <v>#N/A</v>
      </c>
      <c r="HB86" s="237" t="e">
        <f t="shared" si="343"/>
        <v>#N/A</v>
      </c>
      <c r="HC86" s="237" t="e">
        <f t="shared" si="344"/>
        <v>#N/A</v>
      </c>
      <c r="HD86" s="237" t="e">
        <f t="shared" si="345"/>
        <v>#N/A</v>
      </c>
      <c r="HE86" s="237" t="e">
        <f t="shared" si="346"/>
        <v>#N/A</v>
      </c>
      <c r="HF86" s="237" t="e">
        <f t="shared" si="347"/>
        <v>#N/A</v>
      </c>
      <c r="HG86" s="237" t="e">
        <f t="shared" si="348"/>
        <v>#N/A</v>
      </c>
      <c r="HH86" s="237" t="e">
        <f t="shared" si="349"/>
        <v>#N/A</v>
      </c>
      <c r="HI86" s="237" t="e">
        <f t="shared" si="350"/>
        <v>#N/A</v>
      </c>
      <c r="HJ86" s="237" t="e">
        <f t="shared" si="351"/>
        <v>#N/A</v>
      </c>
      <c r="HK86" s="237" t="e">
        <f t="shared" si="352"/>
        <v>#N/A</v>
      </c>
      <c r="HL86" s="237" t="e">
        <f t="shared" si="353"/>
        <v>#N/A</v>
      </c>
      <c r="HM86" s="237" t="e">
        <f t="shared" si="354"/>
        <v>#N/A</v>
      </c>
      <c r="HN86" s="237" t="e">
        <f t="shared" si="355"/>
        <v>#N/A</v>
      </c>
      <c r="HO86" s="237" t="e">
        <f t="shared" si="356"/>
        <v>#N/A</v>
      </c>
      <c r="HP86" s="237" t="e">
        <f t="shared" si="357"/>
        <v>#N/A</v>
      </c>
      <c r="HQ86" s="237" t="e">
        <f t="shared" si="358"/>
        <v>#N/A</v>
      </c>
      <c r="HR86" s="237" t="e">
        <f t="shared" si="359"/>
        <v>#N/A</v>
      </c>
      <c r="HS86" s="237" t="e">
        <f t="shared" si="360"/>
        <v>#N/A</v>
      </c>
      <c r="HT86" s="237" t="e">
        <f t="shared" si="361"/>
        <v>#N/A</v>
      </c>
      <c r="HU86" s="237" t="e">
        <f t="shared" si="362"/>
        <v>#N/A</v>
      </c>
      <c r="HV86" s="237" t="e">
        <f t="shared" si="363"/>
        <v>#N/A</v>
      </c>
      <c r="HW86" s="237" t="e">
        <f t="shared" si="364"/>
        <v>#N/A</v>
      </c>
      <c r="HX86" s="237" t="e">
        <f t="shared" si="365"/>
        <v>#N/A</v>
      </c>
      <c r="HY86" s="237" t="e">
        <f t="shared" si="366"/>
        <v>#N/A</v>
      </c>
      <c r="HZ86" s="237" t="e">
        <f t="shared" si="367"/>
        <v>#N/A</v>
      </c>
      <c r="IA86" s="237" t="e">
        <f t="shared" si="368"/>
        <v>#N/A</v>
      </c>
      <c r="IB86" s="237" t="e">
        <f t="shared" si="369"/>
        <v>#N/A</v>
      </c>
    </row>
    <row r="87" spans="1:236" hidden="1" x14ac:dyDescent="0.25">
      <c r="A87" s="22">
        <v>84</v>
      </c>
      <c r="B87" s="117" t="str">
        <f t="shared" si="253"/>
        <v/>
      </c>
      <c r="C87" s="132"/>
      <c r="D87" s="117" t="str">
        <f t="shared" si="254"/>
        <v/>
      </c>
      <c r="E87" s="127"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9" t="str">
        <f t="shared" si="261"/>
        <v/>
      </c>
      <c r="Q87" s="119" t="str">
        <f t="shared" si="262"/>
        <v/>
      </c>
      <c r="R87" s="40" t="str">
        <f t="shared" si="263"/>
        <v/>
      </c>
      <c r="S87" s="132"/>
      <c r="T87" s="28" t="str">
        <f>IF(AND(B87&gt;0,C87&gt;0,D87&gt;0,M87&gt;0,N87&gt;0,S87&gt;0,NOT(K87="")),ABS(VLOOKUP($S$1,VLookups!$A$28:$B$29,2,FALSE)-_xlfn.BETA.DIST(S87,IF(G87="L",N87,M87),IF(G87="L",M87,N87),TRUE,B87,D87)),"")</f>
        <v/>
      </c>
      <c r="U87" s="129" t="str">
        <f>IF(OR($M87="",$N87=""),"",_xlfn.BETA.INV(ABS(VLOOKUP($S$1,VLookups!$A$28:$B$29,2,FALSE)-U$3),IF($G87="L",$N87,$M87),IF($G87="L",$M87,$N87),$B87,$D87))</f>
        <v/>
      </c>
      <c r="V87" s="130" t="str">
        <f>IF(OR($M87="",$N87=""),"",_xlfn.BETA.INV(ABS(VLOOKUP($S$1,VLookups!$A$28:$B$29,2,FALSE)-V$3),IF($G87="L",$N87,$M87),IF($G87="L",$M87,$N87),$B87,$D87))</f>
        <v/>
      </c>
      <c r="W87" s="129" t="str">
        <f>IF(OR($M87="",$N87=""),"",_xlfn.BETA.INV(ABS(VLOOKUP($S$1,VLookups!$A$28:$B$29,2,FALSE)-W$3),IF($G87="L",$N87,$M87),IF($G87="L",$M87,$N87),$B87,$D87))</f>
        <v/>
      </c>
      <c r="X87" s="130" t="str">
        <f>IF(OR($M87="",$N87=""),"",_xlfn.BETA.INV(ABS(VLOOKUP($S$1,VLookups!$A$28:$B$29,2,FALSE)-X$3),IF($G87="L",$N87,$M87),IF($G87="L",$M87,$N87),$B87,$D87))</f>
        <v/>
      </c>
      <c r="Y87" s="129" t="str">
        <f>IF(OR($M87="",$N87=""),"",_xlfn.BETA.INV(ABS(VLOOKUP($S$1,VLookups!$A$28:$B$29,2,FALSE)-Y$3),IF($G87="L",$N87,$M87),IF($G87="L",$M87,$N87),$B87,$D87))</f>
        <v/>
      </c>
      <c r="Z87" s="130" t="str">
        <f>IF(OR($M87="",$N87=""),"",_xlfn.BETA.INV(ABS(VLOOKUP($S$1,VLookups!$A$28:$B$29,2,FALSE)-Z$3),IF($G87="L",$N87,$M87),IF($G87="L",$M87,$N87),$B87,$D87))</f>
        <v/>
      </c>
      <c r="AA87" s="129" t="str">
        <f>IF(OR($M87="",$N87=""),"",_xlfn.BETA.INV(ABS(VLOOKUP($S$1,VLookups!$A$28:$B$29,2,FALSE)-AA$3),IF($G87="L",$N87,$M87),IF($G87="L",$M87,$N87),$B87,$D87))</f>
        <v/>
      </c>
      <c r="AB87" s="130" t="str">
        <f>IF(OR($M87="",$N87=""),"",_xlfn.BETA.INV(ABS(VLOOKUP($S$1,VLookups!$A$28:$B$29,2,FALSE)-AB$3),IF($G87="L",$N87,$M87),IF($G87="L",$M87,$N87),$B87,$D87))</f>
        <v/>
      </c>
      <c r="AC87" s="129" t="str">
        <f>IF(OR($M87="",$N87=""),"",_xlfn.BETA.INV(ABS(VLOOKUP($S$1,VLookups!$A$28:$B$29,2,FALSE)-AC$3),IF($G87="L",$N87,$M87),IF($G87="L",$M87,$N87),$B87,$D87))</f>
        <v/>
      </c>
      <c r="AD87" s="130" t="str">
        <f>IF(OR($M87="",$N87=""),"",_xlfn.BETA.INV(ABS(VLOOKUP($S$1,VLookups!$A$28:$B$29,2,FALSE)-AD$3),IF($G87="L",$N87,$M87),IF($G87="L",$M87,$N87),$B87,$D87))</f>
        <v/>
      </c>
      <c r="AE87" s="129" t="str">
        <f>IF(OR($M87="",$N87=""),"",_xlfn.BETA.INV(ABS(VLOOKUP($S$1,VLookups!$A$28:$B$29,2,FALSE)-AE$3),IF($G87="L",$N87,$M87),IF($G87="L",$M87,$N87),$B87,$D87))</f>
        <v/>
      </c>
      <c r="AF87" s="130" t="str">
        <f>IF(OR($M87="",$N87=""),"",_xlfn.BETA.INV(ABS(VLOOKUP($S$1,VLookups!$A$28:$B$29,2,FALSE)-AF$3),IF($G87="L",$N87,$M87),IF($G87="L",$M87,$N87),$B87,$D87))</f>
        <v/>
      </c>
      <c r="AG87" s="17"/>
      <c r="AH87" s="238" t="str">
        <f t="shared" si="264"/>
        <v/>
      </c>
      <c r="AI87" s="236" t="str">
        <f t="shared" si="265"/>
        <v/>
      </c>
      <c r="AJ87" s="199" t="str">
        <f t="shared" ref="AJ87:CU87" si="404">IF(ISNONTEXT($AH87),AI87+$AH87,"")</f>
        <v/>
      </c>
      <c r="AK87" s="199" t="str">
        <f t="shared" si="404"/>
        <v/>
      </c>
      <c r="AL87" s="199" t="str">
        <f t="shared" si="404"/>
        <v/>
      </c>
      <c r="AM87" s="199" t="str">
        <f t="shared" si="404"/>
        <v/>
      </c>
      <c r="AN87" s="199" t="str">
        <f t="shared" si="404"/>
        <v/>
      </c>
      <c r="AO87" s="199" t="str">
        <f t="shared" si="404"/>
        <v/>
      </c>
      <c r="AP87" s="199" t="str">
        <f t="shared" si="404"/>
        <v/>
      </c>
      <c r="AQ87" s="199" t="str">
        <f t="shared" si="404"/>
        <v/>
      </c>
      <c r="AR87" s="199" t="str">
        <f t="shared" si="404"/>
        <v/>
      </c>
      <c r="AS87" s="199" t="str">
        <f t="shared" si="404"/>
        <v/>
      </c>
      <c r="AT87" s="199" t="str">
        <f t="shared" si="404"/>
        <v/>
      </c>
      <c r="AU87" s="199" t="str">
        <f t="shared" si="404"/>
        <v/>
      </c>
      <c r="AV87" s="199" t="str">
        <f t="shared" si="404"/>
        <v/>
      </c>
      <c r="AW87" s="199" t="str">
        <f t="shared" si="404"/>
        <v/>
      </c>
      <c r="AX87" s="199" t="str">
        <f t="shared" si="404"/>
        <v/>
      </c>
      <c r="AY87" s="199" t="str">
        <f t="shared" si="404"/>
        <v/>
      </c>
      <c r="AZ87" s="199" t="str">
        <f t="shared" si="404"/>
        <v/>
      </c>
      <c r="BA87" s="199" t="str">
        <f t="shared" si="404"/>
        <v/>
      </c>
      <c r="BB87" s="199" t="str">
        <f t="shared" si="404"/>
        <v/>
      </c>
      <c r="BC87" s="199" t="str">
        <f t="shared" si="404"/>
        <v/>
      </c>
      <c r="BD87" s="199" t="str">
        <f t="shared" si="404"/>
        <v/>
      </c>
      <c r="BE87" s="199" t="str">
        <f t="shared" si="404"/>
        <v/>
      </c>
      <c r="BF87" s="199" t="str">
        <f t="shared" si="404"/>
        <v/>
      </c>
      <c r="BG87" s="199" t="str">
        <f t="shared" si="404"/>
        <v/>
      </c>
      <c r="BH87" s="199" t="str">
        <f t="shared" si="404"/>
        <v/>
      </c>
      <c r="BI87" s="199" t="str">
        <f t="shared" si="404"/>
        <v/>
      </c>
      <c r="BJ87" s="199" t="str">
        <f t="shared" si="404"/>
        <v/>
      </c>
      <c r="BK87" s="199" t="str">
        <f t="shared" si="404"/>
        <v/>
      </c>
      <c r="BL87" s="199" t="str">
        <f t="shared" si="404"/>
        <v/>
      </c>
      <c r="BM87" s="199" t="str">
        <f t="shared" si="404"/>
        <v/>
      </c>
      <c r="BN87" s="199" t="str">
        <f t="shared" si="404"/>
        <v/>
      </c>
      <c r="BO87" s="199" t="str">
        <f t="shared" si="404"/>
        <v/>
      </c>
      <c r="BP87" s="199" t="str">
        <f t="shared" si="404"/>
        <v/>
      </c>
      <c r="BQ87" s="199" t="str">
        <f t="shared" si="404"/>
        <v/>
      </c>
      <c r="BR87" s="199" t="str">
        <f t="shared" si="404"/>
        <v/>
      </c>
      <c r="BS87" s="199" t="str">
        <f t="shared" si="404"/>
        <v/>
      </c>
      <c r="BT87" s="199" t="str">
        <f t="shared" si="404"/>
        <v/>
      </c>
      <c r="BU87" s="199" t="str">
        <f t="shared" si="404"/>
        <v/>
      </c>
      <c r="BV87" s="199" t="str">
        <f t="shared" si="404"/>
        <v/>
      </c>
      <c r="BW87" s="199" t="str">
        <f t="shared" si="404"/>
        <v/>
      </c>
      <c r="BX87" s="199" t="str">
        <f t="shared" si="404"/>
        <v/>
      </c>
      <c r="BY87" s="199" t="str">
        <f t="shared" si="404"/>
        <v/>
      </c>
      <c r="BZ87" s="199" t="str">
        <f t="shared" si="404"/>
        <v/>
      </c>
      <c r="CA87" s="199" t="str">
        <f t="shared" si="404"/>
        <v/>
      </c>
      <c r="CB87" s="199" t="str">
        <f t="shared" si="404"/>
        <v/>
      </c>
      <c r="CC87" s="199" t="str">
        <f t="shared" si="404"/>
        <v/>
      </c>
      <c r="CD87" s="199" t="str">
        <f t="shared" si="404"/>
        <v/>
      </c>
      <c r="CE87" s="199" t="str">
        <f t="shared" si="404"/>
        <v/>
      </c>
      <c r="CF87" s="199" t="str">
        <f t="shared" si="404"/>
        <v/>
      </c>
      <c r="CG87" s="199" t="str">
        <f t="shared" si="404"/>
        <v/>
      </c>
      <c r="CH87" s="199" t="str">
        <f t="shared" si="404"/>
        <v/>
      </c>
      <c r="CI87" s="199" t="str">
        <f t="shared" si="404"/>
        <v/>
      </c>
      <c r="CJ87" s="199" t="str">
        <f t="shared" si="404"/>
        <v/>
      </c>
      <c r="CK87" s="199" t="str">
        <f t="shared" si="404"/>
        <v/>
      </c>
      <c r="CL87" s="199" t="str">
        <f t="shared" si="404"/>
        <v/>
      </c>
      <c r="CM87" s="199" t="str">
        <f t="shared" si="404"/>
        <v/>
      </c>
      <c r="CN87" s="199" t="str">
        <f t="shared" si="404"/>
        <v/>
      </c>
      <c r="CO87" s="199" t="str">
        <f t="shared" si="404"/>
        <v/>
      </c>
      <c r="CP87" s="199" t="str">
        <f t="shared" si="404"/>
        <v/>
      </c>
      <c r="CQ87" s="199" t="str">
        <f t="shared" si="404"/>
        <v/>
      </c>
      <c r="CR87" s="199" t="str">
        <f t="shared" si="404"/>
        <v/>
      </c>
      <c r="CS87" s="199" t="str">
        <f t="shared" si="404"/>
        <v/>
      </c>
      <c r="CT87" s="199" t="str">
        <f t="shared" si="404"/>
        <v/>
      </c>
      <c r="CU87" s="199" t="str">
        <f t="shared" si="404"/>
        <v/>
      </c>
      <c r="CV87" s="199" t="str">
        <f t="shared" ref="CV87:FG87" si="405">IF(ISNONTEXT($AH87),CU87+$AH87,"")</f>
        <v/>
      </c>
      <c r="CW87" s="199" t="str">
        <f t="shared" si="405"/>
        <v/>
      </c>
      <c r="CX87" s="199" t="str">
        <f t="shared" si="405"/>
        <v/>
      </c>
      <c r="CY87" s="199" t="str">
        <f t="shared" si="405"/>
        <v/>
      </c>
      <c r="CZ87" s="199" t="str">
        <f t="shared" si="405"/>
        <v/>
      </c>
      <c r="DA87" s="199" t="str">
        <f t="shared" si="405"/>
        <v/>
      </c>
      <c r="DB87" s="199" t="str">
        <f t="shared" si="405"/>
        <v/>
      </c>
      <c r="DC87" s="199" t="str">
        <f t="shared" si="405"/>
        <v/>
      </c>
      <c r="DD87" s="199" t="str">
        <f t="shared" si="405"/>
        <v/>
      </c>
      <c r="DE87" s="199" t="str">
        <f t="shared" si="405"/>
        <v/>
      </c>
      <c r="DF87" s="199" t="str">
        <f t="shared" si="405"/>
        <v/>
      </c>
      <c r="DG87" s="199" t="str">
        <f t="shared" si="405"/>
        <v/>
      </c>
      <c r="DH87" s="199" t="str">
        <f t="shared" si="405"/>
        <v/>
      </c>
      <c r="DI87" s="199" t="str">
        <f t="shared" si="405"/>
        <v/>
      </c>
      <c r="DJ87" s="199" t="str">
        <f t="shared" si="405"/>
        <v/>
      </c>
      <c r="DK87" s="199" t="str">
        <f t="shared" si="405"/>
        <v/>
      </c>
      <c r="DL87" s="199" t="str">
        <f t="shared" si="405"/>
        <v/>
      </c>
      <c r="DM87" s="199" t="str">
        <f t="shared" si="405"/>
        <v/>
      </c>
      <c r="DN87" s="199" t="str">
        <f t="shared" si="405"/>
        <v/>
      </c>
      <c r="DO87" s="199" t="str">
        <f t="shared" si="405"/>
        <v/>
      </c>
      <c r="DP87" s="199" t="str">
        <f t="shared" si="405"/>
        <v/>
      </c>
      <c r="DQ87" s="199" t="str">
        <f t="shared" si="405"/>
        <v/>
      </c>
      <c r="DR87" s="199" t="str">
        <f t="shared" si="405"/>
        <v/>
      </c>
      <c r="DS87" s="199" t="str">
        <f t="shared" si="405"/>
        <v/>
      </c>
      <c r="DT87" s="199" t="str">
        <f t="shared" si="405"/>
        <v/>
      </c>
      <c r="DU87" s="199" t="str">
        <f t="shared" si="405"/>
        <v/>
      </c>
      <c r="DV87" s="199" t="str">
        <f t="shared" si="405"/>
        <v/>
      </c>
      <c r="DW87" s="199" t="str">
        <f t="shared" si="405"/>
        <v/>
      </c>
      <c r="DX87" s="199" t="str">
        <f t="shared" si="405"/>
        <v/>
      </c>
      <c r="DY87" s="199" t="str">
        <f t="shared" si="405"/>
        <v/>
      </c>
      <c r="DZ87" s="199" t="str">
        <f t="shared" si="405"/>
        <v/>
      </c>
      <c r="EA87" s="199" t="str">
        <f t="shared" si="405"/>
        <v/>
      </c>
      <c r="EB87" s="199" t="str">
        <f t="shared" si="405"/>
        <v/>
      </c>
      <c r="EC87" s="199" t="str">
        <f t="shared" si="405"/>
        <v/>
      </c>
      <c r="ED87" s="199" t="str">
        <f t="shared" si="405"/>
        <v/>
      </c>
      <c r="EE87" s="236" t="str">
        <f t="shared" si="268"/>
        <v/>
      </c>
      <c r="EF87" s="237" t="e">
        <f t="shared" si="269"/>
        <v>#N/A</v>
      </c>
      <c r="EG87" s="237" t="e">
        <f t="shared" si="270"/>
        <v>#N/A</v>
      </c>
      <c r="EH87" s="237" t="e">
        <f t="shared" si="271"/>
        <v>#N/A</v>
      </c>
      <c r="EI87" s="237" t="e">
        <f t="shared" si="272"/>
        <v>#N/A</v>
      </c>
      <c r="EJ87" s="237" t="e">
        <f t="shared" si="273"/>
        <v>#N/A</v>
      </c>
      <c r="EK87" s="237" t="e">
        <f t="shared" si="274"/>
        <v>#N/A</v>
      </c>
      <c r="EL87" s="237" t="e">
        <f t="shared" si="275"/>
        <v>#N/A</v>
      </c>
      <c r="EM87" s="237" t="e">
        <f t="shared" si="276"/>
        <v>#N/A</v>
      </c>
      <c r="EN87" s="237" t="e">
        <f t="shared" si="277"/>
        <v>#N/A</v>
      </c>
      <c r="EO87" s="237" t="e">
        <f t="shared" si="278"/>
        <v>#N/A</v>
      </c>
      <c r="EP87" s="237" t="e">
        <f t="shared" si="279"/>
        <v>#N/A</v>
      </c>
      <c r="EQ87" s="237" t="e">
        <f t="shared" si="280"/>
        <v>#N/A</v>
      </c>
      <c r="ER87" s="237" t="e">
        <f t="shared" si="281"/>
        <v>#N/A</v>
      </c>
      <c r="ES87" s="237" t="e">
        <f t="shared" si="282"/>
        <v>#N/A</v>
      </c>
      <c r="ET87" s="237" t="e">
        <f t="shared" si="283"/>
        <v>#N/A</v>
      </c>
      <c r="EU87" s="237" t="e">
        <f t="shared" si="284"/>
        <v>#N/A</v>
      </c>
      <c r="EV87" s="237" t="e">
        <f t="shared" si="285"/>
        <v>#N/A</v>
      </c>
      <c r="EW87" s="237" t="e">
        <f t="shared" si="286"/>
        <v>#N/A</v>
      </c>
      <c r="EX87" s="237" t="e">
        <f t="shared" si="287"/>
        <v>#N/A</v>
      </c>
      <c r="EY87" s="237" t="e">
        <f t="shared" si="288"/>
        <v>#N/A</v>
      </c>
      <c r="EZ87" s="237" t="e">
        <f t="shared" si="289"/>
        <v>#N/A</v>
      </c>
      <c r="FA87" s="237" t="e">
        <f t="shared" si="290"/>
        <v>#N/A</v>
      </c>
      <c r="FB87" s="237" t="e">
        <f t="shared" si="291"/>
        <v>#N/A</v>
      </c>
      <c r="FC87" s="237" t="e">
        <f t="shared" si="292"/>
        <v>#N/A</v>
      </c>
      <c r="FD87" s="237" t="e">
        <f t="shared" si="293"/>
        <v>#N/A</v>
      </c>
      <c r="FE87" s="237" t="e">
        <f t="shared" si="294"/>
        <v>#N/A</v>
      </c>
      <c r="FF87" s="237" t="e">
        <f t="shared" si="295"/>
        <v>#N/A</v>
      </c>
      <c r="FG87" s="237" t="e">
        <f t="shared" si="296"/>
        <v>#N/A</v>
      </c>
      <c r="FH87" s="237" t="e">
        <f t="shared" si="297"/>
        <v>#N/A</v>
      </c>
      <c r="FI87" s="237" t="e">
        <f t="shared" si="298"/>
        <v>#N/A</v>
      </c>
      <c r="FJ87" s="237" t="e">
        <f t="shared" si="299"/>
        <v>#N/A</v>
      </c>
      <c r="FK87" s="237" t="e">
        <f t="shared" si="300"/>
        <v>#N/A</v>
      </c>
      <c r="FL87" s="237" t="e">
        <f t="shared" si="301"/>
        <v>#N/A</v>
      </c>
      <c r="FM87" s="237" t="e">
        <f t="shared" si="302"/>
        <v>#N/A</v>
      </c>
      <c r="FN87" s="237" t="e">
        <f t="shared" si="303"/>
        <v>#N/A</v>
      </c>
      <c r="FO87" s="237" t="e">
        <f t="shared" si="304"/>
        <v>#N/A</v>
      </c>
      <c r="FP87" s="237" t="e">
        <f t="shared" si="305"/>
        <v>#N/A</v>
      </c>
      <c r="FQ87" s="237" t="e">
        <f t="shared" si="306"/>
        <v>#N/A</v>
      </c>
      <c r="FR87" s="237" t="e">
        <f t="shared" si="307"/>
        <v>#N/A</v>
      </c>
      <c r="FS87" s="237" t="e">
        <f t="shared" si="308"/>
        <v>#N/A</v>
      </c>
      <c r="FT87" s="237" t="e">
        <f t="shared" si="309"/>
        <v>#N/A</v>
      </c>
      <c r="FU87" s="237" t="e">
        <f t="shared" si="310"/>
        <v>#N/A</v>
      </c>
      <c r="FV87" s="237" t="e">
        <f t="shared" si="311"/>
        <v>#N/A</v>
      </c>
      <c r="FW87" s="237" t="e">
        <f t="shared" si="312"/>
        <v>#N/A</v>
      </c>
      <c r="FX87" s="237" t="e">
        <f t="shared" si="313"/>
        <v>#N/A</v>
      </c>
      <c r="FY87" s="237" t="e">
        <f t="shared" si="314"/>
        <v>#N/A</v>
      </c>
      <c r="FZ87" s="237" t="e">
        <f t="shared" si="315"/>
        <v>#N/A</v>
      </c>
      <c r="GA87" s="237" t="e">
        <f t="shared" si="316"/>
        <v>#N/A</v>
      </c>
      <c r="GB87" s="237" t="e">
        <f t="shared" si="317"/>
        <v>#N/A</v>
      </c>
      <c r="GC87" s="237" t="e">
        <f t="shared" si="318"/>
        <v>#N/A</v>
      </c>
      <c r="GD87" s="237" t="e">
        <f t="shared" si="319"/>
        <v>#N/A</v>
      </c>
      <c r="GE87" s="237" t="e">
        <f t="shared" si="320"/>
        <v>#N/A</v>
      </c>
      <c r="GF87" s="237" t="e">
        <f t="shared" si="321"/>
        <v>#N/A</v>
      </c>
      <c r="GG87" s="237" t="e">
        <f t="shared" si="322"/>
        <v>#N/A</v>
      </c>
      <c r="GH87" s="237" t="e">
        <f t="shared" si="323"/>
        <v>#N/A</v>
      </c>
      <c r="GI87" s="237" t="e">
        <f t="shared" si="324"/>
        <v>#N/A</v>
      </c>
      <c r="GJ87" s="237" t="e">
        <f t="shared" si="325"/>
        <v>#N/A</v>
      </c>
      <c r="GK87" s="237" t="e">
        <f t="shared" si="326"/>
        <v>#N/A</v>
      </c>
      <c r="GL87" s="237" t="e">
        <f t="shared" si="327"/>
        <v>#N/A</v>
      </c>
      <c r="GM87" s="237" t="e">
        <f t="shared" si="328"/>
        <v>#N/A</v>
      </c>
      <c r="GN87" s="237" t="e">
        <f t="shared" si="329"/>
        <v>#N/A</v>
      </c>
      <c r="GO87" s="237" t="e">
        <f t="shared" si="330"/>
        <v>#N/A</v>
      </c>
      <c r="GP87" s="237" t="e">
        <f t="shared" si="331"/>
        <v>#N/A</v>
      </c>
      <c r="GQ87" s="237" t="e">
        <f t="shared" si="332"/>
        <v>#N/A</v>
      </c>
      <c r="GR87" s="237" t="e">
        <f t="shared" si="333"/>
        <v>#N/A</v>
      </c>
      <c r="GS87" s="237" t="e">
        <f t="shared" si="334"/>
        <v>#N/A</v>
      </c>
      <c r="GT87" s="237" t="e">
        <f t="shared" si="335"/>
        <v>#N/A</v>
      </c>
      <c r="GU87" s="237" t="e">
        <f t="shared" si="336"/>
        <v>#N/A</v>
      </c>
      <c r="GV87" s="237" t="e">
        <f t="shared" si="337"/>
        <v>#N/A</v>
      </c>
      <c r="GW87" s="237" t="e">
        <f t="shared" si="338"/>
        <v>#N/A</v>
      </c>
      <c r="GX87" s="237" t="e">
        <f t="shared" si="339"/>
        <v>#N/A</v>
      </c>
      <c r="GY87" s="237" t="e">
        <f t="shared" si="340"/>
        <v>#N/A</v>
      </c>
      <c r="GZ87" s="237" t="e">
        <f t="shared" si="341"/>
        <v>#N/A</v>
      </c>
      <c r="HA87" s="237" t="e">
        <f t="shared" si="342"/>
        <v>#N/A</v>
      </c>
      <c r="HB87" s="237" t="e">
        <f t="shared" si="343"/>
        <v>#N/A</v>
      </c>
      <c r="HC87" s="237" t="e">
        <f t="shared" si="344"/>
        <v>#N/A</v>
      </c>
      <c r="HD87" s="237" t="e">
        <f t="shared" si="345"/>
        <v>#N/A</v>
      </c>
      <c r="HE87" s="237" t="e">
        <f t="shared" si="346"/>
        <v>#N/A</v>
      </c>
      <c r="HF87" s="237" t="e">
        <f t="shared" si="347"/>
        <v>#N/A</v>
      </c>
      <c r="HG87" s="237" t="e">
        <f t="shared" si="348"/>
        <v>#N/A</v>
      </c>
      <c r="HH87" s="237" t="e">
        <f t="shared" si="349"/>
        <v>#N/A</v>
      </c>
      <c r="HI87" s="237" t="e">
        <f t="shared" si="350"/>
        <v>#N/A</v>
      </c>
      <c r="HJ87" s="237" t="e">
        <f t="shared" si="351"/>
        <v>#N/A</v>
      </c>
      <c r="HK87" s="237" t="e">
        <f t="shared" si="352"/>
        <v>#N/A</v>
      </c>
      <c r="HL87" s="237" t="e">
        <f t="shared" si="353"/>
        <v>#N/A</v>
      </c>
      <c r="HM87" s="237" t="e">
        <f t="shared" si="354"/>
        <v>#N/A</v>
      </c>
      <c r="HN87" s="237" t="e">
        <f t="shared" si="355"/>
        <v>#N/A</v>
      </c>
      <c r="HO87" s="237" t="e">
        <f t="shared" si="356"/>
        <v>#N/A</v>
      </c>
      <c r="HP87" s="237" t="e">
        <f t="shared" si="357"/>
        <v>#N/A</v>
      </c>
      <c r="HQ87" s="237" t="e">
        <f t="shared" si="358"/>
        <v>#N/A</v>
      </c>
      <c r="HR87" s="237" t="e">
        <f t="shared" si="359"/>
        <v>#N/A</v>
      </c>
      <c r="HS87" s="237" t="e">
        <f t="shared" si="360"/>
        <v>#N/A</v>
      </c>
      <c r="HT87" s="237" t="e">
        <f t="shared" si="361"/>
        <v>#N/A</v>
      </c>
      <c r="HU87" s="237" t="e">
        <f t="shared" si="362"/>
        <v>#N/A</v>
      </c>
      <c r="HV87" s="237" t="e">
        <f t="shared" si="363"/>
        <v>#N/A</v>
      </c>
      <c r="HW87" s="237" t="e">
        <f t="shared" si="364"/>
        <v>#N/A</v>
      </c>
      <c r="HX87" s="237" t="e">
        <f t="shared" si="365"/>
        <v>#N/A</v>
      </c>
      <c r="HY87" s="237" t="e">
        <f t="shared" si="366"/>
        <v>#N/A</v>
      </c>
      <c r="HZ87" s="237" t="e">
        <f t="shared" si="367"/>
        <v>#N/A</v>
      </c>
      <c r="IA87" s="237" t="e">
        <f t="shared" si="368"/>
        <v>#N/A</v>
      </c>
      <c r="IB87" s="237" t="e">
        <f t="shared" si="369"/>
        <v>#N/A</v>
      </c>
    </row>
    <row r="88" spans="1:236" hidden="1" x14ac:dyDescent="0.25">
      <c r="A88" s="22">
        <v>85</v>
      </c>
      <c r="B88" s="117" t="str">
        <f t="shared" si="253"/>
        <v/>
      </c>
      <c r="C88" s="132"/>
      <c r="D88" s="117" t="str">
        <f t="shared" si="254"/>
        <v/>
      </c>
      <c r="E88" s="127"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9" t="str">
        <f t="shared" si="261"/>
        <v/>
      </c>
      <c r="Q88" s="119" t="str">
        <f t="shared" si="262"/>
        <v/>
      </c>
      <c r="R88" s="40" t="str">
        <f t="shared" si="263"/>
        <v/>
      </c>
      <c r="S88" s="132"/>
      <c r="T88" s="28" t="str">
        <f>IF(AND(B88&gt;0,C88&gt;0,D88&gt;0,M88&gt;0,N88&gt;0,S88&gt;0,NOT(K88="")),ABS(VLOOKUP($S$1,VLookups!$A$28:$B$29,2,FALSE)-_xlfn.BETA.DIST(S88,IF(G88="L",N88,M88),IF(G88="L",M88,N88),TRUE,B88,D88)),"")</f>
        <v/>
      </c>
      <c r="U88" s="129" t="str">
        <f>IF(OR($M88="",$N88=""),"",_xlfn.BETA.INV(ABS(VLOOKUP($S$1,VLookups!$A$28:$B$29,2,FALSE)-U$3),IF($G88="L",$N88,$M88),IF($G88="L",$M88,$N88),$B88,$D88))</f>
        <v/>
      </c>
      <c r="V88" s="130" t="str">
        <f>IF(OR($M88="",$N88=""),"",_xlfn.BETA.INV(ABS(VLOOKUP($S$1,VLookups!$A$28:$B$29,2,FALSE)-V$3),IF($G88="L",$N88,$M88),IF($G88="L",$M88,$N88),$B88,$D88))</f>
        <v/>
      </c>
      <c r="W88" s="129" t="str">
        <f>IF(OR($M88="",$N88=""),"",_xlfn.BETA.INV(ABS(VLOOKUP($S$1,VLookups!$A$28:$B$29,2,FALSE)-W$3),IF($G88="L",$N88,$M88),IF($G88="L",$M88,$N88),$B88,$D88))</f>
        <v/>
      </c>
      <c r="X88" s="130" t="str">
        <f>IF(OR($M88="",$N88=""),"",_xlfn.BETA.INV(ABS(VLOOKUP($S$1,VLookups!$A$28:$B$29,2,FALSE)-X$3),IF($G88="L",$N88,$M88),IF($G88="L",$M88,$N88),$B88,$D88))</f>
        <v/>
      </c>
      <c r="Y88" s="129" t="str">
        <f>IF(OR($M88="",$N88=""),"",_xlfn.BETA.INV(ABS(VLOOKUP($S$1,VLookups!$A$28:$B$29,2,FALSE)-Y$3),IF($G88="L",$N88,$M88),IF($G88="L",$M88,$N88),$B88,$D88))</f>
        <v/>
      </c>
      <c r="Z88" s="130" t="str">
        <f>IF(OR($M88="",$N88=""),"",_xlfn.BETA.INV(ABS(VLOOKUP($S$1,VLookups!$A$28:$B$29,2,FALSE)-Z$3),IF($G88="L",$N88,$M88),IF($G88="L",$M88,$N88),$B88,$D88))</f>
        <v/>
      </c>
      <c r="AA88" s="129" t="str">
        <f>IF(OR($M88="",$N88=""),"",_xlfn.BETA.INV(ABS(VLOOKUP($S$1,VLookups!$A$28:$B$29,2,FALSE)-AA$3),IF($G88="L",$N88,$M88),IF($G88="L",$M88,$N88),$B88,$D88))</f>
        <v/>
      </c>
      <c r="AB88" s="130" t="str">
        <f>IF(OR($M88="",$N88=""),"",_xlfn.BETA.INV(ABS(VLOOKUP($S$1,VLookups!$A$28:$B$29,2,FALSE)-AB$3),IF($G88="L",$N88,$M88),IF($G88="L",$M88,$N88),$B88,$D88))</f>
        <v/>
      </c>
      <c r="AC88" s="129" t="str">
        <f>IF(OR($M88="",$N88=""),"",_xlfn.BETA.INV(ABS(VLOOKUP($S$1,VLookups!$A$28:$B$29,2,FALSE)-AC$3),IF($G88="L",$N88,$M88),IF($G88="L",$M88,$N88),$B88,$D88))</f>
        <v/>
      </c>
      <c r="AD88" s="130" t="str">
        <f>IF(OR($M88="",$N88=""),"",_xlfn.BETA.INV(ABS(VLOOKUP($S$1,VLookups!$A$28:$B$29,2,FALSE)-AD$3),IF($G88="L",$N88,$M88),IF($G88="L",$M88,$N88),$B88,$D88))</f>
        <v/>
      </c>
      <c r="AE88" s="129" t="str">
        <f>IF(OR($M88="",$N88=""),"",_xlfn.BETA.INV(ABS(VLOOKUP($S$1,VLookups!$A$28:$B$29,2,FALSE)-AE$3),IF($G88="L",$N88,$M88),IF($G88="L",$M88,$N88),$B88,$D88))</f>
        <v/>
      </c>
      <c r="AF88" s="130" t="str">
        <f>IF(OR($M88="",$N88=""),"",_xlfn.BETA.INV(ABS(VLOOKUP($S$1,VLookups!$A$28:$B$29,2,FALSE)-AF$3),IF($G88="L",$N88,$M88),IF($G88="L",$M88,$N88),$B88,$D88))</f>
        <v/>
      </c>
      <c r="AG88" s="17"/>
      <c r="AH88" s="238" t="str">
        <f t="shared" si="264"/>
        <v/>
      </c>
      <c r="AI88" s="236" t="str">
        <f t="shared" si="265"/>
        <v/>
      </c>
      <c r="AJ88" s="199" t="str">
        <f t="shared" ref="AJ88:CU88" si="406">IF(ISNONTEXT($AH88),AI88+$AH88,"")</f>
        <v/>
      </c>
      <c r="AK88" s="199" t="str">
        <f t="shared" si="406"/>
        <v/>
      </c>
      <c r="AL88" s="199" t="str">
        <f t="shared" si="406"/>
        <v/>
      </c>
      <c r="AM88" s="199" t="str">
        <f t="shared" si="406"/>
        <v/>
      </c>
      <c r="AN88" s="199" t="str">
        <f t="shared" si="406"/>
        <v/>
      </c>
      <c r="AO88" s="199" t="str">
        <f t="shared" si="406"/>
        <v/>
      </c>
      <c r="AP88" s="199" t="str">
        <f t="shared" si="406"/>
        <v/>
      </c>
      <c r="AQ88" s="199" t="str">
        <f t="shared" si="406"/>
        <v/>
      </c>
      <c r="AR88" s="199" t="str">
        <f t="shared" si="406"/>
        <v/>
      </c>
      <c r="AS88" s="199" t="str">
        <f t="shared" si="406"/>
        <v/>
      </c>
      <c r="AT88" s="199" t="str">
        <f t="shared" si="406"/>
        <v/>
      </c>
      <c r="AU88" s="199" t="str">
        <f t="shared" si="406"/>
        <v/>
      </c>
      <c r="AV88" s="199" t="str">
        <f t="shared" si="406"/>
        <v/>
      </c>
      <c r="AW88" s="199" t="str">
        <f t="shared" si="406"/>
        <v/>
      </c>
      <c r="AX88" s="199" t="str">
        <f t="shared" si="406"/>
        <v/>
      </c>
      <c r="AY88" s="199" t="str">
        <f t="shared" si="406"/>
        <v/>
      </c>
      <c r="AZ88" s="199" t="str">
        <f t="shared" si="406"/>
        <v/>
      </c>
      <c r="BA88" s="199" t="str">
        <f t="shared" si="406"/>
        <v/>
      </c>
      <c r="BB88" s="199" t="str">
        <f t="shared" si="406"/>
        <v/>
      </c>
      <c r="BC88" s="199" t="str">
        <f t="shared" si="406"/>
        <v/>
      </c>
      <c r="BD88" s="199" t="str">
        <f t="shared" si="406"/>
        <v/>
      </c>
      <c r="BE88" s="199" t="str">
        <f t="shared" si="406"/>
        <v/>
      </c>
      <c r="BF88" s="199" t="str">
        <f t="shared" si="406"/>
        <v/>
      </c>
      <c r="BG88" s="199" t="str">
        <f t="shared" si="406"/>
        <v/>
      </c>
      <c r="BH88" s="199" t="str">
        <f t="shared" si="406"/>
        <v/>
      </c>
      <c r="BI88" s="199" t="str">
        <f t="shared" si="406"/>
        <v/>
      </c>
      <c r="BJ88" s="199" t="str">
        <f t="shared" si="406"/>
        <v/>
      </c>
      <c r="BK88" s="199" t="str">
        <f t="shared" si="406"/>
        <v/>
      </c>
      <c r="BL88" s="199" t="str">
        <f t="shared" si="406"/>
        <v/>
      </c>
      <c r="BM88" s="199" t="str">
        <f t="shared" si="406"/>
        <v/>
      </c>
      <c r="BN88" s="199" t="str">
        <f t="shared" si="406"/>
        <v/>
      </c>
      <c r="BO88" s="199" t="str">
        <f t="shared" si="406"/>
        <v/>
      </c>
      <c r="BP88" s="199" t="str">
        <f t="shared" si="406"/>
        <v/>
      </c>
      <c r="BQ88" s="199" t="str">
        <f t="shared" si="406"/>
        <v/>
      </c>
      <c r="BR88" s="199" t="str">
        <f t="shared" si="406"/>
        <v/>
      </c>
      <c r="BS88" s="199" t="str">
        <f t="shared" si="406"/>
        <v/>
      </c>
      <c r="BT88" s="199" t="str">
        <f t="shared" si="406"/>
        <v/>
      </c>
      <c r="BU88" s="199" t="str">
        <f t="shared" si="406"/>
        <v/>
      </c>
      <c r="BV88" s="199" t="str">
        <f t="shared" si="406"/>
        <v/>
      </c>
      <c r="BW88" s="199" t="str">
        <f t="shared" si="406"/>
        <v/>
      </c>
      <c r="BX88" s="199" t="str">
        <f t="shared" si="406"/>
        <v/>
      </c>
      <c r="BY88" s="199" t="str">
        <f t="shared" si="406"/>
        <v/>
      </c>
      <c r="BZ88" s="199" t="str">
        <f t="shared" si="406"/>
        <v/>
      </c>
      <c r="CA88" s="199" t="str">
        <f t="shared" si="406"/>
        <v/>
      </c>
      <c r="CB88" s="199" t="str">
        <f t="shared" si="406"/>
        <v/>
      </c>
      <c r="CC88" s="199" t="str">
        <f t="shared" si="406"/>
        <v/>
      </c>
      <c r="CD88" s="199" t="str">
        <f t="shared" si="406"/>
        <v/>
      </c>
      <c r="CE88" s="199" t="str">
        <f t="shared" si="406"/>
        <v/>
      </c>
      <c r="CF88" s="199" t="str">
        <f t="shared" si="406"/>
        <v/>
      </c>
      <c r="CG88" s="199" t="str">
        <f t="shared" si="406"/>
        <v/>
      </c>
      <c r="CH88" s="199" t="str">
        <f t="shared" si="406"/>
        <v/>
      </c>
      <c r="CI88" s="199" t="str">
        <f t="shared" si="406"/>
        <v/>
      </c>
      <c r="CJ88" s="199" t="str">
        <f t="shared" si="406"/>
        <v/>
      </c>
      <c r="CK88" s="199" t="str">
        <f t="shared" si="406"/>
        <v/>
      </c>
      <c r="CL88" s="199" t="str">
        <f t="shared" si="406"/>
        <v/>
      </c>
      <c r="CM88" s="199" t="str">
        <f t="shared" si="406"/>
        <v/>
      </c>
      <c r="CN88" s="199" t="str">
        <f t="shared" si="406"/>
        <v/>
      </c>
      <c r="CO88" s="199" t="str">
        <f t="shared" si="406"/>
        <v/>
      </c>
      <c r="CP88" s="199" t="str">
        <f t="shared" si="406"/>
        <v/>
      </c>
      <c r="CQ88" s="199" t="str">
        <f t="shared" si="406"/>
        <v/>
      </c>
      <c r="CR88" s="199" t="str">
        <f t="shared" si="406"/>
        <v/>
      </c>
      <c r="CS88" s="199" t="str">
        <f t="shared" si="406"/>
        <v/>
      </c>
      <c r="CT88" s="199" t="str">
        <f t="shared" si="406"/>
        <v/>
      </c>
      <c r="CU88" s="199" t="str">
        <f t="shared" si="406"/>
        <v/>
      </c>
      <c r="CV88" s="199" t="str">
        <f t="shared" ref="CV88:FG88" si="407">IF(ISNONTEXT($AH88),CU88+$AH88,"")</f>
        <v/>
      </c>
      <c r="CW88" s="199" t="str">
        <f t="shared" si="407"/>
        <v/>
      </c>
      <c r="CX88" s="199" t="str">
        <f t="shared" si="407"/>
        <v/>
      </c>
      <c r="CY88" s="199" t="str">
        <f t="shared" si="407"/>
        <v/>
      </c>
      <c r="CZ88" s="199" t="str">
        <f t="shared" si="407"/>
        <v/>
      </c>
      <c r="DA88" s="199" t="str">
        <f t="shared" si="407"/>
        <v/>
      </c>
      <c r="DB88" s="199" t="str">
        <f t="shared" si="407"/>
        <v/>
      </c>
      <c r="DC88" s="199" t="str">
        <f t="shared" si="407"/>
        <v/>
      </c>
      <c r="DD88" s="199" t="str">
        <f t="shared" si="407"/>
        <v/>
      </c>
      <c r="DE88" s="199" t="str">
        <f t="shared" si="407"/>
        <v/>
      </c>
      <c r="DF88" s="199" t="str">
        <f t="shared" si="407"/>
        <v/>
      </c>
      <c r="DG88" s="199" t="str">
        <f t="shared" si="407"/>
        <v/>
      </c>
      <c r="DH88" s="199" t="str">
        <f t="shared" si="407"/>
        <v/>
      </c>
      <c r="DI88" s="199" t="str">
        <f t="shared" si="407"/>
        <v/>
      </c>
      <c r="DJ88" s="199" t="str">
        <f t="shared" si="407"/>
        <v/>
      </c>
      <c r="DK88" s="199" t="str">
        <f t="shared" si="407"/>
        <v/>
      </c>
      <c r="DL88" s="199" t="str">
        <f t="shared" si="407"/>
        <v/>
      </c>
      <c r="DM88" s="199" t="str">
        <f t="shared" si="407"/>
        <v/>
      </c>
      <c r="DN88" s="199" t="str">
        <f t="shared" si="407"/>
        <v/>
      </c>
      <c r="DO88" s="199" t="str">
        <f t="shared" si="407"/>
        <v/>
      </c>
      <c r="DP88" s="199" t="str">
        <f t="shared" si="407"/>
        <v/>
      </c>
      <c r="DQ88" s="199" t="str">
        <f t="shared" si="407"/>
        <v/>
      </c>
      <c r="DR88" s="199" t="str">
        <f t="shared" si="407"/>
        <v/>
      </c>
      <c r="DS88" s="199" t="str">
        <f t="shared" si="407"/>
        <v/>
      </c>
      <c r="DT88" s="199" t="str">
        <f t="shared" si="407"/>
        <v/>
      </c>
      <c r="DU88" s="199" t="str">
        <f t="shared" si="407"/>
        <v/>
      </c>
      <c r="DV88" s="199" t="str">
        <f t="shared" si="407"/>
        <v/>
      </c>
      <c r="DW88" s="199" t="str">
        <f t="shared" si="407"/>
        <v/>
      </c>
      <c r="DX88" s="199" t="str">
        <f t="shared" si="407"/>
        <v/>
      </c>
      <c r="DY88" s="199" t="str">
        <f t="shared" si="407"/>
        <v/>
      </c>
      <c r="DZ88" s="199" t="str">
        <f t="shared" si="407"/>
        <v/>
      </c>
      <c r="EA88" s="199" t="str">
        <f t="shared" si="407"/>
        <v/>
      </c>
      <c r="EB88" s="199" t="str">
        <f t="shared" si="407"/>
        <v/>
      </c>
      <c r="EC88" s="199" t="str">
        <f t="shared" si="407"/>
        <v/>
      </c>
      <c r="ED88" s="199" t="str">
        <f t="shared" si="407"/>
        <v/>
      </c>
      <c r="EE88" s="236" t="str">
        <f t="shared" si="268"/>
        <v/>
      </c>
      <c r="EF88" s="237" t="e">
        <f t="shared" si="269"/>
        <v>#N/A</v>
      </c>
      <c r="EG88" s="237" t="e">
        <f t="shared" si="270"/>
        <v>#N/A</v>
      </c>
      <c r="EH88" s="237" t="e">
        <f t="shared" si="271"/>
        <v>#N/A</v>
      </c>
      <c r="EI88" s="237" t="e">
        <f t="shared" si="272"/>
        <v>#N/A</v>
      </c>
      <c r="EJ88" s="237" t="e">
        <f t="shared" si="273"/>
        <v>#N/A</v>
      </c>
      <c r="EK88" s="237" t="e">
        <f t="shared" si="274"/>
        <v>#N/A</v>
      </c>
      <c r="EL88" s="237" t="e">
        <f t="shared" si="275"/>
        <v>#N/A</v>
      </c>
      <c r="EM88" s="237" t="e">
        <f t="shared" si="276"/>
        <v>#N/A</v>
      </c>
      <c r="EN88" s="237" t="e">
        <f t="shared" si="277"/>
        <v>#N/A</v>
      </c>
      <c r="EO88" s="237" t="e">
        <f t="shared" si="278"/>
        <v>#N/A</v>
      </c>
      <c r="EP88" s="237" t="e">
        <f t="shared" si="279"/>
        <v>#N/A</v>
      </c>
      <c r="EQ88" s="237" t="e">
        <f t="shared" si="280"/>
        <v>#N/A</v>
      </c>
      <c r="ER88" s="237" t="e">
        <f t="shared" si="281"/>
        <v>#N/A</v>
      </c>
      <c r="ES88" s="237" t="e">
        <f t="shared" si="282"/>
        <v>#N/A</v>
      </c>
      <c r="ET88" s="237" t="e">
        <f t="shared" si="283"/>
        <v>#N/A</v>
      </c>
      <c r="EU88" s="237" t="e">
        <f t="shared" si="284"/>
        <v>#N/A</v>
      </c>
      <c r="EV88" s="237" t="e">
        <f t="shared" si="285"/>
        <v>#N/A</v>
      </c>
      <c r="EW88" s="237" t="e">
        <f t="shared" si="286"/>
        <v>#N/A</v>
      </c>
      <c r="EX88" s="237" t="e">
        <f t="shared" si="287"/>
        <v>#N/A</v>
      </c>
      <c r="EY88" s="237" t="e">
        <f t="shared" si="288"/>
        <v>#N/A</v>
      </c>
      <c r="EZ88" s="237" t="e">
        <f t="shared" si="289"/>
        <v>#N/A</v>
      </c>
      <c r="FA88" s="237" t="e">
        <f t="shared" si="290"/>
        <v>#N/A</v>
      </c>
      <c r="FB88" s="237" t="e">
        <f t="shared" si="291"/>
        <v>#N/A</v>
      </c>
      <c r="FC88" s="237" t="e">
        <f t="shared" si="292"/>
        <v>#N/A</v>
      </c>
      <c r="FD88" s="237" t="e">
        <f t="shared" si="293"/>
        <v>#N/A</v>
      </c>
      <c r="FE88" s="237" t="e">
        <f t="shared" si="294"/>
        <v>#N/A</v>
      </c>
      <c r="FF88" s="237" t="e">
        <f t="shared" si="295"/>
        <v>#N/A</v>
      </c>
      <c r="FG88" s="237" t="e">
        <f t="shared" si="296"/>
        <v>#N/A</v>
      </c>
      <c r="FH88" s="237" t="e">
        <f t="shared" si="297"/>
        <v>#N/A</v>
      </c>
      <c r="FI88" s="237" t="e">
        <f t="shared" si="298"/>
        <v>#N/A</v>
      </c>
      <c r="FJ88" s="237" t="e">
        <f t="shared" si="299"/>
        <v>#N/A</v>
      </c>
      <c r="FK88" s="237" t="e">
        <f t="shared" si="300"/>
        <v>#N/A</v>
      </c>
      <c r="FL88" s="237" t="e">
        <f t="shared" si="301"/>
        <v>#N/A</v>
      </c>
      <c r="FM88" s="237" t="e">
        <f t="shared" si="302"/>
        <v>#N/A</v>
      </c>
      <c r="FN88" s="237" t="e">
        <f t="shared" si="303"/>
        <v>#N/A</v>
      </c>
      <c r="FO88" s="237" t="e">
        <f t="shared" si="304"/>
        <v>#N/A</v>
      </c>
      <c r="FP88" s="237" t="e">
        <f t="shared" si="305"/>
        <v>#N/A</v>
      </c>
      <c r="FQ88" s="237" t="e">
        <f t="shared" si="306"/>
        <v>#N/A</v>
      </c>
      <c r="FR88" s="237" t="e">
        <f t="shared" si="307"/>
        <v>#N/A</v>
      </c>
      <c r="FS88" s="237" t="e">
        <f t="shared" si="308"/>
        <v>#N/A</v>
      </c>
      <c r="FT88" s="237" t="e">
        <f t="shared" si="309"/>
        <v>#N/A</v>
      </c>
      <c r="FU88" s="237" t="e">
        <f t="shared" si="310"/>
        <v>#N/A</v>
      </c>
      <c r="FV88" s="237" t="e">
        <f t="shared" si="311"/>
        <v>#N/A</v>
      </c>
      <c r="FW88" s="237" t="e">
        <f t="shared" si="312"/>
        <v>#N/A</v>
      </c>
      <c r="FX88" s="237" t="e">
        <f t="shared" si="313"/>
        <v>#N/A</v>
      </c>
      <c r="FY88" s="237" t="e">
        <f t="shared" si="314"/>
        <v>#N/A</v>
      </c>
      <c r="FZ88" s="237" t="e">
        <f t="shared" si="315"/>
        <v>#N/A</v>
      </c>
      <c r="GA88" s="237" t="e">
        <f t="shared" si="316"/>
        <v>#N/A</v>
      </c>
      <c r="GB88" s="237" t="e">
        <f t="shared" si="317"/>
        <v>#N/A</v>
      </c>
      <c r="GC88" s="237" t="e">
        <f t="shared" si="318"/>
        <v>#N/A</v>
      </c>
      <c r="GD88" s="237" t="e">
        <f t="shared" si="319"/>
        <v>#N/A</v>
      </c>
      <c r="GE88" s="237" t="e">
        <f t="shared" si="320"/>
        <v>#N/A</v>
      </c>
      <c r="GF88" s="237" t="e">
        <f t="shared" si="321"/>
        <v>#N/A</v>
      </c>
      <c r="GG88" s="237" t="e">
        <f t="shared" si="322"/>
        <v>#N/A</v>
      </c>
      <c r="GH88" s="237" t="e">
        <f t="shared" si="323"/>
        <v>#N/A</v>
      </c>
      <c r="GI88" s="237" t="e">
        <f t="shared" si="324"/>
        <v>#N/A</v>
      </c>
      <c r="GJ88" s="237" t="e">
        <f t="shared" si="325"/>
        <v>#N/A</v>
      </c>
      <c r="GK88" s="237" t="e">
        <f t="shared" si="326"/>
        <v>#N/A</v>
      </c>
      <c r="GL88" s="237" t="e">
        <f t="shared" si="327"/>
        <v>#N/A</v>
      </c>
      <c r="GM88" s="237" t="e">
        <f t="shared" si="328"/>
        <v>#N/A</v>
      </c>
      <c r="GN88" s="237" t="e">
        <f t="shared" si="329"/>
        <v>#N/A</v>
      </c>
      <c r="GO88" s="237" t="e">
        <f t="shared" si="330"/>
        <v>#N/A</v>
      </c>
      <c r="GP88" s="237" t="e">
        <f t="shared" si="331"/>
        <v>#N/A</v>
      </c>
      <c r="GQ88" s="237" t="e">
        <f t="shared" si="332"/>
        <v>#N/A</v>
      </c>
      <c r="GR88" s="237" t="e">
        <f t="shared" si="333"/>
        <v>#N/A</v>
      </c>
      <c r="GS88" s="237" t="e">
        <f t="shared" si="334"/>
        <v>#N/A</v>
      </c>
      <c r="GT88" s="237" t="e">
        <f t="shared" si="335"/>
        <v>#N/A</v>
      </c>
      <c r="GU88" s="237" t="e">
        <f t="shared" si="336"/>
        <v>#N/A</v>
      </c>
      <c r="GV88" s="237" t="e">
        <f t="shared" si="337"/>
        <v>#N/A</v>
      </c>
      <c r="GW88" s="237" t="e">
        <f t="shared" si="338"/>
        <v>#N/A</v>
      </c>
      <c r="GX88" s="237" t="e">
        <f t="shared" si="339"/>
        <v>#N/A</v>
      </c>
      <c r="GY88" s="237" t="e">
        <f t="shared" si="340"/>
        <v>#N/A</v>
      </c>
      <c r="GZ88" s="237" t="e">
        <f t="shared" si="341"/>
        <v>#N/A</v>
      </c>
      <c r="HA88" s="237" t="e">
        <f t="shared" si="342"/>
        <v>#N/A</v>
      </c>
      <c r="HB88" s="237" t="e">
        <f t="shared" si="343"/>
        <v>#N/A</v>
      </c>
      <c r="HC88" s="237" t="e">
        <f t="shared" si="344"/>
        <v>#N/A</v>
      </c>
      <c r="HD88" s="237" t="e">
        <f t="shared" si="345"/>
        <v>#N/A</v>
      </c>
      <c r="HE88" s="237" t="e">
        <f t="shared" si="346"/>
        <v>#N/A</v>
      </c>
      <c r="HF88" s="237" t="e">
        <f t="shared" si="347"/>
        <v>#N/A</v>
      </c>
      <c r="HG88" s="237" t="e">
        <f t="shared" si="348"/>
        <v>#N/A</v>
      </c>
      <c r="HH88" s="237" t="e">
        <f t="shared" si="349"/>
        <v>#N/A</v>
      </c>
      <c r="HI88" s="237" t="e">
        <f t="shared" si="350"/>
        <v>#N/A</v>
      </c>
      <c r="HJ88" s="237" t="e">
        <f t="shared" si="351"/>
        <v>#N/A</v>
      </c>
      <c r="HK88" s="237" t="e">
        <f t="shared" si="352"/>
        <v>#N/A</v>
      </c>
      <c r="HL88" s="237" t="e">
        <f t="shared" si="353"/>
        <v>#N/A</v>
      </c>
      <c r="HM88" s="237" t="e">
        <f t="shared" si="354"/>
        <v>#N/A</v>
      </c>
      <c r="HN88" s="237" t="e">
        <f t="shared" si="355"/>
        <v>#N/A</v>
      </c>
      <c r="HO88" s="237" t="e">
        <f t="shared" si="356"/>
        <v>#N/A</v>
      </c>
      <c r="HP88" s="237" t="e">
        <f t="shared" si="357"/>
        <v>#N/A</v>
      </c>
      <c r="HQ88" s="237" t="e">
        <f t="shared" si="358"/>
        <v>#N/A</v>
      </c>
      <c r="HR88" s="237" t="e">
        <f t="shared" si="359"/>
        <v>#N/A</v>
      </c>
      <c r="HS88" s="237" t="e">
        <f t="shared" si="360"/>
        <v>#N/A</v>
      </c>
      <c r="HT88" s="237" t="e">
        <f t="shared" si="361"/>
        <v>#N/A</v>
      </c>
      <c r="HU88" s="237" t="e">
        <f t="shared" si="362"/>
        <v>#N/A</v>
      </c>
      <c r="HV88" s="237" t="e">
        <f t="shared" si="363"/>
        <v>#N/A</v>
      </c>
      <c r="HW88" s="237" t="e">
        <f t="shared" si="364"/>
        <v>#N/A</v>
      </c>
      <c r="HX88" s="237" t="e">
        <f t="shared" si="365"/>
        <v>#N/A</v>
      </c>
      <c r="HY88" s="237" t="e">
        <f t="shared" si="366"/>
        <v>#N/A</v>
      </c>
      <c r="HZ88" s="237" t="e">
        <f t="shared" si="367"/>
        <v>#N/A</v>
      </c>
      <c r="IA88" s="237" t="e">
        <f t="shared" si="368"/>
        <v>#N/A</v>
      </c>
      <c r="IB88" s="237" t="e">
        <f t="shared" si="369"/>
        <v>#N/A</v>
      </c>
    </row>
    <row r="89" spans="1:236" hidden="1" x14ac:dyDescent="0.25">
      <c r="A89" s="22">
        <v>86</v>
      </c>
      <c r="B89" s="117" t="str">
        <f t="shared" si="253"/>
        <v/>
      </c>
      <c r="C89" s="132"/>
      <c r="D89" s="117" t="str">
        <f t="shared" si="254"/>
        <v/>
      </c>
      <c r="E89" s="127"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9" t="str">
        <f t="shared" si="261"/>
        <v/>
      </c>
      <c r="Q89" s="119" t="str">
        <f t="shared" si="262"/>
        <v/>
      </c>
      <c r="R89" s="40" t="str">
        <f t="shared" si="263"/>
        <v/>
      </c>
      <c r="S89" s="132"/>
      <c r="T89" s="28" t="str">
        <f>IF(AND(B89&gt;0,C89&gt;0,D89&gt;0,M89&gt;0,N89&gt;0,S89&gt;0,NOT(K89="")),ABS(VLOOKUP($S$1,VLookups!$A$28:$B$29,2,FALSE)-_xlfn.BETA.DIST(S89,IF(G89="L",N89,M89),IF(G89="L",M89,N89),TRUE,B89,D89)),"")</f>
        <v/>
      </c>
      <c r="U89" s="129" t="str">
        <f>IF(OR($M89="",$N89=""),"",_xlfn.BETA.INV(ABS(VLOOKUP($S$1,VLookups!$A$28:$B$29,2,FALSE)-U$3),IF($G89="L",$N89,$M89),IF($G89="L",$M89,$N89),$B89,$D89))</f>
        <v/>
      </c>
      <c r="V89" s="130" t="str">
        <f>IF(OR($M89="",$N89=""),"",_xlfn.BETA.INV(ABS(VLOOKUP($S$1,VLookups!$A$28:$B$29,2,FALSE)-V$3),IF($G89="L",$N89,$M89),IF($G89="L",$M89,$N89),$B89,$D89))</f>
        <v/>
      </c>
      <c r="W89" s="129" t="str">
        <f>IF(OR($M89="",$N89=""),"",_xlfn.BETA.INV(ABS(VLOOKUP($S$1,VLookups!$A$28:$B$29,2,FALSE)-W$3),IF($G89="L",$N89,$M89),IF($G89="L",$M89,$N89),$B89,$D89))</f>
        <v/>
      </c>
      <c r="X89" s="130" t="str">
        <f>IF(OR($M89="",$N89=""),"",_xlfn.BETA.INV(ABS(VLOOKUP($S$1,VLookups!$A$28:$B$29,2,FALSE)-X$3),IF($G89="L",$N89,$M89),IF($G89="L",$M89,$N89),$B89,$D89))</f>
        <v/>
      </c>
      <c r="Y89" s="129" t="str">
        <f>IF(OR($M89="",$N89=""),"",_xlfn.BETA.INV(ABS(VLOOKUP($S$1,VLookups!$A$28:$B$29,2,FALSE)-Y$3),IF($G89="L",$N89,$M89),IF($G89="L",$M89,$N89),$B89,$D89))</f>
        <v/>
      </c>
      <c r="Z89" s="130" t="str">
        <f>IF(OR($M89="",$N89=""),"",_xlfn.BETA.INV(ABS(VLOOKUP($S$1,VLookups!$A$28:$B$29,2,FALSE)-Z$3),IF($G89="L",$N89,$M89),IF($G89="L",$M89,$N89),$B89,$D89))</f>
        <v/>
      </c>
      <c r="AA89" s="129" t="str">
        <f>IF(OR($M89="",$N89=""),"",_xlfn.BETA.INV(ABS(VLOOKUP($S$1,VLookups!$A$28:$B$29,2,FALSE)-AA$3),IF($G89="L",$N89,$M89),IF($G89="L",$M89,$N89),$B89,$D89))</f>
        <v/>
      </c>
      <c r="AB89" s="130" t="str">
        <f>IF(OR($M89="",$N89=""),"",_xlfn.BETA.INV(ABS(VLOOKUP($S$1,VLookups!$A$28:$B$29,2,FALSE)-AB$3),IF($G89="L",$N89,$M89),IF($G89="L",$M89,$N89),$B89,$D89))</f>
        <v/>
      </c>
      <c r="AC89" s="129" t="str">
        <f>IF(OR($M89="",$N89=""),"",_xlfn.BETA.INV(ABS(VLOOKUP($S$1,VLookups!$A$28:$B$29,2,FALSE)-AC$3),IF($G89="L",$N89,$M89),IF($G89="L",$M89,$N89),$B89,$D89))</f>
        <v/>
      </c>
      <c r="AD89" s="130" t="str">
        <f>IF(OR($M89="",$N89=""),"",_xlfn.BETA.INV(ABS(VLOOKUP($S$1,VLookups!$A$28:$B$29,2,FALSE)-AD$3),IF($G89="L",$N89,$M89),IF($G89="L",$M89,$N89),$B89,$D89))</f>
        <v/>
      </c>
      <c r="AE89" s="129" t="str">
        <f>IF(OR($M89="",$N89=""),"",_xlfn.BETA.INV(ABS(VLOOKUP($S$1,VLookups!$A$28:$B$29,2,FALSE)-AE$3),IF($G89="L",$N89,$M89),IF($G89="L",$M89,$N89),$B89,$D89))</f>
        <v/>
      </c>
      <c r="AF89" s="130" t="str">
        <f>IF(OR($M89="",$N89=""),"",_xlfn.BETA.INV(ABS(VLOOKUP($S$1,VLookups!$A$28:$B$29,2,FALSE)-AF$3),IF($G89="L",$N89,$M89),IF($G89="L",$M89,$N89),$B89,$D89))</f>
        <v/>
      </c>
      <c r="AG89" s="17"/>
      <c r="AH89" s="238" t="str">
        <f t="shared" si="264"/>
        <v/>
      </c>
      <c r="AI89" s="236" t="str">
        <f t="shared" si="265"/>
        <v/>
      </c>
      <c r="AJ89" s="199" t="str">
        <f t="shared" ref="AJ89:CU89" si="408">IF(ISNONTEXT($AH89),AI89+$AH89,"")</f>
        <v/>
      </c>
      <c r="AK89" s="199" t="str">
        <f t="shared" si="408"/>
        <v/>
      </c>
      <c r="AL89" s="199" t="str">
        <f t="shared" si="408"/>
        <v/>
      </c>
      <c r="AM89" s="199" t="str">
        <f t="shared" si="408"/>
        <v/>
      </c>
      <c r="AN89" s="199" t="str">
        <f t="shared" si="408"/>
        <v/>
      </c>
      <c r="AO89" s="199" t="str">
        <f t="shared" si="408"/>
        <v/>
      </c>
      <c r="AP89" s="199" t="str">
        <f t="shared" si="408"/>
        <v/>
      </c>
      <c r="AQ89" s="199" t="str">
        <f t="shared" si="408"/>
        <v/>
      </c>
      <c r="AR89" s="199" t="str">
        <f t="shared" si="408"/>
        <v/>
      </c>
      <c r="AS89" s="199" t="str">
        <f t="shared" si="408"/>
        <v/>
      </c>
      <c r="AT89" s="199" t="str">
        <f t="shared" si="408"/>
        <v/>
      </c>
      <c r="AU89" s="199" t="str">
        <f t="shared" si="408"/>
        <v/>
      </c>
      <c r="AV89" s="199" t="str">
        <f t="shared" si="408"/>
        <v/>
      </c>
      <c r="AW89" s="199" t="str">
        <f t="shared" si="408"/>
        <v/>
      </c>
      <c r="AX89" s="199" t="str">
        <f t="shared" si="408"/>
        <v/>
      </c>
      <c r="AY89" s="199" t="str">
        <f t="shared" si="408"/>
        <v/>
      </c>
      <c r="AZ89" s="199" t="str">
        <f t="shared" si="408"/>
        <v/>
      </c>
      <c r="BA89" s="199" t="str">
        <f t="shared" si="408"/>
        <v/>
      </c>
      <c r="BB89" s="199" t="str">
        <f t="shared" si="408"/>
        <v/>
      </c>
      <c r="BC89" s="199" t="str">
        <f t="shared" si="408"/>
        <v/>
      </c>
      <c r="BD89" s="199" t="str">
        <f t="shared" si="408"/>
        <v/>
      </c>
      <c r="BE89" s="199" t="str">
        <f t="shared" si="408"/>
        <v/>
      </c>
      <c r="BF89" s="199" t="str">
        <f t="shared" si="408"/>
        <v/>
      </c>
      <c r="BG89" s="199" t="str">
        <f t="shared" si="408"/>
        <v/>
      </c>
      <c r="BH89" s="199" t="str">
        <f t="shared" si="408"/>
        <v/>
      </c>
      <c r="BI89" s="199" t="str">
        <f t="shared" si="408"/>
        <v/>
      </c>
      <c r="BJ89" s="199" t="str">
        <f t="shared" si="408"/>
        <v/>
      </c>
      <c r="BK89" s="199" t="str">
        <f t="shared" si="408"/>
        <v/>
      </c>
      <c r="BL89" s="199" t="str">
        <f t="shared" si="408"/>
        <v/>
      </c>
      <c r="BM89" s="199" t="str">
        <f t="shared" si="408"/>
        <v/>
      </c>
      <c r="BN89" s="199" t="str">
        <f t="shared" si="408"/>
        <v/>
      </c>
      <c r="BO89" s="199" t="str">
        <f t="shared" si="408"/>
        <v/>
      </c>
      <c r="BP89" s="199" t="str">
        <f t="shared" si="408"/>
        <v/>
      </c>
      <c r="BQ89" s="199" t="str">
        <f t="shared" si="408"/>
        <v/>
      </c>
      <c r="BR89" s="199" t="str">
        <f t="shared" si="408"/>
        <v/>
      </c>
      <c r="BS89" s="199" t="str">
        <f t="shared" si="408"/>
        <v/>
      </c>
      <c r="BT89" s="199" t="str">
        <f t="shared" si="408"/>
        <v/>
      </c>
      <c r="BU89" s="199" t="str">
        <f t="shared" si="408"/>
        <v/>
      </c>
      <c r="BV89" s="199" t="str">
        <f t="shared" si="408"/>
        <v/>
      </c>
      <c r="BW89" s="199" t="str">
        <f t="shared" si="408"/>
        <v/>
      </c>
      <c r="BX89" s="199" t="str">
        <f t="shared" si="408"/>
        <v/>
      </c>
      <c r="BY89" s="199" t="str">
        <f t="shared" si="408"/>
        <v/>
      </c>
      <c r="BZ89" s="199" t="str">
        <f t="shared" si="408"/>
        <v/>
      </c>
      <c r="CA89" s="199" t="str">
        <f t="shared" si="408"/>
        <v/>
      </c>
      <c r="CB89" s="199" t="str">
        <f t="shared" si="408"/>
        <v/>
      </c>
      <c r="CC89" s="199" t="str">
        <f t="shared" si="408"/>
        <v/>
      </c>
      <c r="CD89" s="199" t="str">
        <f t="shared" si="408"/>
        <v/>
      </c>
      <c r="CE89" s="199" t="str">
        <f t="shared" si="408"/>
        <v/>
      </c>
      <c r="CF89" s="199" t="str">
        <f t="shared" si="408"/>
        <v/>
      </c>
      <c r="CG89" s="199" t="str">
        <f t="shared" si="408"/>
        <v/>
      </c>
      <c r="CH89" s="199" t="str">
        <f t="shared" si="408"/>
        <v/>
      </c>
      <c r="CI89" s="199" t="str">
        <f t="shared" si="408"/>
        <v/>
      </c>
      <c r="CJ89" s="199" t="str">
        <f t="shared" si="408"/>
        <v/>
      </c>
      <c r="CK89" s="199" t="str">
        <f t="shared" si="408"/>
        <v/>
      </c>
      <c r="CL89" s="199" t="str">
        <f t="shared" si="408"/>
        <v/>
      </c>
      <c r="CM89" s="199" t="str">
        <f t="shared" si="408"/>
        <v/>
      </c>
      <c r="CN89" s="199" t="str">
        <f t="shared" si="408"/>
        <v/>
      </c>
      <c r="CO89" s="199" t="str">
        <f t="shared" si="408"/>
        <v/>
      </c>
      <c r="CP89" s="199" t="str">
        <f t="shared" si="408"/>
        <v/>
      </c>
      <c r="CQ89" s="199" t="str">
        <f t="shared" si="408"/>
        <v/>
      </c>
      <c r="CR89" s="199" t="str">
        <f t="shared" si="408"/>
        <v/>
      </c>
      <c r="CS89" s="199" t="str">
        <f t="shared" si="408"/>
        <v/>
      </c>
      <c r="CT89" s="199" t="str">
        <f t="shared" si="408"/>
        <v/>
      </c>
      <c r="CU89" s="199" t="str">
        <f t="shared" si="408"/>
        <v/>
      </c>
      <c r="CV89" s="199" t="str">
        <f t="shared" ref="CV89:FG89" si="409">IF(ISNONTEXT($AH89),CU89+$AH89,"")</f>
        <v/>
      </c>
      <c r="CW89" s="199" t="str">
        <f t="shared" si="409"/>
        <v/>
      </c>
      <c r="CX89" s="199" t="str">
        <f t="shared" si="409"/>
        <v/>
      </c>
      <c r="CY89" s="199" t="str">
        <f t="shared" si="409"/>
        <v/>
      </c>
      <c r="CZ89" s="199" t="str">
        <f t="shared" si="409"/>
        <v/>
      </c>
      <c r="DA89" s="199" t="str">
        <f t="shared" si="409"/>
        <v/>
      </c>
      <c r="DB89" s="199" t="str">
        <f t="shared" si="409"/>
        <v/>
      </c>
      <c r="DC89" s="199" t="str">
        <f t="shared" si="409"/>
        <v/>
      </c>
      <c r="DD89" s="199" t="str">
        <f t="shared" si="409"/>
        <v/>
      </c>
      <c r="DE89" s="199" t="str">
        <f t="shared" si="409"/>
        <v/>
      </c>
      <c r="DF89" s="199" t="str">
        <f t="shared" si="409"/>
        <v/>
      </c>
      <c r="DG89" s="199" t="str">
        <f t="shared" si="409"/>
        <v/>
      </c>
      <c r="DH89" s="199" t="str">
        <f t="shared" si="409"/>
        <v/>
      </c>
      <c r="DI89" s="199" t="str">
        <f t="shared" si="409"/>
        <v/>
      </c>
      <c r="DJ89" s="199" t="str">
        <f t="shared" si="409"/>
        <v/>
      </c>
      <c r="DK89" s="199" t="str">
        <f t="shared" si="409"/>
        <v/>
      </c>
      <c r="DL89" s="199" t="str">
        <f t="shared" si="409"/>
        <v/>
      </c>
      <c r="DM89" s="199" t="str">
        <f t="shared" si="409"/>
        <v/>
      </c>
      <c r="DN89" s="199" t="str">
        <f t="shared" si="409"/>
        <v/>
      </c>
      <c r="DO89" s="199" t="str">
        <f t="shared" si="409"/>
        <v/>
      </c>
      <c r="DP89" s="199" t="str">
        <f t="shared" si="409"/>
        <v/>
      </c>
      <c r="DQ89" s="199" t="str">
        <f t="shared" si="409"/>
        <v/>
      </c>
      <c r="DR89" s="199" t="str">
        <f t="shared" si="409"/>
        <v/>
      </c>
      <c r="DS89" s="199" t="str">
        <f t="shared" si="409"/>
        <v/>
      </c>
      <c r="DT89" s="199" t="str">
        <f t="shared" si="409"/>
        <v/>
      </c>
      <c r="DU89" s="199" t="str">
        <f t="shared" si="409"/>
        <v/>
      </c>
      <c r="DV89" s="199" t="str">
        <f t="shared" si="409"/>
        <v/>
      </c>
      <c r="DW89" s="199" t="str">
        <f t="shared" si="409"/>
        <v/>
      </c>
      <c r="DX89" s="199" t="str">
        <f t="shared" si="409"/>
        <v/>
      </c>
      <c r="DY89" s="199" t="str">
        <f t="shared" si="409"/>
        <v/>
      </c>
      <c r="DZ89" s="199" t="str">
        <f t="shared" si="409"/>
        <v/>
      </c>
      <c r="EA89" s="199" t="str">
        <f t="shared" si="409"/>
        <v/>
      </c>
      <c r="EB89" s="199" t="str">
        <f t="shared" si="409"/>
        <v/>
      </c>
      <c r="EC89" s="199" t="str">
        <f t="shared" si="409"/>
        <v/>
      </c>
      <c r="ED89" s="199" t="str">
        <f t="shared" si="409"/>
        <v/>
      </c>
      <c r="EE89" s="236" t="str">
        <f t="shared" si="268"/>
        <v/>
      </c>
      <c r="EF89" s="237" t="e">
        <f t="shared" si="269"/>
        <v>#N/A</v>
      </c>
      <c r="EG89" s="237" t="e">
        <f t="shared" si="270"/>
        <v>#N/A</v>
      </c>
      <c r="EH89" s="237" t="e">
        <f t="shared" si="271"/>
        <v>#N/A</v>
      </c>
      <c r="EI89" s="237" t="e">
        <f t="shared" si="272"/>
        <v>#N/A</v>
      </c>
      <c r="EJ89" s="237" t="e">
        <f t="shared" si="273"/>
        <v>#N/A</v>
      </c>
      <c r="EK89" s="237" t="e">
        <f t="shared" si="274"/>
        <v>#N/A</v>
      </c>
      <c r="EL89" s="237" t="e">
        <f t="shared" si="275"/>
        <v>#N/A</v>
      </c>
      <c r="EM89" s="237" t="e">
        <f t="shared" si="276"/>
        <v>#N/A</v>
      </c>
      <c r="EN89" s="237" t="e">
        <f t="shared" si="277"/>
        <v>#N/A</v>
      </c>
      <c r="EO89" s="237" t="e">
        <f t="shared" si="278"/>
        <v>#N/A</v>
      </c>
      <c r="EP89" s="237" t="e">
        <f t="shared" si="279"/>
        <v>#N/A</v>
      </c>
      <c r="EQ89" s="237" t="e">
        <f t="shared" si="280"/>
        <v>#N/A</v>
      </c>
      <c r="ER89" s="237" t="e">
        <f t="shared" si="281"/>
        <v>#N/A</v>
      </c>
      <c r="ES89" s="237" t="e">
        <f t="shared" si="282"/>
        <v>#N/A</v>
      </c>
      <c r="ET89" s="237" t="e">
        <f t="shared" si="283"/>
        <v>#N/A</v>
      </c>
      <c r="EU89" s="237" t="e">
        <f t="shared" si="284"/>
        <v>#N/A</v>
      </c>
      <c r="EV89" s="237" t="e">
        <f t="shared" si="285"/>
        <v>#N/A</v>
      </c>
      <c r="EW89" s="237" t="e">
        <f t="shared" si="286"/>
        <v>#N/A</v>
      </c>
      <c r="EX89" s="237" t="e">
        <f t="shared" si="287"/>
        <v>#N/A</v>
      </c>
      <c r="EY89" s="237" t="e">
        <f t="shared" si="288"/>
        <v>#N/A</v>
      </c>
      <c r="EZ89" s="237" t="e">
        <f t="shared" si="289"/>
        <v>#N/A</v>
      </c>
      <c r="FA89" s="237" t="e">
        <f t="shared" si="290"/>
        <v>#N/A</v>
      </c>
      <c r="FB89" s="237" t="e">
        <f t="shared" si="291"/>
        <v>#N/A</v>
      </c>
      <c r="FC89" s="237" t="e">
        <f t="shared" si="292"/>
        <v>#N/A</v>
      </c>
      <c r="FD89" s="237" t="e">
        <f t="shared" si="293"/>
        <v>#N/A</v>
      </c>
      <c r="FE89" s="237" t="e">
        <f t="shared" si="294"/>
        <v>#N/A</v>
      </c>
      <c r="FF89" s="237" t="e">
        <f t="shared" si="295"/>
        <v>#N/A</v>
      </c>
      <c r="FG89" s="237" t="e">
        <f t="shared" si="296"/>
        <v>#N/A</v>
      </c>
      <c r="FH89" s="237" t="e">
        <f t="shared" si="297"/>
        <v>#N/A</v>
      </c>
      <c r="FI89" s="237" t="e">
        <f t="shared" si="298"/>
        <v>#N/A</v>
      </c>
      <c r="FJ89" s="237" t="e">
        <f t="shared" si="299"/>
        <v>#N/A</v>
      </c>
      <c r="FK89" s="237" t="e">
        <f t="shared" si="300"/>
        <v>#N/A</v>
      </c>
      <c r="FL89" s="237" t="e">
        <f t="shared" si="301"/>
        <v>#N/A</v>
      </c>
      <c r="FM89" s="237" t="e">
        <f t="shared" si="302"/>
        <v>#N/A</v>
      </c>
      <c r="FN89" s="237" t="e">
        <f t="shared" si="303"/>
        <v>#N/A</v>
      </c>
      <c r="FO89" s="237" t="e">
        <f t="shared" si="304"/>
        <v>#N/A</v>
      </c>
      <c r="FP89" s="237" t="e">
        <f t="shared" si="305"/>
        <v>#N/A</v>
      </c>
      <c r="FQ89" s="237" t="e">
        <f t="shared" si="306"/>
        <v>#N/A</v>
      </c>
      <c r="FR89" s="237" t="e">
        <f t="shared" si="307"/>
        <v>#N/A</v>
      </c>
      <c r="FS89" s="237" t="e">
        <f t="shared" si="308"/>
        <v>#N/A</v>
      </c>
      <c r="FT89" s="237" t="e">
        <f t="shared" si="309"/>
        <v>#N/A</v>
      </c>
      <c r="FU89" s="237" t="e">
        <f t="shared" si="310"/>
        <v>#N/A</v>
      </c>
      <c r="FV89" s="237" t="e">
        <f t="shared" si="311"/>
        <v>#N/A</v>
      </c>
      <c r="FW89" s="237" t="e">
        <f t="shared" si="312"/>
        <v>#N/A</v>
      </c>
      <c r="FX89" s="237" t="e">
        <f t="shared" si="313"/>
        <v>#N/A</v>
      </c>
      <c r="FY89" s="237" t="e">
        <f t="shared" si="314"/>
        <v>#N/A</v>
      </c>
      <c r="FZ89" s="237" t="e">
        <f t="shared" si="315"/>
        <v>#N/A</v>
      </c>
      <c r="GA89" s="237" t="e">
        <f t="shared" si="316"/>
        <v>#N/A</v>
      </c>
      <c r="GB89" s="237" t="e">
        <f t="shared" si="317"/>
        <v>#N/A</v>
      </c>
      <c r="GC89" s="237" t="e">
        <f t="shared" si="318"/>
        <v>#N/A</v>
      </c>
      <c r="GD89" s="237" t="e">
        <f t="shared" si="319"/>
        <v>#N/A</v>
      </c>
      <c r="GE89" s="237" t="e">
        <f t="shared" si="320"/>
        <v>#N/A</v>
      </c>
      <c r="GF89" s="237" t="e">
        <f t="shared" si="321"/>
        <v>#N/A</v>
      </c>
      <c r="GG89" s="237" t="e">
        <f t="shared" si="322"/>
        <v>#N/A</v>
      </c>
      <c r="GH89" s="237" t="e">
        <f t="shared" si="323"/>
        <v>#N/A</v>
      </c>
      <c r="GI89" s="237" t="e">
        <f t="shared" si="324"/>
        <v>#N/A</v>
      </c>
      <c r="GJ89" s="237" t="e">
        <f t="shared" si="325"/>
        <v>#N/A</v>
      </c>
      <c r="GK89" s="237" t="e">
        <f t="shared" si="326"/>
        <v>#N/A</v>
      </c>
      <c r="GL89" s="237" t="e">
        <f t="shared" si="327"/>
        <v>#N/A</v>
      </c>
      <c r="GM89" s="237" t="e">
        <f t="shared" si="328"/>
        <v>#N/A</v>
      </c>
      <c r="GN89" s="237" t="e">
        <f t="shared" si="329"/>
        <v>#N/A</v>
      </c>
      <c r="GO89" s="237" t="e">
        <f t="shared" si="330"/>
        <v>#N/A</v>
      </c>
      <c r="GP89" s="237" t="e">
        <f t="shared" si="331"/>
        <v>#N/A</v>
      </c>
      <c r="GQ89" s="237" t="e">
        <f t="shared" si="332"/>
        <v>#N/A</v>
      </c>
      <c r="GR89" s="237" t="e">
        <f t="shared" si="333"/>
        <v>#N/A</v>
      </c>
      <c r="GS89" s="237" t="e">
        <f t="shared" si="334"/>
        <v>#N/A</v>
      </c>
      <c r="GT89" s="237" t="e">
        <f t="shared" si="335"/>
        <v>#N/A</v>
      </c>
      <c r="GU89" s="237" t="e">
        <f t="shared" si="336"/>
        <v>#N/A</v>
      </c>
      <c r="GV89" s="237" t="e">
        <f t="shared" si="337"/>
        <v>#N/A</v>
      </c>
      <c r="GW89" s="237" t="e">
        <f t="shared" si="338"/>
        <v>#N/A</v>
      </c>
      <c r="GX89" s="237" t="e">
        <f t="shared" si="339"/>
        <v>#N/A</v>
      </c>
      <c r="GY89" s="237" t="e">
        <f t="shared" si="340"/>
        <v>#N/A</v>
      </c>
      <c r="GZ89" s="237" t="e">
        <f t="shared" si="341"/>
        <v>#N/A</v>
      </c>
      <c r="HA89" s="237" t="e">
        <f t="shared" si="342"/>
        <v>#N/A</v>
      </c>
      <c r="HB89" s="237" t="e">
        <f t="shared" si="343"/>
        <v>#N/A</v>
      </c>
      <c r="HC89" s="237" t="e">
        <f t="shared" si="344"/>
        <v>#N/A</v>
      </c>
      <c r="HD89" s="237" t="e">
        <f t="shared" si="345"/>
        <v>#N/A</v>
      </c>
      <c r="HE89" s="237" t="e">
        <f t="shared" si="346"/>
        <v>#N/A</v>
      </c>
      <c r="HF89" s="237" t="e">
        <f t="shared" si="347"/>
        <v>#N/A</v>
      </c>
      <c r="HG89" s="237" t="e">
        <f t="shared" si="348"/>
        <v>#N/A</v>
      </c>
      <c r="HH89" s="237" t="e">
        <f t="shared" si="349"/>
        <v>#N/A</v>
      </c>
      <c r="HI89" s="237" t="e">
        <f t="shared" si="350"/>
        <v>#N/A</v>
      </c>
      <c r="HJ89" s="237" t="e">
        <f t="shared" si="351"/>
        <v>#N/A</v>
      </c>
      <c r="HK89" s="237" t="e">
        <f t="shared" si="352"/>
        <v>#N/A</v>
      </c>
      <c r="HL89" s="237" t="e">
        <f t="shared" si="353"/>
        <v>#N/A</v>
      </c>
      <c r="HM89" s="237" t="e">
        <f t="shared" si="354"/>
        <v>#N/A</v>
      </c>
      <c r="HN89" s="237" t="e">
        <f t="shared" si="355"/>
        <v>#N/A</v>
      </c>
      <c r="HO89" s="237" t="e">
        <f t="shared" si="356"/>
        <v>#N/A</v>
      </c>
      <c r="HP89" s="237" t="e">
        <f t="shared" si="357"/>
        <v>#N/A</v>
      </c>
      <c r="HQ89" s="237" t="e">
        <f t="shared" si="358"/>
        <v>#N/A</v>
      </c>
      <c r="HR89" s="237" t="e">
        <f t="shared" si="359"/>
        <v>#N/A</v>
      </c>
      <c r="HS89" s="237" t="e">
        <f t="shared" si="360"/>
        <v>#N/A</v>
      </c>
      <c r="HT89" s="237" t="e">
        <f t="shared" si="361"/>
        <v>#N/A</v>
      </c>
      <c r="HU89" s="237" t="e">
        <f t="shared" si="362"/>
        <v>#N/A</v>
      </c>
      <c r="HV89" s="237" t="e">
        <f t="shared" si="363"/>
        <v>#N/A</v>
      </c>
      <c r="HW89" s="237" t="e">
        <f t="shared" si="364"/>
        <v>#N/A</v>
      </c>
      <c r="HX89" s="237" t="e">
        <f t="shared" si="365"/>
        <v>#N/A</v>
      </c>
      <c r="HY89" s="237" t="e">
        <f t="shared" si="366"/>
        <v>#N/A</v>
      </c>
      <c r="HZ89" s="237" t="e">
        <f t="shared" si="367"/>
        <v>#N/A</v>
      </c>
      <c r="IA89" s="237" t="e">
        <f t="shared" si="368"/>
        <v>#N/A</v>
      </c>
      <c r="IB89" s="237" t="e">
        <f t="shared" si="369"/>
        <v>#N/A</v>
      </c>
    </row>
    <row r="90" spans="1:236" hidden="1" x14ac:dyDescent="0.25">
      <c r="A90" s="22">
        <v>87</v>
      </c>
      <c r="B90" s="117" t="str">
        <f t="shared" si="253"/>
        <v/>
      </c>
      <c r="C90" s="132"/>
      <c r="D90" s="117" t="str">
        <f t="shared" si="254"/>
        <v/>
      </c>
      <c r="E90" s="127"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9" t="str">
        <f t="shared" si="261"/>
        <v/>
      </c>
      <c r="Q90" s="119" t="str">
        <f t="shared" si="262"/>
        <v/>
      </c>
      <c r="R90" s="40" t="str">
        <f t="shared" si="263"/>
        <v/>
      </c>
      <c r="S90" s="132"/>
      <c r="T90" s="28" t="str">
        <f>IF(AND(B90&gt;0,C90&gt;0,D90&gt;0,M90&gt;0,N90&gt;0,S90&gt;0,NOT(K90="")),ABS(VLOOKUP($S$1,VLookups!$A$28:$B$29,2,FALSE)-_xlfn.BETA.DIST(S90,IF(G90="L",N90,M90),IF(G90="L",M90,N90),TRUE,B90,D90)),"")</f>
        <v/>
      </c>
      <c r="U90" s="129" t="str">
        <f>IF(OR($M90="",$N90=""),"",_xlfn.BETA.INV(ABS(VLOOKUP($S$1,VLookups!$A$28:$B$29,2,FALSE)-U$3),IF($G90="L",$N90,$M90),IF($G90="L",$M90,$N90),$B90,$D90))</f>
        <v/>
      </c>
      <c r="V90" s="130" t="str">
        <f>IF(OR($M90="",$N90=""),"",_xlfn.BETA.INV(ABS(VLOOKUP($S$1,VLookups!$A$28:$B$29,2,FALSE)-V$3),IF($G90="L",$N90,$M90),IF($G90="L",$M90,$N90),$B90,$D90))</f>
        <v/>
      </c>
      <c r="W90" s="129" t="str">
        <f>IF(OR($M90="",$N90=""),"",_xlfn.BETA.INV(ABS(VLOOKUP($S$1,VLookups!$A$28:$B$29,2,FALSE)-W$3),IF($G90="L",$N90,$M90),IF($G90="L",$M90,$N90),$B90,$D90))</f>
        <v/>
      </c>
      <c r="X90" s="130" t="str">
        <f>IF(OR($M90="",$N90=""),"",_xlfn.BETA.INV(ABS(VLOOKUP($S$1,VLookups!$A$28:$B$29,2,FALSE)-X$3),IF($G90="L",$N90,$M90),IF($G90="L",$M90,$N90),$B90,$D90))</f>
        <v/>
      </c>
      <c r="Y90" s="129" t="str">
        <f>IF(OR($M90="",$N90=""),"",_xlfn.BETA.INV(ABS(VLOOKUP($S$1,VLookups!$A$28:$B$29,2,FALSE)-Y$3),IF($G90="L",$N90,$M90),IF($G90="L",$M90,$N90),$B90,$D90))</f>
        <v/>
      </c>
      <c r="Z90" s="130" t="str">
        <f>IF(OR($M90="",$N90=""),"",_xlfn.BETA.INV(ABS(VLOOKUP($S$1,VLookups!$A$28:$B$29,2,FALSE)-Z$3),IF($G90="L",$N90,$M90),IF($G90="L",$M90,$N90),$B90,$D90))</f>
        <v/>
      </c>
      <c r="AA90" s="129" t="str">
        <f>IF(OR($M90="",$N90=""),"",_xlfn.BETA.INV(ABS(VLOOKUP($S$1,VLookups!$A$28:$B$29,2,FALSE)-AA$3),IF($G90="L",$N90,$M90),IF($G90="L",$M90,$N90),$B90,$D90))</f>
        <v/>
      </c>
      <c r="AB90" s="130" t="str">
        <f>IF(OR($M90="",$N90=""),"",_xlfn.BETA.INV(ABS(VLOOKUP($S$1,VLookups!$A$28:$B$29,2,FALSE)-AB$3),IF($G90="L",$N90,$M90),IF($G90="L",$M90,$N90),$B90,$D90))</f>
        <v/>
      </c>
      <c r="AC90" s="129" t="str">
        <f>IF(OR($M90="",$N90=""),"",_xlfn.BETA.INV(ABS(VLOOKUP($S$1,VLookups!$A$28:$B$29,2,FALSE)-AC$3),IF($G90="L",$N90,$M90),IF($G90="L",$M90,$N90),$B90,$D90))</f>
        <v/>
      </c>
      <c r="AD90" s="130" t="str">
        <f>IF(OR($M90="",$N90=""),"",_xlfn.BETA.INV(ABS(VLOOKUP($S$1,VLookups!$A$28:$B$29,2,FALSE)-AD$3),IF($G90="L",$N90,$M90),IF($G90="L",$M90,$N90),$B90,$D90))</f>
        <v/>
      </c>
      <c r="AE90" s="129" t="str">
        <f>IF(OR($M90="",$N90=""),"",_xlfn.BETA.INV(ABS(VLOOKUP($S$1,VLookups!$A$28:$B$29,2,FALSE)-AE$3),IF($G90="L",$N90,$M90),IF($G90="L",$M90,$N90),$B90,$D90))</f>
        <v/>
      </c>
      <c r="AF90" s="130" t="str">
        <f>IF(OR($M90="",$N90=""),"",_xlfn.BETA.INV(ABS(VLOOKUP($S$1,VLookups!$A$28:$B$29,2,FALSE)-AF$3),IF($G90="L",$N90,$M90),IF($G90="L",$M90,$N90),$B90,$D90))</f>
        <v/>
      </c>
      <c r="AG90" s="17"/>
      <c r="AH90" s="238" t="str">
        <f t="shared" si="264"/>
        <v/>
      </c>
      <c r="AI90" s="236" t="str">
        <f t="shared" si="265"/>
        <v/>
      </c>
      <c r="AJ90" s="199" t="str">
        <f t="shared" ref="AJ90:CU90" si="410">IF(ISNONTEXT($AH90),AI90+$AH90,"")</f>
        <v/>
      </c>
      <c r="AK90" s="199" t="str">
        <f t="shared" si="410"/>
        <v/>
      </c>
      <c r="AL90" s="199" t="str">
        <f t="shared" si="410"/>
        <v/>
      </c>
      <c r="AM90" s="199" t="str">
        <f t="shared" si="410"/>
        <v/>
      </c>
      <c r="AN90" s="199" t="str">
        <f t="shared" si="410"/>
        <v/>
      </c>
      <c r="AO90" s="199" t="str">
        <f t="shared" si="410"/>
        <v/>
      </c>
      <c r="AP90" s="199" t="str">
        <f t="shared" si="410"/>
        <v/>
      </c>
      <c r="AQ90" s="199" t="str">
        <f t="shared" si="410"/>
        <v/>
      </c>
      <c r="AR90" s="199" t="str">
        <f t="shared" si="410"/>
        <v/>
      </c>
      <c r="AS90" s="199" t="str">
        <f t="shared" si="410"/>
        <v/>
      </c>
      <c r="AT90" s="199" t="str">
        <f t="shared" si="410"/>
        <v/>
      </c>
      <c r="AU90" s="199" t="str">
        <f t="shared" si="410"/>
        <v/>
      </c>
      <c r="AV90" s="199" t="str">
        <f t="shared" si="410"/>
        <v/>
      </c>
      <c r="AW90" s="199" t="str">
        <f t="shared" si="410"/>
        <v/>
      </c>
      <c r="AX90" s="199" t="str">
        <f t="shared" si="410"/>
        <v/>
      </c>
      <c r="AY90" s="199" t="str">
        <f t="shared" si="410"/>
        <v/>
      </c>
      <c r="AZ90" s="199" t="str">
        <f t="shared" si="410"/>
        <v/>
      </c>
      <c r="BA90" s="199" t="str">
        <f t="shared" si="410"/>
        <v/>
      </c>
      <c r="BB90" s="199" t="str">
        <f t="shared" si="410"/>
        <v/>
      </c>
      <c r="BC90" s="199" t="str">
        <f t="shared" si="410"/>
        <v/>
      </c>
      <c r="BD90" s="199" t="str">
        <f t="shared" si="410"/>
        <v/>
      </c>
      <c r="BE90" s="199" t="str">
        <f t="shared" si="410"/>
        <v/>
      </c>
      <c r="BF90" s="199" t="str">
        <f t="shared" si="410"/>
        <v/>
      </c>
      <c r="BG90" s="199" t="str">
        <f t="shared" si="410"/>
        <v/>
      </c>
      <c r="BH90" s="199" t="str">
        <f t="shared" si="410"/>
        <v/>
      </c>
      <c r="BI90" s="199" t="str">
        <f t="shared" si="410"/>
        <v/>
      </c>
      <c r="BJ90" s="199" t="str">
        <f t="shared" si="410"/>
        <v/>
      </c>
      <c r="BK90" s="199" t="str">
        <f t="shared" si="410"/>
        <v/>
      </c>
      <c r="BL90" s="199" t="str">
        <f t="shared" si="410"/>
        <v/>
      </c>
      <c r="BM90" s="199" t="str">
        <f t="shared" si="410"/>
        <v/>
      </c>
      <c r="BN90" s="199" t="str">
        <f t="shared" si="410"/>
        <v/>
      </c>
      <c r="BO90" s="199" t="str">
        <f t="shared" si="410"/>
        <v/>
      </c>
      <c r="BP90" s="199" t="str">
        <f t="shared" si="410"/>
        <v/>
      </c>
      <c r="BQ90" s="199" t="str">
        <f t="shared" si="410"/>
        <v/>
      </c>
      <c r="BR90" s="199" t="str">
        <f t="shared" si="410"/>
        <v/>
      </c>
      <c r="BS90" s="199" t="str">
        <f t="shared" si="410"/>
        <v/>
      </c>
      <c r="BT90" s="199" t="str">
        <f t="shared" si="410"/>
        <v/>
      </c>
      <c r="BU90" s="199" t="str">
        <f t="shared" si="410"/>
        <v/>
      </c>
      <c r="BV90" s="199" t="str">
        <f t="shared" si="410"/>
        <v/>
      </c>
      <c r="BW90" s="199" t="str">
        <f t="shared" si="410"/>
        <v/>
      </c>
      <c r="BX90" s="199" t="str">
        <f t="shared" si="410"/>
        <v/>
      </c>
      <c r="BY90" s="199" t="str">
        <f t="shared" si="410"/>
        <v/>
      </c>
      <c r="BZ90" s="199" t="str">
        <f t="shared" si="410"/>
        <v/>
      </c>
      <c r="CA90" s="199" t="str">
        <f t="shared" si="410"/>
        <v/>
      </c>
      <c r="CB90" s="199" t="str">
        <f t="shared" si="410"/>
        <v/>
      </c>
      <c r="CC90" s="199" t="str">
        <f t="shared" si="410"/>
        <v/>
      </c>
      <c r="CD90" s="199" t="str">
        <f t="shared" si="410"/>
        <v/>
      </c>
      <c r="CE90" s="199" t="str">
        <f t="shared" si="410"/>
        <v/>
      </c>
      <c r="CF90" s="199" t="str">
        <f t="shared" si="410"/>
        <v/>
      </c>
      <c r="CG90" s="199" t="str">
        <f t="shared" si="410"/>
        <v/>
      </c>
      <c r="CH90" s="199" t="str">
        <f t="shared" si="410"/>
        <v/>
      </c>
      <c r="CI90" s="199" t="str">
        <f t="shared" si="410"/>
        <v/>
      </c>
      <c r="CJ90" s="199" t="str">
        <f t="shared" si="410"/>
        <v/>
      </c>
      <c r="CK90" s="199" t="str">
        <f t="shared" si="410"/>
        <v/>
      </c>
      <c r="CL90" s="199" t="str">
        <f t="shared" si="410"/>
        <v/>
      </c>
      <c r="CM90" s="199" t="str">
        <f t="shared" si="410"/>
        <v/>
      </c>
      <c r="CN90" s="199" t="str">
        <f t="shared" si="410"/>
        <v/>
      </c>
      <c r="CO90" s="199" t="str">
        <f t="shared" si="410"/>
        <v/>
      </c>
      <c r="CP90" s="199" t="str">
        <f t="shared" si="410"/>
        <v/>
      </c>
      <c r="CQ90" s="199" t="str">
        <f t="shared" si="410"/>
        <v/>
      </c>
      <c r="CR90" s="199" t="str">
        <f t="shared" si="410"/>
        <v/>
      </c>
      <c r="CS90" s="199" t="str">
        <f t="shared" si="410"/>
        <v/>
      </c>
      <c r="CT90" s="199" t="str">
        <f t="shared" si="410"/>
        <v/>
      </c>
      <c r="CU90" s="199" t="str">
        <f t="shared" si="410"/>
        <v/>
      </c>
      <c r="CV90" s="199" t="str">
        <f t="shared" ref="CV90:FG90" si="411">IF(ISNONTEXT($AH90),CU90+$AH90,"")</f>
        <v/>
      </c>
      <c r="CW90" s="199" t="str">
        <f t="shared" si="411"/>
        <v/>
      </c>
      <c r="CX90" s="199" t="str">
        <f t="shared" si="411"/>
        <v/>
      </c>
      <c r="CY90" s="199" t="str">
        <f t="shared" si="411"/>
        <v/>
      </c>
      <c r="CZ90" s="199" t="str">
        <f t="shared" si="411"/>
        <v/>
      </c>
      <c r="DA90" s="199" t="str">
        <f t="shared" si="411"/>
        <v/>
      </c>
      <c r="DB90" s="199" t="str">
        <f t="shared" si="411"/>
        <v/>
      </c>
      <c r="DC90" s="199" t="str">
        <f t="shared" si="411"/>
        <v/>
      </c>
      <c r="DD90" s="199" t="str">
        <f t="shared" si="411"/>
        <v/>
      </c>
      <c r="DE90" s="199" t="str">
        <f t="shared" si="411"/>
        <v/>
      </c>
      <c r="DF90" s="199" t="str">
        <f t="shared" si="411"/>
        <v/>
      </c>
      <c r="DG90" s="199" t="str">
        <f t="shared" si="411"/>
        <v/>
      </c>
      <c r="DH90" s="199" t="str">
        <f t="shared" si="411"/>
        <v/>
      </c>
      <c r="DI90" s="199" t="str">
        <f t="shared" si="411"/>
        <v/>
      </c>
      <c r="DJ90" s="199" t="str">
        <f t="shared" si="411"/>
        <v/>
      </c>
      <c r="DK90" s="199" t="str">
        <f t="shared" si="411"/>
        <v/>
      </c>
      <c r="DL90" s="199" t="str">
        <f t="shared" si="411"/>
        <v/>
      </c>
      <c r="DM90" s="199" t="str">
        <f t="shared" si="411"/>
        <v/>
      </c>
      <c r="DN90" s="199" t="str">
        <f t="shared" si="411"/>
        <v/>
      </c>
      <c r="DO90" s="199" t="str">
        <f t="shared" si="411"/>
        <v/>
      </c>
      <c r="DP90" s="199" t="str">
        <f t="shared" si="411"/>
        <v/>
      </c>
      <c r="DQ90" s="199" t="str">
        <f t="shared" si="411"/>
        <v/>
      </c>
      <c r="DR90" s="199" t="str">
        <f t="shared" si="411"/>
        <v/>
      </c>
      <c r="DS90" s="199" t="str">
        <f t="shared" si="411"/>
        <v/>
      </c>
      <c r="DT90" s="199" t="str">
        <f t="shared" si="411"/>
        <v/>
      </c>
      <c r="DU90" s="199" t="str">
        <f t="shared" si="411"/>
        <v/>
      </c>
      <c r="DV90" s="199" t="str">
        <f t="shared" si="411"/>
        <v/>
      </c>
      <c r="DW90" s="199" t="str">
        <f t="shared" si="411"/>
        <v/>
      </c>
      <c r="DX90" s="199" t="str">
        <f t="shared" si="411"/>
        <v/>
      </c>
      <c r="DY90" s="199" t="str">
        <f t="shared" si="411"/>
        <v/>
      </c>
      <c r="DZ90" s="199" t="str">
        <f t="shared" si="411"/>
        <v/>
      </c>
      <c r="EA90" s="199" t="str">
        <f t="shared" si="411"/>
        <v/>
      </c>
      <c r="EB90" s="199" t="str">
        <f t="shared" si="411"/>
        <v/>
      </c>
      <c r="EC90" s="199" t="str">
        <f t="shared" si="411"/>
        <v/>
      </c>
      <c r="ED90" s="199" t="str">
        <f t="shared" si="411"/>
        <v/>
      </c>
      <c r="EE90" s="236" t="str">
        <f t="shared" si="268"/>
        <v/>
      </c>
      <c r="EF90" s="237" t="e">
        <f t="shared" si="269"/>
        <v>#N/A</v>
      </c>
      <c r="EG90" s="237" t="e">
        <f t="shared" si="270"/>
        <v>#N/A</v>
      </c>
      <c r="EH90" s="237" t="e">
        <f t="shared" si="271"/>
        <v>#N/A</v>
      </c>
      <c r="EI90" s="237" t="e">
        <f t="shared" si="272"/>
        <v>#N/A</v>
      </c>
      <c r="EJ90" s="237" t="e">
        <f t="shared" si="273"/>
        <v>#N/A</v>
      </c>
      <c r="EK90" s="237" t="e">
        <f t="shared" si="274"/>
        <v>#N/A</v>
      </c>
      <c r="EL90" s="237" t="e">
        <f t="shared" si="275"/>
        <v>#N/A</v>
      </c>
      <c r="EM90" s="237" t="e">
        <f t="shared" si="276"/>
        <v>#N/A</v>
      </c>
      <c r="EN90" s="237" t="e">
        <f t="shared" si="277"/>
        <v>#N/A</v>
      </c>
      <c r="EO90" s="237" t="e">
        <f t="shared" si="278"/>
        <v>#N/A</v>
      </c>
      <c r="EP90" s="237" t="e">
        <f t="shared" si="279"/>
        <v>#N/A</v>
      </c>
      <c r="EQ90" s="237" t="e">
        <f t="shared" si="280"/>
        <v>#N/A</v>
      </c>
      <c r="ER90" s="237" t="e">
        <f t="shared" si="281"/>
        <v>#N/A</v>
      </c>
      <c r="ES90" s="237" t="e">
        <f t="shared" si="282"/>
        <v>#N/A</v>
      </c>
      <c r="ET90" s="237" t="e">
        <f t="shared" si="283"/>
        <v>#N/A</v>
      </c>
      <c r="EU90" s="237" t="e">
        <f t="shared" si="284"/>
        <v>#N/A</v>
      </c>
      <c r="EV90" s="237" t="e">
        <f t="shared" si="285"/>
        <v>#N/A</v>
      </c>
      <c r="EW90" s="237" t="e">
        <f t="shared" si="286"/>
        <v>#N/A</v>
      </c>
      <c r="EX90" s="237" t="e">
        <f t="shared" si="287"/>
        <v>#N/A</v>
      </c>
      <c r="EY90" s="237" t="e">
        <f t="shared" si="288"/>
        <v>#N/A</v>
      </c>
      <c r="EZ90" s="237" t="e">
        <f t="shared" si="289"/>
        <v>#N/A</v>
      </c>
      <c r="FA90" s="237" t="e">
        <f t="shared" si="290"/>
        <v>#N/A</v>
      </c>
      <c r="FB90" s="237" t="e">
        <f t="shared" si="291"/>
        <v>#N/A</v>
      </c>
      <c r="FC90" s="237" t="e">
        <f t="shared" si="292"/>
        <v>#N/A</v>
      </c>
      <c r="FD90" s="237" t="e">
        <f t="shared" si="293"/>
        <v>#N/A</v>
      </c>
      <c r="FE90" s="237" t="e">
        <f t="shared" si="294"/>
        <v>#N/A</v>
      </c>
      <c r="FF90" s="237" t="e">
        <f t="shared" si="295"/>
        <v>#N/A</v>
      </c>
      <c r="FG90" s="237" t="e">
        <f t="shared" si="296"/>
        <v>#N/A</v>
      </c>
      <c r="FH90" s="237" t="e">
        <f t="shared" si="297"/>
        <v>#N/A</v>
      </c>
      <c r="FI90" s="237" t="e">
        <f t="shared" si="298"/>
        <v>#N/A</v>
      </c>
      <c r="FJ90" s="237" t="e">
        <f t="shared" si="299"/>
        <v>#N/A</v>
      </c>
      <c r="FK90" s="237" t="e">
        <f t="shared" si="300"/>
        <v>#N/A</v>
      </c>
      <c r="FL90" s="237" t="e">
        <f t="shared" si="301"/>
        <v>#N/A</v>
      </c>
      <c r="FM90" s="237" t="e">
        <f t="shared" si="302"/>
        <v>#N/A</v>
      </c>
      <c r="FN90" s="237" t="e">
        <f t="shared" si="303"/>
        <v>#N/A</v>
      </c>
      <c r="FO90" s="237" t="e">
        <f t="shared" si="304"/>
        <v>#N/A</v>
      </c>
      <c r="FP90" s="237" t="e">
        <f t="shared" si="305"/>
        <v>#N/A</v>
      </c>
      <c r="FQ90" s="237" t="e">
        <f t="shared" si="306"/>
        <v>#N/A</v>
      </c>
      <c r="FR90" s="237" t="e">
        <f t="shared" si="307"/>
        <v>#N/A</v>
      </c>
      <c r="FS90" s="237" t="e">
        <f t="shared" si="308"/>
        <v>#N/A</v>
      </c>
      <c r="FT90" s="237" t="e">
        <f t="shared" si="309"/>
        <v>#N/A</v>
      </c>
      <c r="FU90" s="237" t="e">
        <f t="shared" si="310"/>
        <v>#N/A</v>
      </c>
      <c r="FV90" s="237" t="e">
        <f t="shared" si="311"/>
        <v>#N/A</v>
      </c>
      <c r="FW90" s="237" t="e">
        <f t="shared" si="312"/>
        <v>#N/A</v>
      </c>
      <c r="FX90" s="237" t="e">
        <f t="shared" si="313"/>
        <v>#N/A</v>
      </c>
      <c r="FY90" s="237" t="e">
        <f t="shared" si="314"/>
        <v>#N/A</v>
      </c>
      <c r="FZ90" s="237" t="e">
        <f t="shared" si="315"/>
        <v>#N/A</v>
      </c>
      <c r="GA90" s="237" t="e">
        <f t="shared" si="316"/>
        <v>#N/A</v>
      </c>
      <c r="GB90" s="237" t="e">
        <f t="shared" si="317"/>
        <v>#N/A</v>
      </c>
      <c r="GC90" s="237" t="e">
        <f t="shared" si="318"/>
        <v>#N/A</v>
      </c>
      <c r="GD90" s="237" t="e">
        <f t="shared" si="319"/>
        <v>#N/A</v>
      </c>
      <c r="GE90" s="237" t="e">
        <f t="shared" si="320"/>
        <v>#N/A</v>
      </c>
      <c r="GF90" s="237" t="e">
        <f t="shared" si="321"/>
        <v>#N/A</v>
      </c>
      <c r="GG90" s="237" t="e">
        <f t="shared" si="322"/>
        <v>#N/A</v>
      </c>
      <c r="GH90" s="237" t="e">
        <f t="shared" si="323"/>
        <v>#N/A</v>
      </c>
      <c r="GI90" s="237" t="e">
        <f t="shared" si="324"/>
        <v>#N/A</v>
      </c>
      <c r="GJ90" s="237" t="e">
        <f t="shared" si="325"/>
        <v>#N/A</v>
      </c>
      <c r="GK90" s="237" t="e">
        <f t="shared" si="326"/>
        <v>#N/A</v>
      </c>
      <c r="GL90" s="237" t="e">
        <f t="shared" si="327"/>
        <v>#N/A</v>
      </c>
      <c r="GM90" s="237" t="e">
        <f t="shared" si="328"/>
        <v>#N/A</v>
      </c>
      <c r="GN90" s="237" t="e">
        <f t="shared" si="329"/>
        <v>#N/A</v>
      </c>
      <c r="GO90" s="237" t="e">
        <f t="shared" si="330"/>
        <v>#N/A</v>
      </c>
      <c r="GP90" s="237" t="e">
        <f t="shared" si="331"/>
        <v>#N/A</v>
      </c>
      <c r="GQ90" s="237" t="e">
        <f t="shared" si="332"/>
        <v>#N/A</v>
      </c>
      <c r="GR90" s="237" t="e">
        <f t="shared" si="333"/>
        <v>#N/A</v>
      </c>
      <c r="GS90" s="237" t="e">
        <f t="shared" si="334"/>
        <v>#N/A</v>
      </c>
      <c r="GT90" s="237" t="e">
        <f t="shared" si="335"/>
        <v>#N/A</v>
      </c>
      <c r="GU90" s="237" t="e">
        <f t="shared" si="336"/>
        <v>#N/A</v>
      </c>
      <c r="GV90" s="237" t="e">
        <f t="shared" si="337"/>
        <v>#N/A</v>
      </c>
      <c r="GW90" s="237" t="e">
        <f t="shared" si="338"/>
        <v>#N/A</v>
      </c>
      <c r="GX90" s="237" t="e">
        <f t="shared" si="339"/>
        <v>#N/A</v>
      </c>
      <c r="GY90" s="237" t="e">
        <f t="shared" si="340"/>
        <v>#N/A</v>
      </c>
      <c r="GZ90" s="237" t="e">
        <f t="shared" si="341"/>
        <v>#N/A</v>
      </c>
      <c r="HA90" s="237" t="e">
        <f t="shared" si="342"/>
        <v>#N/A</v>
      </c>
      <c r="HB90" s="237" t="e">
        <f t="shared" si="343"/>
        <v>#N/A</v>
      </c>
      <c r="HC90" s="237" t="e">
        <f t="shared" si="344"/>
        <v>#N/A</v>
      </c>
      <c r="HD90" s="237" t="e">
        <f t="shared" si="345"/>
        <v>#N/A</v>
      </c>
      <c r="HE90" s="237" t="e">
        <f t="shared" si="346"/>
        <v>#N/A</v>
      </c>
      <c r="HF90" s="237" t="e">
        <f t="shared" si="347"/>
        <v>#N/A</v>
      </c>
      <c r="HG90" s="237" t="e">
        <f t="shared" si="348"/>
        <v>#N/A</v>
      </c>
      <c r="HH90" s="237" t="e">
        <f t="shared" si="349"/>
        <v>#N/A</v>
      </c>
      <c r="HI90" s="237" t="e">
        <f t="shared" si="350"/>
        <v>#N/A</v>
      </c>
      <c r="HJ90" s="237" t="e">
        <f t="shared" si="351"/>
        <v>#N/A</v>
      </c>
      <c r="HK90" s="237" t="e">
        <f t="shared" si="352"/>
        <v>#N/A</v>
      </c>
      <c r="HL90" s="237" t="e">
        <f t="shared" si="353"/>
        <v>#N/A</v>
      </c>
      <c r="HM90" s="237" t="e">
        <f t="shared" si="354"/>
        <v>#N/A</v>
      </c>
      <c r="HN90" s="237" t="e">
        <f t="shared" si="355"/>
        <v>#N/A</v>
      </c>
      <c r="HO90" s="237" t="e">
        <f t="shared" si="356"/>
        <v>#N/A</v>
      </c>
      <c r="HP90" s="237" t="e">
        <f t="shared" si="357"/>
        <v>#N/A</v>
      </c>
      <c r="HQ90" s="237" t="e">
        <f t="shared" si="358"/>
        <v>#N/A</v>
      </c>
      <c r="HR90" s="237" t="e">
        <f t="shared" si="359"/>
        <v>#N/A</v>
      </c>
      <c r="HS90" s="237" t="e">
        <f t="shared" si="360"/>
        <v>#N/A</v>
      </c>
      <c r="HT90" s="237" t="e">
        <f t="shared" si="361"/>
        <v>#N/A</v>
      </c>
      <c r="HU90" s="237" t="e">
        <f t="shared" si="362"/>
        <v>#N/A</v>
      </c>
      <c r="HV90" s="237" t="e">
        <f t="shared" si="363"/>
        <v>#N/A</v>
      </c>
      <c r="HW90" s="237" t="e">
        <f t="shared" si="364"/>
        <v>#N/A</v>
      </c>
      <c r="HX90" s="237" t="e">
        <f t="shared" si="365"/>
        <v>#N/A</v>
      </c>
      <c r="HY90" s="237" t="e">
        <f t="shared" si="366"/>
        <v>#N/A</v>
      </c>
      <c r="HZ90" s="237" t="e">
        <f t="shared" si="367"/>
        <v>#N/A</v>
      </c>
      <c r="IA90" s="237" t="e">
        <f t="shared" si="368"/>
        <v>#N/A</v>
      </c>
      <c r="IB90" s="237" t="e">
        <f t="shared" si="369"/>
        <v>#N/A</v>
      </c>
    </row>
    <row r="91" spans="1:236" hidden="1" x14ac:dyDescent="0.25">
      <c r="A91" s="22">
        <v>88</v>
      </c>
      <c r="B91" s="117" t="str">
        <f t="shared" si="253"/>
        <v/>
      </c>
      <c r="C91" s="132"/>
      <c r="D91" s="117" t="str">
        <f t="shared" si="254"/>
        <v/>
      </c>
      <c r="E91" s="127"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9" t="str">
        <f t="shared" si="261"/>
        <v/>
      </c>
      <c r="Q91" s="119" t="str">
        <f t="shared" si="262"/>
        <v/>
      </c>
      <c r="R91" s="40" t="str">
        <f t="shared" si="263"/>
        <v/>
      </c>
      <c r="S91" s="132"/>
      <c r="T91" s="28" t="str">
        <f>IF(AND(B91&gt;0,C91&gt;0,D91&gt;0,M91&gt;0,N91&gt;0,S91&gt;0,NOT(K91="")),ABS(VLOOKUP($S$1,VLookups!$A$28:$B$29,2,FALSE)-_xlfn.BETA.DIST(S91,IF(G91="L",N91,M91),IF(G91="L",M91,N91),TRUE,B91,D91)),"")</f>
        <v/>
      </c>
      <c r="U91" s="129" t="str">
        <f>IF(OR($M91="",$N91=""),"",_xlfn.BETA.INV(ABS(VLOOKUP($S$1,VLookups!$A$28:$B$29,2,FALSE)-U$3),IF($G91="L",$N91,$M91),IF($G91="L",$M91,$N91),$B91,$D91))</f>
        <v/>
      </c>
      <c r="V91" s="130" t="str">
        <f>IF(OR($M91="",$N91=""),"",_xlfn.BETA.INV(ABS(VLOOKUP($S$1,VLookups!$A$28:$B$29,2,FALSE)-V$3),IF($G91="L",$N91,$M91),IF($G91="L",$M91,$N91),$B91,$D91))</f>
        <v/>
      </c>
      <c r="W91" s="129" t="str">
        <f>IF(OR($M91="",$N91=""),"",_xlfn.BETA.INV(ABS(VLOOKUP($S$1,VLookups!$A$28:$B$29,2,FALSE)-W$3),IF($G91="L",$N91,$M91),IF($G91="L",$M91,$N91),$B91,$D91))</f>
        <v/>
      </c>
      <c r="X91" s="130" t="str">
        <f>IF(OR($M91="",$N91=""),"",_xlfn.BETA.INV(ABS(VLOOKUP($S$1,VLookups!$A$28:$B$29,2,FALSE)-X$3),IF($G91="L",$N91,$M91),IF($G91="L",$M91,$N91),$B91,$D91))</f>
        <v/>
      </c>
      <c r="Y91" s="129" t="str">
        <f>IF(OR($M91="",$N91=""),"",_xlfn.BETA.INV(ABS(VLOOKUP($S$1,VLookups!$A$28:$B$29,2,FALSE)-Y$3),IF($G91="L",$N91,$M91),IF($G91="L",$M91,$N91),$B91,$D91))</f>
        <v/>
      </c>
      <c r="Z91" s="130" t="str">
        <f>IF(OR($M91="",$N91=""),"",_xlfn.BETA.INV(ABS(VLOOKUP($S$1,VLookups!$A$28:$B$29,2,FALSE)-Z$3),IF($G91="L",$N91,$M91),IF($G91="L",$M91,$N91),$B91,$D91))</f>
        <v/>
      </c>
      <c r="AA91" s="129" t="str">
        <f>IF(OR($M91="",$N91=""),"",_xlfn.BETA.INV(ABS(VLOOKUP($S$1,VLookups!$A$28:$B$29,2,FALSE)-AA$3),IF($G91="L",$N91,$M91),IF($G91="L",$M91,$N91),$B91,$D91))</f>
        <v/>
      </c>
      <c r="AB91" s="130" t="str">
        <f>IF(OR($M91="",$N91=""),"",_xlfn.BETA.INV(ABS(VLOOKUP($S$1,VLookups!$A$28:$B$29,2,FALSE)-AB$3),IF($G91="L",$N91,$M91),IF($G91="L",$M91,$N91),$B91,$D91))</f>
        <v/>
      </c>
      <c r="AC91" s="129" t="str">
        <f>IF(OR($M91="",$N91=""),"",_xlfn.BETA.INV(ABS(VLOOKUP($S$1,VLookups!$A$28:$B$29,2,FALSE)-AC$3),IF($G91="L",$N91,$M91),IF($G91="L",$M91,$N91),$B91,$D91))</f>
        <v/>
      </c>
      <c r="AD91" s="130" t="str">
        <f>IF(OR($M91="",$N91=""),"",_xlfn.BETA.INV(ABS(VLOOKUP($S$1,VLookups!$A$28:$B$29,2,FALSE)-AD$3),IF($G91="L",$N91,$M91),IF($G91="L",$M91,$N91),$B91,$D91))</f>
        <v/>
      </c>
      <c r="AE91" s="129" t="str">
        <f>IF(OR($M91="",$N91=""),"",_xlfn.BETA.INV(ABS(VLOOKUP($S$1,VLookups!$A$28:$B$29,2,FALSE)-AE$3),IF($G91="L",$N91,$M91),IF($G91="L",$M91,$N91),$B91,$D91))</f>
        <v/>
      </c>
      <c r="AF91" s="130" t="str">
        <f>IF(OR($M91="",$N91=""),"",_xlfn.BETA.INV(ABS(VLOOKUP($S$1,VLookups!$A$28:$B$29,2,FALSE)-AF$3),IF($G91="L",$N91,$M91),IF($G91="L",$M91,$N91),$B91,$D91))</f>
        <v/>
      </c>
      <c r="AG91" s="17"/>
      <c r="AH91" s="238" t="str">
        <f t="shared" si="264"/>
        <v/>
      </c>
      <c r="AI91" s="236" t="str">
        <f t="shared" si="265"/>
        <v/>
      </c>
      <c r="AJ91" s="199" t="str">
        <f t="shared" ref="AJ91:CU91" si="412">IF(ISNONTEXT($AH91),AI91+$AH91,"")</f>
        <v/>
      </c>
      <c r="AK91" s="199" t="str">
        <f t="shared" si="412"/>
        <v/>
      </c>
      <c r="AL91" s="199" t="str">
        <f t="shared" si="412"/>
        <v/>
      </c>
      <c r="AM91" s="199" t="str">
        <f t="shared" si="412"/>
        <v/>
      </c>
      <c r="AN91" s="199" t="str">
        <f t="shared" si="412"/>
        <v/>
      </c>
      <c r="AO91" s="199" t="str">
        <f t="shared" si="412"/>
        <v/>
      </c>
      <c r="AP91" s="199" t="str">
        <f t="shared" si="412"/>
        <v/>
      </c>
      <c r="AQ91" s="199" t="str">
        <f t="shared" si="412"/>
        <v/>
      </c>
      <c r="AR91" s="199" t="str">
        <f t="shared" si="412"/>
        <v/>
      </c>
      <c r="AS91" s="199" t="str">
        <f t="shared" si="412"/>
        <v/>
      </c>
      <c r="AT91" s="199" t="str">
        <f t="shared" si="412"/>
        <v/>
      </c>
      <c r="AU91" s="199" t="str">
        <f t="shared" si="412"/>
        <v/>
      </c>
      <c r="AV91" s="199" t="str">
        <f t="shared" si="412"/>
        <v/>
      </c>
      <c r="AW91" s="199" t="str">
        <f t="shared" si="412"/>
        <v/>
      </c>
      <c r="AX91" s="199" t="str">
        <f t="shared" si="412"/>
        <v/>
      </c>
      <c r="AY91" s="199" t="str">
        <f t="shared" si="412"/>
        <v/>
      </c>
      <c r="AZ91" s="199" t="str">
        <f t="shared" si="412"/>
        <v/>
      </c>
      <c r="BA91" s="199" t="str">
        <f t="shared" si="412"/>
        <v/>
      </c>
      <c r="BB91" s="199" t="str">
        <f t="shared" si="412"/>
        <v/>
      </c>
      <c r="BC91" s="199" t="str">
        <f t="shared" si="412"/>
        <v/>
      </c>
      <c r="BD91" s="199" t="str">
        <f t="shared" si="412"/>
        <v/>
      </c>
      <c r="BE91" s="199" t="str">
        <f t="shared" si="412"/>
        <v/>
      </c>
      <c r="BF91" s="199" t="str">
        <f t="shared" si="412"/>
        <v/>
      </c>
      <c r="BG91" s="199" t="str">
        <f t="shared" si="412"/>
        <v/>
      </c>
      <c r="BH91" s="199" t="str">
        <f t="shared" si="412"/>
        <v/>
      </c>
      <c r="BI91" s="199" t="str">
        <f t="shared" si="412"/>
        <v/>
      </c>
      <c r="BJ91" s="199" t="str">
        <f t="shared" si="412"/>
        <v/>
      </c>
      <c r="BK91" s="199" t="str">
        <f t="shared" si="412"/>
        <v/>
      </c>
      <c r="BL91" s="199" t="str">
        <f t="shared" si="412"/>
        <v/>
      </c>
      <c r="BM91" s="199" t="str">
        <f t="shared" si="412"/>
        <v/>
      </c>
      <c r="BN91" s="199" t="str">
        <f t="shared" si="412"/>
        <v/>
      </c>
      <c r="BO91" s="199" t="str">
        <f t="shared" si="412"/>
        <v/>
      </c>
      <c r="BP91" s="199" t="str">
        <f t="shared" si="412"/>
        <v/>
      </c>
      <c r="BQ91" s="199" t="str">
        <f t="shared" si="412"/>
        <v/>
      </c>
      <c r="BR91" s="199" t="str">
        <f t="shared" si="412"/>
        <v/>
      </c>
      <c r="BS91" s="199" t="str">
        <f t="shared" si="412"/>
        <v/>
      </c>
      <c r="BT91" s="199" t="str">
        <f t="shared" si="412"/>
        <v/>
      </c>
      <c r="BU91" s="199" t="str">
        <f t="shared" si="412"/>
        <v/>
      </c>
      <c r="BV91" s="199" t="str">
        <f t="shared" si="412"/>
        <v/>
      </c>
      <c r="BW91" s="199" t="str">
        <f t="shared" si="412"/>
        <v/>
      </c>
      <c r="BX91" s="199" t="str">
        <f t="shared" si="412"/>
        <v/>
      </c>
      <c r="BY91" s="199" t="str">
        <f t="shared" si="412"/>
        <v/>
      </c>
      <c r="BZ91" s="199" t="str">
        <f t="shared" si="412"/>
        <v/>
      </c>
      <c r="CA91" s="199" t="str">
        <f t="shared" si="412"/>
        <v/>
      </c>
      <c r="CB91" s="199" t="str">
        <f t="shared" si="412"/>
        <v/>
      </c>
      <c r="CC91" s="199" t="str">
        <f t="shared" si="412"/>
        <v/>
      </c>
      <c r="CD91" s="199" t="str">
        <f t="shared" si="412"/>
        <v/>
      </c>
      <c r="CE91" s="199" t="str">
        <f t="shared" si="412"/>
        <v/>
      </c>
      <c r="CF91" s="199" t="str">
        <f t="shared" si="412"/>
        <v/>
      </c>
      <c r="CG91" s="199" t="str">
        <f t="shared" si="412"/>
        <v/>
      </c>
      <c r="CH91" s="199" t="str">
        <f t="shared" si="412"/>
        <v/>
      </c>
      <c r="CI91" s="199" t="str">
        <f t="shared" si="412"/>
        <v/>
      </c>
      <c r="CJ91" s="199" t="str">
        <f t="shared" si="412"/>
        <v/>
      </c>
      <c r="CK91" s="199" t="str">
        <f t="shared" si="412"/>
        <v/>
      </c>
      <c r="CL91" s="199" t="str">
        <f t="shared" si="412"/>
        <v/>
      </c>
      <c r="CM91" s="199" t="str">
        <f t="shared" si="412"/>
        <v/>
      </c>
      <c r="CN91" s="199" t="str">
        <f t="shared" si="412"/>
        <v/>
      </c>
      <c r="CO91" s="199" t="str">
        <f t="shared" si="412"/>
        <v/>
      </c>
      <c r="CP91" s="199" t="str">
        <f t="shared" si="412"/>
        <v/>
      </c>
      <c r="CQ91" s="199" t="str">
        <f t="shared" si="412"/>
        <v/>
      </c>
      <c r="CR91" s="199" t="str">
        <f t="shared" si="412"/>
        <v/>
      </c>
      <c r="CS91" s="199" t="str">
        <f t="shared" si="412"/>
        <v/>
      </c>
      <c r="CT91" s="199" t="str">
        <f t="shared" si="412"/>
        <v/>
      </c>
      <c r="CU91" s="199" t="str">
        <f t="shared" si="412"/>
        <v/>
      </c>
      <c r="CV91" s="199" t="str">
        <f t="shared" ref="CV91:FG91" si="413">IF(ISNONTEXT($AH91),CU91+$AH91,"")</f>
        <v/>
      </c>
      <c r="CW91" s="199" t="str">
        <f t="shared" si="413"/>
        <v/>
      </c>
      <c r="CX91" s="199" t="str">
        <f t="shared" si="413"/>
        <v/>
      </c>
      <c r="CY91" s="199" t="str">
        <f t="shared" si="413"/>
        <v/>
      </c>
      <c r="CZ91" s="199" t="str">
        <f t="shared" si="413"/>
        <v/>
      </c>
      <c r="DA91" s="199" t="str">
        <f t="shared" si="413"/>
        <v/>
      </c>
      <c r="DB91" s="199" t="str">
        <f t="shared" si="413"/>
        <v/>
      </c>
      <c r="DC91" s="199" t="str">
        <f t="shared" si="413"/>
        <v/>
      </c>
      <c r="DD91" s="199" t="str">
        <f t="shared" si="413"/>
        <v/>
      </c>
      <c r="DE91" s="199" t="str">
        <f t="shared" si="413"/>
        <v/>
      </c>
      <c r="DF91" s="199" t="str">
        <f t="shared" si="413"/>
        <v/>
      </c>
      <c r="DG91" s="199" t="str">
        <f t="shared" si="413"/>
        <v/>
      </c>
      <c r="DH91" s="199" t="str">
        <f t="shared" si="413"/>
        <v/>
      </c>
      <c r="DI91" s="199" t="str">
        <f t="shared" si="413"/>
        <v/>
      </c>
      <c r="DJ91" s="199" t="str">
        <f t="shared" si="413"/>
        <v/>
      </c>
      <c r="DK91" s="199" t="str">
        <f t="shared" si="413"/>
        <v/>
      </c>
      <c r="DL91" s="199" t="str">
        <f t="shared" si="413"/>
        <v/>
      </c>
      <c r="DM91" s="199" t="str">
        <f t="shared" si="413"/>
        <v/>
      </c>
      <c r="DN91" s="199" t="str">
        <f t="shared" si="413"/>
        <v/>
      </c>
      <c r="DO91" s="199" t="str">
        <f t="shared" si="413"/>
        <v/>
      </c>
      <c r="DP91" s="199" t="str">
        <f t="shared" si="413"/>
        <v/>
      </c>
      <c r="DQ91" s="199" t="str">
        <f t="shared" si="413"/>
        <v/>
      </c>
      <c r="DR91" s="199" t="str">
        <f t="shared" si="413"/>
        <v/>
      </c>
      <c r="DS91" s="199" t="str">
        <f t="shared" si="413"/>
        <v/>
      </c>
      <c r="DT91" s="199" t="str">
        <f t="shared" si="413"/>
        <v/>
      </c>
      <c r="DU91" s="199" t="str">
        <f t="shared" si="413"/>
        <v/>
      </c>
      <c r="DV91" s="199" t="str">
        <f t="shared" si="413"/>
        <v/>
      </c>
      <c r="DW91" s="199" t="str">
        <f t="shared" si="413"/>
        <v/>
      </c>
      <c r="DX91" s="199" t="str">
        <f t="shared" si="413"/>
        <v/>
      </c>
      <c r="DY91" s="199" t="str">
        <f t="shared" si="413"/>
        <v/>
      </c>
      <c r="DZ91" s="199" t="str">
        <f t="shared" si="413"/>
        <v/>
      </c>
      <c r="EA91" s="199" t="str">
        <f t="shared" si="413"/>
        <v/>
      </c>
      <c r="EB91" s="199" t="str">
        <f t="shared" si="413"/>
        <v/>
      </c>
      <c r="EC91" s="199" t="str">
        <f t="shared" si="413"/>
        <v/>
      </c>
      <c r="ED91" s="199" t="str">
        <f t="shared" si="413"/>
        <v/>
      </c>
      <c r="EE91" s="236" t="str">
        <f t="shared" si="268"/>
        <v/>
      </c>
      <c r="EF91" s="237" t="e">
        <f t="shared" si="269"/>
        <v>#N/A</v>
      </c>
      <c r="EG91" s="237" t="e">
        <f t="shared" si="270"/>
        <v>#N/A</v>
      </c>
      <c r="EH91" s="237" t="e">
        <f t="shared" si="271"/>
        <v>#N/A</v>
      </c>
      <c r="EI91" s="237" t="e">
        <f t="shared" si="272"/>
        <v>#N/A</v>
      </c>
      <c r="EJ91" s="237" t="e">
        <f t="shared" si="273"/>
        <v>#N/A</v>
      </c>
      <c r="EK91" s="237" t="e">
        <f t="shared" si="274"/>
        <v>#N/A</v>
      </c>
      <c r="EL91" s="237" t="e">
        <f t="shared" si="275"/>
        <v>#N/A</v>
      </c>
      <c r="EM91" s="237" t="e">
        <f t="shared" si="276"/>
        <v>#N/A</v>
      </c>
      <c r="EN91" s="237" t="e">
        <f t="shared" si="277"/>
        <v>#N/A</v>
      </c>
      <c r="EO91" s="237" t="e">
        <f t="shared" si="278"/>
        <v>#N/A</v>
      </c>
      <c r="EP91" s="237" t="e">
        <f t="shared" si="279"/>
        <v>#N/A</v>
      </c>
      <c r="EQ91" s="237" t="e">
        <f t="shared" si="280"/>
        <v>#N/A</v>
      </c>
      <c r="ER91" s="237" t="e">
        <f t="shared" si="281"/>
        <v>#N/A</v>
      </c>
      <c r="ES91" s="237" t="e">
        <f t="shared" si="282"/>
        <v>#N/A</v>
      </c>
      <c r="ET91" s="237" t="e">
        <f t="shared" si="283"/>
        <v>#N/A</v>
      </c>
      <c r="EU91" s="237" t="e">
        <f t="shared" si="284"/>
        <v>#N/A</v>
      </c>
      <c r="EV91" s="237" t="e">
        <f t="shared" si="285"/>
        <v>#N/A</v>
      </c>
      <c r="EW91" s="237" t="e">
        <f t="shared" si="286"/>
        <v>#N/A</v>
      </c>
      <c r="EX91" s="237" t="e">
        <f t="shared" si="287"/>
        <v>#N/A</v>
      </c>
      <c r="EY91" s="237" t="e">
        <f t="shared" si="288"/>
        <v>#N/A</v>
      </c>
      <c r="EZ91" s="237" t="e">
        <f t="shared" si="289"/>
        <v>#N/A</v>
      </c>
      <c r="FA91" s="237" t="e">
        <f t="shared" si="290"/>
        <v>#N/A</v>
      </c>
      <c r="FB91" s="237" t="e">
        <f t="shared" si="291"/>
        <v>#N/A</v>
      </c>
      <c r="FC91" s="237" t="e">
        <f t="shared" si="292"/>
        <v>#N/A</v>
      </c>
      <c r="FD91" s="237" t="e">
        <f t="shared" si="293"/>
        <v>#N/A</v>
      </c>
      <c r="FE91" s="237" t="e">
        <f t="shared" si="294"/>
        <v>#N/A</v>
      </c>
      <c r="FF91" s="237" t="e">
        <f t="shared" si="295"/>
        <v>#N/A</v>
      </c>
      <c r="FG91" s="237" t="e">
        <f t="shared" si="296"/>
        <v>#N/A</v>
      </c>
      <c r="FH91" s="237" t="e">
        <f t="shared" si="297"/>
        <v>#N/A</v>
      </c>
      <c r="FI91" s="237" t="e">
        <f t="shared" si="298"/>
        <v>#N/A</v>
      </c>
      <c r="FJ91" s="237" t="e">
        <f t="shared" si="299"/>
        <v>#N/A</v>
      </c>
      <c r="FK91" s="237" t="e">
        <f t="shared" si="300"/>
        <v>#N/A</v>
      </c>
      <c r="FL91" s="237" t="e">
        <f t="shared" si="301"/>
        <v>#N/A</v>
      </c>
      <c r="FM91" s="237" t="e">
        <f t="shared" si="302"/>
        <v>#N/A</v>
      </c>
      <c r="FN91" s="237" t="e">
        <f t="shared" si="303"/>
        <v>#N/A</v>
      </c>
      <c r="FO91" s="237" t="e">
        <f t="shared" si="304"/>
        <v>#N/A</v>
      </c>
      <c r="FP91" s="237" t="e">
        <f t="shared" si="305"/>
        <v>#N/A</v>
      </c>
      <c r="FQ91" s="237" t="e">
        <f t="shared" si="306"/>
        <v>#N/A</v>
      </c>
      <c r="FR91" s="237" t="e">
        <f t="shared" si="307"/>
        <v>#N/A</v>
      </c>
      <c r="FS91" s="237" t="e">
        <f t="shared" si="308"/>
        <v>#N/A</v>
      </c>
      <c r="FT91" s="237" t="e">
        <f t="shared" si="309"/>
        <v>#N/A</v>
      </c>
      <c r="FU91" s="237" t="e">
        <f t="shared" si="310"/>
        <v>#N/A</v>
      </c>
      <c r="FV91" s="237" t="e">
        <f t="shared" si="311"/>
        <v>#N/A</v>
      </c>
      <c r="FW91" s="237" t="e">
        <f t="shared" si="312"/>
        <v>#N/A</v>
      </c>
      <c r="FX91" s="237" t="e">
        <f t="shared" si="313"/>
        <v>#N/A</v>
      </c>
      <c r="FY91" s="237" t="e">
        <f t="shared" si="314"/>
        <v>#N/A</v>
      </c>
      <c r="FZ91" s="237" t="e">
        <f t="shared" si="315"/>
        <v>#N/A</v>
      </c>
      <c r="GA91" s="237" t="e">
        <f t="shared" si="316"/>
        <v>#N/A</v>
      </c>
      <c r="GB91" s="237" t="e">
        <f t="shared" si="317"/>
        <v>#N/A</v>
      </c>
      <c r="GC91" s="237" t="e">
        <f t="shared" si="318"/>
        <v>#N/A</v>
      </c>
      <c r="GD91" s="237" t="e">
        <f t="shared" si="319"/>
        <v>#N/A</v>
      </c>
      <c r="GE91" s="237" t="e">
        <f t="shared" si="320"/>
        <v>#N/A</v>
      </c>
      <c r="GF91" s="237" t="e">
        <f t="shared" si="321"/>
        <v>#N/A</v>
      </c>
      <c r="GG91" s="237" t="e">
        <f t="shared" si="322"/>
        <v>#N/A</v>
      </c>
      <c r="GH91" s="237" t="e">
        <f t="shared" si="323"/>
        <v>#N/A</v>
      </c>
      <c r="GI91" s="237" t="e">
        <f t="shared" si="324"/>
        <v>#N/A</v>
      </c>
      <c r="GJ91" s="237" t="e">
        <f t="shared" si="325"/>
        <v>#N/A</v>
      </c>
      <c r="GK91" s="237" t="e">
        <f t="shared" si="326"/>
        <v>#N/A</v>
      </c>
      <c r="GL91" s="237" t="e">
        <f t="shared" si="327"/>
        <v>#N/A</v>
      </c>
      <c r="GM91" s="237" t="e">
        <f t="shared" si="328"/>
        <v>#N/A</v>
      </c>
      <c r="GN91" s="237" t="e">
        <f t="shared" si="329"/>
        <v>#N/A</v>
      </c>
      <c r="GO91" s="237" t="e">
        <f t="shared" si="330"/>
        <v>#N/A</v>
      </c>
      <c r="GP91" s="237" t="e">
        <f t="shared" si="331"/>
        <v>#N/A</v>
      </c>
      <c r="GQ91" s="237" t="e">
        <f t="shared" si="332"/>
        <v>#N/A</v>
      </c>
      <c r="GR91" s="237" t="e">
        <f t="shared" si="333"/>
        <v>#N/A</v>
      </c>
      <c r="GS91" s="237" t="e">
        <f t="shared" si="334"/>
        <v>#N/A</v>
      </c>
      <c r="GT91" s="237" t="e">
        <f t="shared" si="335"/>
        <v>#N/A</v>
      </c>
      <c r="GU91" s="237" t="e">
        <f t="shared" si="336"/>
        <v>#N/A</v>
      </c>
      <c r="GV91" s="237" t="e">
        <f t="shared" si="337"/>
        <v>#N/A</v>
      </c>
      <c r="GW91" s="237" t="e">
        <f t="shared" si="338"/>
        <v>#N/A</v>
      </c>
      <c r="GX91" s="237" t="e">
        <f t="shared" si="339"/>
        <v>#N/A</v>
      </c>
      <c r="GY91" s="237" t="e">
        <f t="shared" si="340"/>
        <v>#N/A</v>
      </c>
      <c r="GZ91" s="237" t="e">
        <f t="shared" si="341"/>
        <v>#N/A</v>
      </c>
      <c r="HA91" s="237" t="e">
        <f t="shared" si="342"/>
        <v>#N/A</v>
      </c>
      <c r="HB91" s="237" t="e">
        <f t="shared" si="343"/>
        <v>#N/A</v>
      </c>
      <c r="HC91" s="237" t="e">
        <f t="shared" si="344"/>
        <v>#N/A</v>
      </c>
      <c r="HD91" s="237" t="e">
        <f t="shared" si="345"/>
        <v>#N/A</v>
      </c>
      <c r="HE91" s="237" t="e">
        <f t="shared" si="346"/>
        <v>#N/A</v>
      </c>
      <c r="HF91" s="237" t="e">
        <f t="shared" si="347"/>
        <v>#N/A</v>
      </c>
      <c r="HG91" s="237" t="e">
        <f t="shared" si="348"/>
        <v>#N/A</v>
      </c>
      <c r="HH91" s="237" t="e">
        <f t="shared" si="349"/>
        <v>#N/A</v>
      </c>
      <c r="HI91" s="237" t="e">
        <f t="shared" si="350"/>
        <v>#N/A</v>
      </c>
      <c r="HJ91" s="237" t="e">
        <f t="shared" si="351"/>
        <v>#N/A</v>
      </c>
      <c r="HK91" s="237" t="e">
        <f t="shared" si="352"/>
        <v>#N/A</v>
      </c>
      <c r="HL91" s="237" t="e">
        <f t="shared" si="353"/>
        <v>#N/A</v>
      </c>
      <c r="HM91" s="237" t="e">
        <f t="shared" si="354"/>
        <v>#N/A</v>
      </c>
      <c r="HN91" s="237" t="e">
        <f t="shared" si="355"/>
        <v>#N/A</v>
      </c>
      <c r="HO91" s="237" t="e">
        <f t="shared" si="356"/>
        <v>#N/A</v>
      </c>
      <c r="HP91" s="237" t="e">
        <f t="shared" si="357"/>
        <v>#N/A</v>
      </c>
      <c r="HQ91" s="237" t="e">
        <f t="shared" si="358"/>
        <v>#N/A</v>
      </c>
      <c r="HR91" s="237" t="e">
        <f t="shared" si="359"/>
        <v>#N/A</v>
      </c>
      <c r="HS91" s="237" t="e">
        <f t="shared" si="360"/>
        <v>#N/A</v>
      </c>
      <c r="HT91" s="237" t="e">
        <f t="shared" si="361"/>
        <v>#N/A</v>
      </c>
      <c r="HU91" s="237" t="e">
        <f t="shared" si="362"/>
        <v>#N/A</v>
      </c>
      <c r="HV91" s="237" t="e">
        <f t="shared" si="363"/>
        <v>#N/A</v>
      </c>
      <c r="HW91" s="237" t="e">
        <f t="shared" si="364"/>
        <v>#N/A</v>
      </c>
      <c r="HX91" s="237" t="e">
        <f t="shared" si="365"/>
        <v>#N/A</v>
      </c>
      <c r="HY91" s="237" t="e">
        <f t="shared" si="366"/>
        <v>#N/A</v>
      </c>
      <c r="HZ91" s="237" t="e">
        <f t="shared" si="367"/>
        <v>#N/A</v>
      </c>
      <c r="IA91" s="237" t="e">
        <f t="shared" si="368"/>
        <v>#N/A</v>
      </c>
      <c r="IB91" s="237" t="e">
        <f t="shared" si="369"/>
        <v>#N/A</v>
      </c>
    </row>
    <row r="92" spans="1:236" hidden="1" x14ac:dyDescent="0.25">
      <c r="A92" s="22">
        <v>89</v>
      </c>
      <c r="B92" s="117" t="str">
        <f t="shared" si="253"/>
        <v/>
      </c>
      <c r="C92" s="132"/>
      <c r="D92" s="117" t="str">
        <f t="shared" si="254"/>
        <v/>
      </c>
      <c r="E92" s="127"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9" t="str">
        <f t="shared" si="261"/>
        <v/>
      </c>
      <c r="Q92" s="119" t="str">
        <f t="shared" si="262"/>
        <v/>
      </c>
      <c r="R92" s="40" t="str">
        <f t="shared" si="263"/>
        <v/>
      </c>
      <c r="S92" s="132"/>
      <c r="T92" s="28" t="str">
        <f>IF(AND(B92&gt;0,C92&gt;0,D92&gt;0,M92&gt;0,N92&gt;0,S92&gt;0,NOT(K92="")),ABS(VLOOKUP($S$1,VLookups!$A$28:$B$29,2,FALSE)-_xlfn.BETA.DIST(S92,IF(G92="L",N92,M92),IF(G92="L",M92,N92),TRUE,B92,D92)),"")</f>
        <v/>
      </c>
      <c r="U92" s="129" t="str">
        <f>IF(OR($M92="",$N92=""),"",_xlfn.BETA.INV(ABS(VLOOKUP($S$1,VLookups!$A$28:$B$29,2,FALSE)-U$3),IF($G92="L",$N92,$M92),IF($G92="L",$M92,$N92),$B92,$D92))</f>
        <v/>
      </c>
      <c r="V92" s="130" t="str">
        <f>IF(OR($M92="",$N92=""),"",_xlfn.BETA.INV(ABS(VLOOKUP($S$1,VLookups!$A$28:$B$29,2,FALSE)-V$3),IF($G92="L",$N92,$M92),IF($G92="L",$M92,$N92),$B92,$D92))</f>
        <v/>
      </c>
      <c r="W92" s="129" t="str">
        <f>IF(OR($M92="",$N92=""),"",_xlfn.BETA.INV(ABS(VLOOKUP($S$1,VLookups!$A$28:$B$29,2,FALSE)-W$3),IF($G92="L",$N92,$M92),IF($G92="L",$M92,$N92),$B92,$D92))</f>
        <v/>
      </c>
      <c r="X92" s="130" t="str">
        <f>IF(OR($M92="",$N92=""),"",_xlfn.BETA.INV(ABS(VLOOKUP($S$1,VLookups!$A$28:$B$29,2,FALSE)-X$3),IF($G92="L",$N92,$M92),IF($G92="L",$M92,$N92),$B92,$D92))</f>
        <v/>
      </c>
      <c r="Y92" s="129" t="str">
        <f>IF(OR($M92="",$N92=""),"",_xlfn.BETA.INV(ABS(VLOOKUP($S$1,VLookups!$A$28:$B$29,2,FALSE)-Y$3),IF($G92="L",$N92,$M92),IF($G92="L",$M92,$N92),$B92,$D92))</f>
        <v/>
      </c>
      <c r="Z92" s="130" t="str">
        <f>IF(OR($M92="",$N92=""),"",_xlfn.BETA.INV(ABS(VLOOKUP($S$1,VLookups!$A$28:$B$29,2,FALSE)-Z$3),IF($G92="L",$N92,$M92),IF($G92="L",$M92,$N92),$B92,$D92))</f>
        <v/>
      </c>
      <c r="AA92" s="129" t="str">
        <f>IF(OR($M92="",$N92=""),"",_xlfn.BETA.INV(ABS(VLOOKUP($S$1,VLookups!$A$28:$B$29,2,FALSE)-AA$3),IF($G92="L",$N92,$M92),IF($G92="L",$M92,$N92),$B92,$D92))</f>
        <v/>
      </c>
      <c r="AB92" s="130" t="str">
        <f>IF(OR($M92="",$N92=""),"",_xlfn.BETA.INV(ABS(VLOOKUP($S$1,VLookups!$A$28:$B$29,2,FALSE)-AB$3),IF($G92="L",$N92,$M92),IF($G92="L",$M92,$N92),$B92,$D92))</f>
        <v/>
      </c>
      <c r="AC92" s="129" t="str">
        <f>IF(OR($M92="",$N92=""),"",_xlfn.BETA.INV(ABS(VLOOKUP($S$1,VLookups!$A$28:$B$29,2,FALSE)-AC$3),IF($G92="L",$N92,$M92),IF($G92="L",$M92,$N92),$B92,$D92))</f>
        <v/>
      </c>
      <c r="AD92" s="130" t="str">
        <f>IF(OR($M92="",$N92=""),"",_xlfn.BETA.INV(ABS(VLOOKUP($S$1,VLookups!$A$28:$B$29,2,FALSE)-AD$3),IF($G92="L",$N92,$M92),IF($G92="L",$M92,$N92),$B92,$D92))</f>
        <v/>
      </c>
      <c r="AE92" s="129" t="str">
        <f>IF(OR($M92="",$N92=""),"",_xlfn.BETA.INV(ABS(VLOOKUP($S$1,VLookups!$A$28:$B$29,2,FALSE)-AE$3),IF($G92="L",$N92,$M92),IF($G92="L",$M92,$N92),$B92,$D92))</f>
        <v/>
      </c>
      <c r="AF92" s="130" t="str">
        <f>IF(OR($M92="",$N92=""),"",_xlfn.BETA.INV(ABS(VLOOKUP($S$1,VLookups!$A$28:$B$29,2,FALSE)-AF$3),IF($G92="L",$N92,$M92),IF($G92="L",$M92,$N92),$B92,$D92))</f>
        <v/>
      </c>
      <c r="AG92" s="17"/>
      <c r="AH92" s="238" t="str">
        <f t="shared" si="264"/>
        <v/>
      </c>
      <c r="AI92" s="236" t="str">
        <f t="shared" si="265"/>
        <v/>
      </c>
      <c r="AJ92" s="199" t="str">
        <f t="shared" ref="AJ92:CU92" si="414">IF(ISNONTEXT($AH92),AI92+$AH92,"")</f>
        <v/>
      </c>
      <c r="AK92" s="199" t="str">
        <f t="shared" si="414"/>
        <v/>
      </c>
      <c r="AL92" s="199" t="str">
        <f t="shared" si="414"/>
        <v/>
      </c>
      <c r="AM92" s="199" t="str">
        <f t="shared" si="414"/>
        <v/>
      </c>
      <c r="AN92" s="199" t="str">
        <f t="shared" si="414"/>
        <v/>
      </c>
      <c r="AO92" s="199" t="str">
        <f t="shared" si="414"/>
        <v/>
      </c>
      <c r="AP92" s="199" t="str">
        <f t="shared" si="414"/>
        <v/>
      </c>
      <c r="AQ92" s="199" t="str">
        <f t="shared" si="414"/>
        <v/>
      </c>
      <c r="AR92" s="199" t="str">
        <f t="shared" si="414"/>
        <v/>
      </c>
      <c r="AS92" s="199" t="str">
        <f t="shared" si="414"/>
        <v/>
      </c>
      <c r="AT92" s="199" t="str">
        <f t="shared" si="414"/>
        <v/>
      </c>
      <c r="AU92" s="199" t="str">
        <f t="shared" si="414"/>
        <v/>
      </c>
      <c r="AV92" s="199" t="str">
        <f t="shared" si="414"/>
        <v/>
      </c>
      <c r="AW92" s="199" t="str">
        <f t="shared" si="414"/>
        <v/>
      </c>
      <c r="AX92" s="199" t="str">
        <f t="shared" si="414"/>
        <v/>
      </c>
      <c r="AY92" s="199" t="str">
        <f t="shared" si="414"/>
        <v/>
      </c>
      <c r="AZ92" s="199" t="str">
        <f t="shared" si="414"/>
        <v/>
      </c>
      <c r="BA92" s="199" t="str">
        <f t="shared" si="414"/>
        <v/>
      </c>
      <c r="BB92" s="199" t="str">
        <f t="shared" si="414"/>
        <v/>
      </c>
      <c r="BC92" s="199" t="str">
        <f t="shared" si="414"/>
        <v/>
      </c>
      <c r="BD92" s="199" t="str">
        <f t="shared" si="414"/>
        <v/>
      </c>
      <c r="BE92" s="199" t="str">
        <f t="shared" si="414"/>
        <v/>
      </c>
      <c r="BF92" s="199" t="str">
        <f t="shared" si="414"/>
        <v/>
      </c>
      <c r="BG92" s="199" t="str">
        <f t="shared" si="414"/>
        <v/>
      </c>
      <c r="BH92" s="199" t="str">
        <f t="shared" si="414"/>
        <v/>
      </c>
      <c r="BI92" s="199" t="str">
        <f t="shared" si="414"/>
        <v/>
      </c>
      <c r="BJ92" s="199" t="str">
        <f t="shared" si="414"/>
        <v/>
      </c>
      <c r="BK92" s="199" t="str">
        <f t="shared" si="414"/>
        <v/>
      </c>
      <c r="BL92" s="199" t="str">
        <f t="shared" si="414"/>
        <v/>
      </c>
      <c r="BM92" s="199" t="str">
        <f t="shared" si="414"/>
        <v/>
      </c>
      <c r="BN92" s="199" t="str">
        <f t="shared" si="414"/>
        <v/>
      </c>
      <c r="BO92" s="199" t="str">
        <f t="shared" si="414"/>
        <v/>
      </c>
      <c r="BP92" s="199" t="str">
        <f t="shared" si="414"/>
        <v/>
      </c>
      <c r="BQ92" s="199" t="str">
        <f t="shared" si="414"/>
        <v/>
      </c>
      <c r="BR92" s="199" t="str">
        <f t="shared" si="414"/>
        <v/>
      </c>
      <c r="BS92" s="199" t="str">
        <f t="shared" si="414"/>
        <v/>
      </c>
      <c r="BT92" s="199" t="str">
        <f t="shared" si="414"/>
        <v/>
      </c>
      <c r="BU92" s="199" t="str">
        <f t="shared" si="414"/>
        <v/>
      </c>
      <c r="BV92" s="199" t="str">
        <f t="shared" si="414"/>
        <v/>
      </c>
      <c r="BW92" s="199" t="str">
        <f t="shared" si="414"/>
        <v/>
      </c>
      <c r="BX92" s="199" t="str">
        <f t="shared" si="414"/>
        <v/>
      </c>
      <c r="BY92" s="199" t="str">
        <f t="shared" si="414"/>
        <v/>
      </c>
      <c r="BZ92" s="199" t="str">
        <f t="shared" si="414"/>
        <v/>
      </c>
      <c r="CA92" s="199" t="str">
        <f t="shared" si="414"/>
        <v/>
      </c>
      <c r="CB92" s="199" t="str">
        <f t="shared" si="414"/>
        <v/>
      </c>
      <c r="CC92" s="199" t="str">
        <f t="shared" si="414"/>
        <v/>
      </c>
      <c r="CD92" s="199" t="str">
        <f t="shared" si="414"/>
        <v/>
      </c>
      <c r="CE92" s="199" t="str">
        <f t="shared" si="414"/>
        <v/>
      </c>
      <c r="CF92" s="199" t="str">
        <f t="shared" si="414"/>
        <v/>
      </c>
      <c r="CG92" s="199" t="str">
        <f t="shared" si="414"/>
        <v/>
      </c>
      <c r="CH92" s="199" t="str">
        <f t="shared" si="414"/>
        <v/>
      </c>
      <c r="CI92" s="199" t="str">
        <f t="shared" si="414"/>
        <v/>
      </c>
      <c r="CJ92" s="199" t="str">
        <f t="shared" si="414"/>
        <v/>
      </c>
      <c r="CK92" s="199" t="str">
        <f t="shared" si="414"/>
        <v/>
      </c>
      <c r="CL92" s="199" t="str">
        <f t="shared" si="414"/>
        <v/>
      </c>
      <c r="CM92" s="199" t="str">
        <f t="shared" si="414"/>
        <v/>
      </c>
      <c r="CN92" s="199" t="str">
        <f t="shared" si="414"/>
        <v/>
      </c>
      <c r="CO92" s="199" t="str">
        <f t="shared" si="414"/>
        <v/>
      </c>
      <c r="CP92" s="199" t="str">
        <f t="shared" si="414"/>
        <v/>
      </c>
      <c r="CQ92" s="199" t="str">
        <f t="shared" si="414"/>
        <v/>
      </c>
      <c r="CR92" s="199" t="str">
        <f t="shared" si="414"/>
        <v/>
      </c>
      <c r="CS92" s="199" t="str">
        <f t="shared" si="414"/>
        <v/>
      </c>
      <c r="CT92" s="199" t="str">
        <f t="shared" si="414"/>
        <v/>
      </c>
      <c r="CU92" s="199" t="str">
        <f t="shared" si="414"/>
        <v/>
      </c>
      <c r="CV92" s="199" t="str">
        <f t="shared" ref="CV92:FG92" si="415">IF(ISNONTEXT($AH92),CU92+$AH92,"")</f>
        <v/>
      </c>
      <c r="CW92" s="199" t="str">
        <f t="shared" si="415"/>
        <v/>
      </c>
      <c r="CX92" s="199" t="str">
        <f t="shared" si="415"/>
        <v/>
      </c>
      <c r="CY92" s="199" t="str">
        <f t="shared" si="415"/>
        <v/>
      </c>
      <c r="CZ92" s="199" t="str">
        <f t="shared" si="415"/>
        <v/>
      </c>
      <c r="DA92" s="199" t="str">
        <f t="shared" si="415"/>
        <v/>
      </c>
      <c r="DB92" s="199" t="str">
        <f t="shared" si="415"/>
        <v/>
      </c>
      <c r="DC92" s="199" t="str">
        <f t="shared" si="415"/>
        <v/>
      </c>
      <c r="DD92" s="199" t="str">
        <f t="shared" si="415"/>
        <v/>
      </c>
      <c r="DE92" s="199" t="str">
        <f t="shared" si="415"/>
        <v/>
      </c>
      <c r="DF92" s="199" t="str">
        <f t="shared" si="415"/>
        <v/>
      </c>
      <c r="DG92" s="199" t="str">
        <f t="shared" si="415"/>
        <v/>
      </c>
      <c r="DH92" s="199" t="str">
        <f t="shared" si="415"/>
        <v/>
      </c>
      <c r="DI92" s="199" t="str">
        <f t="shared" si="415"/>
        <v/>
      </c>
      <c r="DJ92" s="199" t="str">
        <f t="shared" si="415"/>
        <v/>
      </c>
      <c r="DK92" s="199" t="str">
        <f t="shared" si="415"/>
        <v/>
      </c>
      <c r="DL92" s="199" t="str">
        <f t="shared" si="415"/>
        <v/>
      </c>
      <c r="DM92" s="199" t="str">
        <f t="shared" si="415"/>
        <v/>
      </c>
      <c r="DN92" s="199" t="str">
        <f t="shared" si="415"/>
        <v/>
      </c>
      <c r="DO92" s="199" t="str">
        <f t="shared" si="415"/>
        <v/>
      </c>
      <c r="DP92" s="199" t="str">
        <f t="shared" si="415"/>
        <v/>
      </c>
      <c r="DQ92" s="199" t="str">
        <f t="shared" si="415"/>
        <v/>
      </c>
      <c r="DR92" s="199" t="str">
        <f t="shared" si="415"/>
        <v/>
      </c>
      <c r="DS92" s="199" t="str">
        <f t="shared" si="415"/>
        <v/>
      </c>
      <c r="DT92" s="199" t="str">
        <f t="shared" si="415"/>
        <v/>
      </c>
      <c r="DU92" s="199" t="str">
        <f t="shared" si="415"/>
        <v/>
      </c>
      <c r="DV92" s="199" t="str">
        <f t="shared" si="415"/>
        <v/>
      </c>
      <c r="DW92" s="199" t="str">
        <f t="shared" si="415"/>
        <v/>
      </c>
      <c r="DX92" s="199" t="str">
        <f t="shared" si="415"/>
        <v/>
      </c>
      <c r="DY92" s="199" t="str">
        <f t="shared" si="415"/>
        <v/>
      </c>
      <c r="DZ92" s="199" t="str">
        <f t="shared" si="415"/>
        <v/>
      </c>
      <c r="EA92" s="199" t="str">
        <f t="shared" si="415"/>
        <v/>
      </c>
      <c r="EB92" s="199" t="str">
        <f t="shared" si="415"/>
        <v/>
      </c>
      <c r="EC92" s="199" t="str">
        <f t="shared" si="415"/>
        <v/>
      </c>
      <c r="ED92" s="199" t="str">
        <f t="shared" si="415"/>
        <v/>
      </c>
      <c r="EE92" s="236" t="str">
        <f t="shared" si="268"/>
        <v/>
      </c>
      <c r="EF92" s="237" t="e">
        <f t="shared" si="269"/>
        <v>#N/A</v>
      </c>
      <c r="EG92" s="237" t="e">
        <f t="shared" si="270"/>
        <v>#N/A</v>
      </c>
      <c r="EH92" s="237" t="e">
        <f t="shared" si="271"/>
        <v>#N/A</v>
      </c>
      <c r="EI92" s="237" t="e">
        <f t="shared" si="272"/>
        <v>#N/A</v>
      </c>
      <c r="EJ92" s="237" t="e">
        <f t="shared" si="273"/>
        <v>#N/A</v>
      </c>
      <c r="EK92" s="237" t="e">
        <f t="shared" si="274"/>
        <v>#N/A</v>
      </c>
      <c r="EL92" s="237" t="e">
        <f t="shared" si="275"/>
        <v>#N/A</v>
      </c>
      <c r="EM92" s="237" t="e">
        <f t="shared" si="276"/>
        <v>#N/A</v>
      </c>
      <c r="EN92" s="237" t="e">
        <f t="shared" si="277"/>
        <v>#N/A</v>
      </c>
      <c r="EO92" s="237" t="e">
        <f t="shared" si="278"/>
        <v>#N/A</v>
      </c>
      <c r="EP92" s="237" t="e">
        <f t="shared" si="279"/>
        <v>#N/A</v>
      </c>
      <c r="EQ92" s="237" t="e">
        <f t="shared" si="280"/>
        <v>#N/A</v>
      </c>
      <c r="ER92" s="237" t="e">
        <f t="shared" si="281"/>
        <v>#N/A</v>
      </c>
      <c r="ES92" s="237" t="e">
        <f t="shared" si="282"/>
        <v>#N/A</v>
      </c>
      <c r="ET92" s="237" t="e">
        <f t="shared" si="283"/>
        <v>#N/A</v>
      </c>
      <c r="EU92" s="237" t="e">
        <f t="shared" si="284"/>
        <v>#N/A</v>
      </c>
      <c r="EV92" s="237" t="e">
        <f t="shared" si="285"/>
        <v>#N/A</v>
      </c>
      <c r="EW92" s="237" t="e">
        <f t="shared" si="286"/>
        <v>#N/A</v>
      </c>
      <c r="EX92" s="237" t="e">
        <f t="shared" si="287"/>
        <v>#N/A</v>
      </c>
      <c r="EY92" s="237" t="e">
        <f t="shared" si="288"/>
        <v>#N/A</v>
      </c>
      <c r="EZ92" s="237" t="e">
        <f t="shared" si="289"/>
        <v>#N/A</v>
      </c>
      <c r="FA92" s="237" t="e">
        <f t="shared" si="290"/>
        <v>#N/A</v>
      </c>
      <c r="FB92" s="237" t="e">
        <f t="shared" si="291"/>
        <v>#N/A</v>
      </c>
      <c r="FC92" s="237" t="e">
        <f t="shared" si="292"/>
        <v>#N/A</v>
      </c>
      <c r="FD92" s="237" t="e">
        <f t="shared" si="293"/>
        <v>#N/A</v>
      </c>
      <c r="FE92" s="237" t="e">
        <f t="shared" si="294"/>
        <v>#N/A</v>
      </c>
      <c r="FF92" s="237" t="e">
        <f t="shared" si="295"/>
        <v>#N/A</v>
      </c>
      <c r="FG92" s="237" t="e">
        <f t="shared" si="296"/>
        <v>#N/A</v>
      </c>
      <c r="FH92" s="237" t="e">
        <f t="shared" si="297"/>
        <v>#N/A</v>
      </c>
      <c r="FI92" s="237" t="e">
        <f t="shared" si="298"/>
        <v>#N/A</v>
      </c>
      <c r="FJ92" s="237" t="e">
        <f t="shared" si="299"/>
        <v>#N/A</v>
      </c>
      <c r="FK92" s="237" t="e">
        <f t="shared" si="300"/>
        <v>#N/A</v>
      </c>
      <c r="FL92" s="237" t="e">
        <f t="shared" si="301"/>
        <v>#N/A</v>
      </c>
      <c r="FM92" s="237" t="e">
        <f t="shared" si="302"/>
        <v>#N/A</v>
      </c>
      <c r="FN92" s="237" t="e">
        <f t="shared" si="303"/>
        <v>#N/A</v>
      </c>
      <c r="FO92" s="237" t="e">
        <f t="shared" si="304"/>
        <v>#N/A</v>
      </c>
      <c r="FP92" s="237" t="e">
        <f t="shared" si="305"/>
        <v>#N/A</v>
      </c>
      <c r="FQ92" s="237" t="e">
        <f t="shared" si="306"/>
        <v>#N/A</v>
      </c>
      <c r="FR92" s="237" t="e">
        <f t="shared" si="307"/>
        <v>#N/A</v>
      </c>
      <c r="FS92" s="237" t="e">
        <f t="shared" si="308"/>
        <v>#N/A</v>
      </c>
      <c r="FT92" s="237" t="e">
        <f t="shared" si="309"/>
        <v>#N/A</v>
      </c>
      <c r="FU92" s="237" t="e">
        <f t="shared" si="310"/>
        <v>#N/A</v>
      </c>
      <c r="FV92" s="237" t="e">
        <f t="shared" si="311"/>
        <v>#N/A</v>
      </c>
      <c r="FW92" s="237" t="e">
        <f t="shared" si="312"/>
        <v>#N/A</v>
      </c>
      <c r="FX92" s="237" t="e">
        <f t="shared" si="313"/>
        <v>#N/A</v>
      </c>
      <c r="FY92" s="237" t="e">
        <f t="shared" si="314"/>
        <v>#N/A</v>
      </c>
      <c r="FZ92" s="237" t="e">
        <f t="shared" si="315"/>
        <v>#N/A</v>
      </c>
      <c r="GA92" s="237" t="e">
        <f t="shared" si="316"/>
        <v>#N/A</v>
      </c>
      <c r="GB92" s="237" t="e">
        <f t="shared" si="317"/>
        <v>#N/A</v>
      </c>
      <c r="GC92" s="237" t="e">
        <f t="shared" si="318"/>
        <v>#N/A</v>
      </c>
      <c r="GD92" s="237" t="e">
        <f t="shared" si="319"/>
        <v>#N/A</v>
      </c>
      <c r="GE92" s="237" t="e">
        <f t="shared" si="320"/>
        <v>#N/A</v>
      </c>
      <c r="GF92" s="237" t="e">
        <f t="shared" si="321"/>
        <v>#N/A</v>
      </c>
      <c r="GG92" s="237" t="e">
        <f t="shared" si="322"/>
        <v>#N/A</v>
      </c>
      <c r="GH92" s="237" t="e">
        <f t="shared" si="323"/>
        <v>#N/A</v>
      </c>
      <c r="GI92" s="237" t="e">
        <f t="shared" si="324"/>
        <v>#N/A</v>
      </c>
      <c r="GJ92" s="237" t="e">
        <f t="shared" si="325"/>
        <v>#N/A</v>
      </c>
      <c r="GK92" s="237" t="e">
        <f t="shared" si="326"/>
        <v>#N/A</v>
      </c>
      <c r="GL92" s="237" t="e">
        <f t="shared" si="327"/>
        <v>#N/A</v>
      </c>
      <c r="GM92" s="237" t="e">
        <f t="shared" si="328"/>
        <v>#N/A</v>
      </c>
      <c r="GN92" s="237" t="e">
        <f t="shared" si="329"/>
        <v>#N/A</v>
      </c>
      <c r="GO92" s="237" t="e">
        <f t="shared" si="330"/>
        <v>#N/A</v>
      </c>
      <c r="GP92" s="237" t="e">
        <f t="shared" si="331"/>
        <v>#N/A</v>
      </c>
      <c r="GQ92" s="237" t="e">
        <f t="shared" si="332"/>
        <v>#N/A</v>
      </c>
      <c r="GR92" s="237" t="e">
        <f t="shared" si="333"/>
        <v>#N/A</v>
      </c>
      <c r="GS92" s="237" t="e">
        <f t="shared" si="334"/>
        <v>#N/A</v>
      </c>
      <c r="GT92" s="237" t="e">
        <f t="shared" si="335"/>
        <v>#N/A</v>
      </c>
      <c r="GU92" s="237" t="e">
        <f t="shared" si="336"/>
        <v>#N/A</v>
      </c>
      <c r="GV92" s="237" t="e">
        <f t="shared" si="337"/>
        <v>#N/A</v>
      </c>
      <c r="GW92" s="237" t="e">
        <f t="shared" si="338"/>
        <v>#N/A</v>
      </c>
      <c r="GX92" s="237" t="e">
        <f t="shared" si="339"/>
        <v>#N/A</v>
      </c>
      <c r="GY92" s="237" t="e">
        <f t="shared" si="340"/>
        <v>#N/A</v>
      </c>
      <c r="GZ92" s="237" t="e">
        <f t="shared" si="341"/>
        <v>#N/A</v>
      </c>
      <c r="HA92" s="237" t="e">
        <f t="shared" si="342"/>
        <v>#N/A</v>
      </c>
      <c r="HB92" s="237" t="e">
        <f t="shared" si="343"/>
        <v>#N/A</v>
      </c>
      <c r="HC92" s="237" t="e">
        <f t="shared" si="344"/>
        <v>#N/A</v>
      </c>
      <c r="HD92" s="237" t="e">
        <f t="shared" si="345"/>
        <v>#N/A</v>
      </c>
      <c r="HE92" s="237" t="e">
        <f t="shared" si="346"/>
        <v>#N/A</v>
      </c>
      <c r="HF92" s="237" t="e">
        <f t="shared" si="347"/>
        <v>#N/A</v>
      </c>
      <c r="HG92" s="237" t="e">
        <f t="shared" si="348"/>
        <v>#N/A</v>
      </c>
      <c r="HH92" s="237" t="e">
        <f t="shared" si="349"/>
        <v>#N/A</v>
      </c>
      <c r="HI92" s="237" t="e">
        <f t="shared" si="350"/>
        <v>#N/A</v>
      </c>
      <c r="HJ92" s="237" t="e">
        <f t="shared" si="351"/>
        <v>#N/A</v>
      </c>
      <c r="HK92" s="237" t="e">
        <f t="shared" si="352"/>
        <v>#N/A</v>
      </c>
      <c r="HL92" s="237" t="e">
        <f t="shared" si="353"/>
        <v>#N/A</v>
      </c>
      <c r="HM92" s="237" t="e">
        <f t="shared" si="354"/>
        <v>#N/A</v>
      </c>
      <c r="HN92" s="237" t="e">
        <f t="shared" si="355"/>
        <v>#N/A</v>
      </c>
      <c r="HO92" s="237" t="e">
        <f t="shared" si="356"/>
        <v>#N/A</v>
      </c>
      <c r="HP92" s="237" t="e">
        <f t="shared" si="357"/>
        <v>#N/A</v>
      </c>
      <c r="HQ92" s="237" t="e">
        <f t="shared" si="358"/>
        <v>#N/A</v>
      </c>
      <c r="HR92" s="237" t="e">
        <f t="shared" si="359"/>
        <v>#N/A</v>
      </c>
      <c r="HS92" s="237" t="e">
        <f t="shared" si="360"/>
        <v>#N/A</v>
      </c>
      <c r="HT92" s="237" t="e">
        <f t="shared" si="361"/>
        <v>#N/A</v>
      </c>
      <c r="HU92" s="237" t="e">
        <f t="shared" si="362"/>
        <v>#N/A</v>
      </c>
      <c r="HV92" s="237" t="e">
        <f t="shared" si="363"/>
        <v>#N/A</v>
      </c>
      <c r="HW92" s="237" t="e">
        <f t="shared" si="364"/>
        <v>#N/A</v>
      </c>
      <c r="HX92" s="237" t="e">
        <f t="shared" si="365"/>
        <v>#N/A</v>
      </c>
      <c r="HY92" s="237" t="e">
        <f t="shared" si="366"/>
        <v>#N/A</v>
      </c>
      <c r="HZ92" s="237" t="e">
        <f t="shared" si="367"/>
        <v>#N/A</v>
      </c>
      <c r="IA92" s="237" t="e">
        <f t="shared" si="368"/>
        <v>#N/A</v>
      </c>
      <c r="IB92" s="237" t="e">
        <f t="shared" si="369"/>
        <v>#N/A</v>
      </c>
    </row>
    <row r="93" spans="1:236" hidden="1" x14ac:dyDescent="0.25">
      <c r="A93" s="22">
        <v>90</v>
      </c>
      <c r="B93" s="117" t="str">
        <f t="shared" si="253"/>
        <v/>
      </c>
      <c r="C93" s="132"/>
      <c r="D93" s="117" t="str">
        <f t="shared" si="254"/>
        <v/>
      </c>
      <c r="E93" s="127"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9" t="str">
        <f t="shared" si="261"/>
        <v/>
      </c>
      <c r="Q93" s="119" t="str">
        <f t="shared" si="262"/>
        <v/>
      </c>
      <c r="R93" s="40" t="str">
        <f t="shared" si="263"/>
        <v/>
      </c>
      <c r="S93" s="132"/>
      <c r="T93" s="28" t="str">
        <f>IF(AND(B93&gt;0,C93&gt;0,D93&gt;0,M93&gt;0,N93&gt;0,S93&gt;0,NOT(K93="")),ABS(VLOOKUP($S$1,VLookups!$A$28:$B$29,2,FALSE)-_xlfn.BETA.DIST(S93,IF(G93="L",N93,M93),IF(G93="L",M93,N93),TRUE,B93,D93)),"")</f>
        <v/>
      </c>
      <c r="U93" s="129" t="str">
        <f>IF(OR($M93="",$N93=""),"",_xlfn.BETA.INV(ABS(VLOOKUP($S$1,VLookups!$A$28:$B$29,2,FALSE)-U$3),IF($G93="L",$N93,$M93),IF($G93="L",$M93,$N93),$B93,$D93))</f>
        <v/>
      </c>
      <c r="V93" s="130" t="str">
        <f>IF(OR($M93="",$N93=""),"",_xlfn.BETA.INV(ABS(VLOOKUP($S$1,VLookups!$A$28:$B$29,2,FALSE)-V$3),IF($G93="L",$N93,$M93),IF($G93="L",$M93,$N93),$B93,$D93))</f>
        <v/>
      </c>
      <c r="W93" s="129" t="str">
        <f>IF(OR($M93="",$N93=""),"",_xlfn.BETA.INV(ABS(VLOOKUP($S$1,VLookups!$A$28:$B$29,2,FALSE)-W$3),IF($G93="L",$N93,$M93),IF($G93="L",$M93,$N93),$B93,$D93))</f>
        <v/>
      </c>
      <c r="X93" s="130" t="str">
        <f>IF(OR($M93="",$N93=""),"",_xlfn.BETA.INV(ABS(VLOOKUP($S$1,VLookups!$A$28:$B$29,2,FALSE)-X$3),IF($G93="L",$N93,$M93),IF($G93="L",$M93,$N93),$B93,$D93))</f>
        <v/>
      </c>
      <c r="Y93" s="129" t="str">
        <f>IF(OR($M93="",$N93=""),"",_xlfn.BETA.INV(ABS(VLOOKUP($S$1,VLookups!$A$28:$B$29,2,FALSE)-Y$3),IF($G93="L",$N93,$M93),IF($G93="L",$M93,$N93),$B93,$D93))</f>
        <v/>
      </c>
      <c r="Z93" s="130" t="str">
        <f>IF(OR($M93="",$N93=""),"",_xlfn.BETA.INV(ABS(VLOOKUP($S$1,VLookups!$A$28:$B$29,2,FALSE)-Z$3),IF($G93="L",$N93,$M93),IF($G93="L",$M93,$N93),$B93,$D93))</f>
        <v/>
      </c>
      <c r="AA93" s="129" t="str">
        <f>IF(OR($M93="",$N93=""),"",_xlfn.BETA.INV(ABS(VLOOKUP($S$1,VLookups!$A$28:$B$29,2,FALSE)-AA$3),IF($G93="L",$N93,$M93),IF($G93="L",$M93,$N93),$B93,$D93))</f>
        <v/>
      </c>
      <c r="AB93" s="130" t="str">
        <f>IF(OR($M93="",$N93=""),"",_xlfn.BETA.INV(ABS(VLOOKUP($S$1,VLookups!$A$28:$B$29,2,FALSE)-AB$3),IF($G93="L",$N93,$M93),IF($G93="L",$M93,$N93),$B93,$D93))</f>
        <v/>
      </c>
      <c r="AC93" s="129" t="str">
        <f>IF(OR($M93="",$N93=""),"",_xlfn.BETA.INV(ABS(VLOOKUP($S$1,VLookups!$A$28:$B$29,2,FALSE)-AC$3),IF($G93="L",$N93,$M93),IF($G93="L",$M93,$N93),$B93,$D93))</f>
        <v/>
      </c>
      <c r="AD93" s="130" t="str">
        <f>IF(OR($M93="",$N93=""),"",_xlfn.BETA.INV(ABS(VLOOKUP($S$1,VLookups!$A$28:$B$29,2,FALSE)-AD$3),IF($G93="L",$N93,$M93),IF($G93="L",$M93,$N93),$B93,$D93))</f>
        <v/>
      </c>
      <c r="AE93" s="129" t="str">
        <f>IF(OR($M93="",$N93=""),"",_xlfn.BETA.INV(ABS(VLOOKUP($S$1,VLookups!$A$28:$B$29,2,FALSE)-AE$3),IF($G93="L",$N93,$M93),IF($G93="L",$M93,$N93),$B93,$D93))</f>
        <v/>
      </c>
      <c r="AF93" s="130" t="str">
        <f>IF(OR($M93="",$N93=""),"",_xlfn.BETA.INV(ABS(VLOOKUP($S$1,VLookups!$A$28:$B$29,2,FALSE)-AF$3),IF($G93="L",$N93,$M93),IF($G93="L",$M93,$N93),$B93,$D93))</f>
        <v/>
      </c>
      <c r="AG93" s="17"/>
      <c r="AH93" s="238" t="str">
        <f t="shared" si="264"/>
        <v/>
      </c>
      <c r="AI93" s="236" t="str">
        <f t="shared" si="265"/>
        <v/>
      </c>
      <c r="AJ93" s="199" t="str">
        <f t="shared" ref="AJ93:CU93" si="416">IF(ISNONTEXT($AH93),AI93+$AH93,"")</f>
        <v/>
      </c>
      <c r="AK93" s="199" t="str">
        <f t="shared" si="416"/>
        <v/>
      </c>
      <c r="AL93" s="199" t="str">
        <f t="shared" si="416"/>
        <v/>
      </c>
      <c r="AM93" s="199" t="str">
        <f t="shared" si="416"/>
        <v/>
      </c>
      <c r="AN93" s="199" t="str">
        <f t="shared" si="416"/>
        <v/>
      </c>
      <c r="AO93" s="199" t="str">
        <f t="shared" si="416"/>
        <v/>
      </c>
      <c r="AP93" s="199" t="str">
        <f t="shared" si="416"/>
        <v/>
      </c>
      <c r="AQ93" s="199" t="str">
        <f t="shared" si="416"/>
        <v/>
      </c>
      <c r="AR93" s="199" t="str">
        <f t="shared" si="416"/>
        <v/>
      </c>
      <c r="AS93" s="199" t="str">
        <f t="shared" si="416"/>
        <v/>
      </c>
      <c r="AT93" s="199" t="str">
        <f t="shared" si="416"/>
        <v/>
      </c>
      <c r="AU93" s="199" t="str">
        <f t="shared" si="416"/>
        <v/>
      </c>
      <c r="AV93" s="199" t="str">
        <f t="shared" si="416"/>
        <v/>
      </c>
      <c r="AW93" s="199" t="str">
        <f t="shared" si="416"/>
        <v/>
      </c>
      <c r="AX93" s="199" t="str">
        <f t="shared" si="416"/>
        <v/>
      </c>
      <c r="AY93" s="199" t="str">
        <f t="shared" si="416"/>
        <v/>
      </c>
      <c r="AZ93" s="199" t="str">
        <f t="shared" si="416"/>
        <v/>
      </c>
      <c r="BA93" s="199" t="str">
        <f t="shared" si="416"/>
        <v/>
      </c>
      <c r="BB93" s="199" t="str">
        <f t="shared" si="416"/>
        <v/>
      </c>
      <c r="BC93" s="199" t="str">
        <f t="shared" si="416"/>
        <v/>
      </c>
      <c r="BD93" s="199" t="str">
        <f t="shared" si="416"/>
        <v/>
      </c>
      <c r="BE93" s="199" t="str">
        <f t="shared" si="416"/>
        <v/>
      </c>
      <c r="BF93" s="199" t="str">
        <f t="shared" si="416"/>
        <v/>
      </c>
      <c r="BG93" s="199" t="str">
        <f t="shared" si="416"/>
        <v/>
      </c>
      <c r="BH93" s="199" t="str">
        <f t="shared" si="416"/>
        <v/>
      </c>
      <c r="BI93" s="199" t="str">
        <f t="shared" si="416"/>
        <v/>
      </c>
      <c r="BJ93" s="199" t="str">
        <f t="shared" si="416"/>
        <v/>
      </c>
      <c r="BK93" s="199" t="str">
        <f t="shared" si="416"/>
        <v/>
      </c>
      <c r="BL93" s="199" t="str">
        <f t="shared" si="416"/>
        <v/>
      </c>
      <c r="BM93" s="199" t="str">
        <f t="shared" si="416"/>
        <v/>
      </c>
      <c r="BN93" s="199" t="str">
        <f t="shared" si="416"/>
        <v/>
      </c>
      <c r="BO93" s="199" t="str">
        <f t="shared" si="416"/>
        <v/>
      </c>
      <c r="BP93" s="199" t="str">
        <f t="shared" si="416"/>
        <v/>
      </c>
      <c r="BQ93" s="199" t="str">
        <f t="shared" si="416"/>
        <v/>
      </c>
      <c r="BR93" s="199" t="str">
        <f t="shared" si="416"/>
        <v/>
      </c>
      <c r="BS93" s="199" t="str">
        <f t="shared" si="416"/>
        <v/>
      </c>
      <c r="BT93" s="199" t="str">
        <f t="shared" si="416"/>
        <v/>
      </c>
      <c r="BU93" s="199" t="str">
        <f t="shared" si="416"/>
        <v/>
      </c>
      <c r="BV93" s="199" t="str">
        <f t="shared" si="416"/>
        <v/>
      </c>
      <c r="BW93" s="199" t="str">
        <f t="shared" si="416"/>
        <v/>
      </c>
      <c r="BX93" s="199" t="str">
        <f t="shared" si="416"/>
        <v/>
      </c>
      <c r="BY93" s="199" t="str">
        <f t="shared" si="416"/>
        <v/>
      </c>
      <c r="BZ93" s="199" t="str">
        <f t="shared" si="416"/>
        <v/>
      </c>
      <c r="CA93" s="199" t="str">
        <f t="shared" si="416"/>
        <v/>
      </c>
      <c r="CB93" s="199" t="str">
        <f t="shared" si="416"/>
        <v/>
      </c>
      <c r="CC93" s="199" t="str">
        <f t="shared" si="416"/>
        <v/>
      </c>
      <c r="CD93" s="199" t="str">
        <f t="shared" si="416"/>
        <v/>
      </c>
      <c r="CE93" s="199" t="str">
        <f t="shared" si="416"/>
        <v/>
      </c>
      <c r="CF93" s="199" t="str">
        <f t="shared" si="416"/>
        <v/>
      </c>
      <c r="CG93" s="199" t="str">
        <f t="shared" si="416"/>
        <v/>
      </c>
      <c r="CH93" s="199" t="str">
        <f t="shared" si="416"/>
        <v/>
      </c>
      <c r="CI93" s="199" t="str">
        <f t="shared" si="416"/>
        <v/>
      </c>
      <c r="CJ93" s="199" t="str">
        <f t="shared" si="416"/>
        <v/>
      </c>
      <c r="CK93" s="199" t="str">
        <f t="shared" si="416"/>
        <v/>
      </c>
      <c r="CL93" s="199" t="str">
        <f t="shared" si="416"/>
        <v/>
      </c>
      <c r="CM93" s="199" t="str">
        <f t="shared" si="416"/>
        <v/>
      </c>
      <c r="CN93" s="199" t="str">
        <f t="shared" si="416"/>
        <v/>
      </c>
      <c r="CO93" s="199" t="str">
        <f t="shared" si="416"/>
        <v/>
      </c>
      <c r="CP93" s="199" t="str">
        <f t="shared" si="416"/>
        <v/>
      </c>
      <c r="CQ93" s="199" t="str">
        <f t="shared" si="416"/>
        <v/>
      </c>
      <c r="CR93" s="199" t="str">
        <f t="shared" si="416"/>
        <v/>
      </c>
      <c r="CS93" s="199" t="str">
        <f t="shared" si="416"/>
        <v/>
      </c>
      <c r="CT93" s="199" t="str">
        <f t="shared" si="416"/>
        <v/>
      </c>
      <c r="CU93" s="199" t="str">
        <f t="shared" si="416"/>
        <v/>
      </c>
      <c r="CV93" s="199" t="str">
        <f t="shared" ref="CV93:FG93" si="417">IF(ISNONTEXT($AH93),CU93+$AH93,"")</f>
        <v/>
      </c>
      <c r="CW93" s="199" t="str">
        <f t="shared" si="417"/>
        <v/>
      </c>
      <c r="CX93" s="199" t="str">
        <f t="shared" si="417"/>
        <v/>
      </c>
      <c r="CY93" s="199" t="str">
        <f t="shared" si="417"/>
        <v/>
      </c>
      <c r="CZ93" s="199" t="str">
        <f t="shared" si="417"/>
        <v/>
      </c>
      <c r="DA93" s="199" t="str">
        <f t="shared" si="417"/>
        <v/>
      </c>
      <c r="DB93" s="199" t="str">
        <f t="shared" si="417"/>
        <v/>
      </c>
      <c r="DC93" s="199" t="str">
        <f t="shared" si="417"/>
        <v/>
      </c>
      <c r="DD93" s="199" t="str">
        <f t="shared" si="417"/>
        <v/>
      </c>
      <c r="DE93" s="199" t="str">
        <f t="shared" si="417"/>
        <v/>
      </c>
      <c r="DF93" s="199" t="str">
        <f t="shared" si="417"/>
        <v/>
      </c>
      <c r="DG93" s="199" t="str">
        <f t="shared" si="417"/>
        <v/>
      </c>
      <c r="DH93" s="199" t="str">
        <f t="shared" si="417"/>
        <v/>
      </c>
      <c r="DI93" s="199" t="str">
        <f t="shared" si="417"/>
        <v/>
      </c>
      <c r="DJ93" s="199" t="str">
        <f t="shared" si="417"/>
        <v/>
      </c>
      <c r="DK93" s="199" t="str">
        <f t="shared" si="417"/>
        <v/>
      </c>
      <c r="DL93" s="199" t="str">
        <f t="shared" si="417"/>
        <v/>
      </c>
      <c r="DM93" s="199" t="str">
        <f t="shared" si="417"/>
        <v/>
      </c>
      <c r="DN93" s="199" t="str">
        <f t="shared" si="417"/>
        <v/>
      </c>
      <c r="DO93" s="199" t="str">
        <f t="shared" si="417"/>
        <v/>
      </c>
      <c r="DP93" s="199" t="str">
        <f t="shared" si="417"/>
        <v/>
      </c>
      <c r="DQ93" s="199" t="str">
        <f t="shared" si="417"/>
        <v/>
      </c>
      <c r="DR93" s="199" t="str">
        <f t="shared" si="417"/>
        <v/>
      </c>
      <c r="DS93" s="199" t="str">
        <f t="shared" si="417"/>
        <v/>
      </c>
      <c r="DT93" s="199" t="str">
        <f t="shared" si="417"/>
        <v/>
      </c>
      <c r="DU93" s="199" t="str">
        <f t="shared" si="417"/>
        <v/>
      </c>
      <c r="DV93" s="199" t="str">
        <f t="shared" si="417"/>
        <v/>
      </c>
      <c r="DW93" s="199" t="str">
        <f t="shared" si="417"/>
        <v/>
      </c>
      <c r="DX93" s="199" t="str">
        <f t="shared" si="417"/>
        <v/>
      </c>
      <c r="DY93" s="199" t="str">
        <f t="shared" si="417"/>
        <v/>
      </c>
      <c r="DZ93" s="199" t="str">
        <f t="shared" si="417"/>
        <v/>
      </c>
      <c r="EA93" s="199" t="str">
        <f t="shared" si="417"/>
        <v/>
      </c>
      <c r="EB93" s="199" t="str">
        <f t="shared" si="417"/>
        <v/>
      </c>
      <c r="EC93" s="199" t="str">
        <f t="shared" si="417"/>
        <v/>
      </c>
      <c r="ED93" s="199" t="str">
        <f t="shared" si="417"/>
        <v/>
      </c>
      <c r="EE93" s="236" t="str">
        <f t="shared" si="268"/>
        <v/>
      </c>
      <c r="EF93" s="237" t="e">
        <f t="shared" si="269"/>
        <v>#N/A</v>
      </c>
      <c r="EG93" s="237" t="e">
        <f t="shared" si="270"/>
        <v>#N/A</v>
      </c>
      <c r="EH93" s="237" t="e">
        <f t="shared" si="271"/>
        <v>#N/A</v>
      </c>
      <c r="EI93" s="237" t="e">
        <f t="shared" si="272"/>
        <v>#N/A</v>
      </c>
      <c r="EJ93" s="237" t="e">
        <f t="shared" si="273"/>
        <v>#N/A</v>
      </c>
      <c r="EK93" s="237" t="e">
        <f t="shared" si="274"/>
        <v>#N/A</v>
      </c>
      <c r="EL93" s="237" t="e">
        <f t="shared" si="275"/>
        <v>#N/A</v>
      </c>
      <c r="EM93" s="237" t="e">
        <f t="shared" si="276"/>
        <v>#N/A</v>
      </c>
      <c r="EN93" s="237" t="e">
        <f t="shared" si="277"/>
        <v>#N/A</v>
      </c>
      <c r="EO93" s="237" t="e">
        <f t="shared" si="278"/>
        <v>#N/A</v>
      </c>
      <c r="EP93" s="237" t="e">
        <f t="shared" si="279"/>
        <v>#N/A</v>
      </c>
      <c r="EQ93" s="237" t="e">
        <f t="shared" si="280"/>
        <v>#N/A</v>
      </c>
      <c r="ER93" s="237" t="e">
        <f t="shared" si="281"/>
        <v>#N/A</v>
      </c>
      <c r="ES93" s="237" t="e">
        <f t="shared" si="282"/>
        <v>#N/A</v>
      </c>
      <c r="ET93" s="237" t="e">
        <f t="shared" si="283"/>
        <v>#N/A</v>
      </c>
      <c r="EU93" s="237" t="e">
        <f t="shared" si="284"/>
        <v>#N/A</v>
      </c>
      <c r="EV93" s="237" t="e">
        <f t="shared" si="285"/>
        <v>#N/A</v>
      </c>
      <c r="EW93" s="237" t="e">
        <f t="shared" si="286"/>
        <v>#N/A</v>
      </c>
      <c r="EX93" s="237" t="e">
        <f t="shared" si="287"/>
        <v>#N/A</v>
      </c>
      <c r="EY93" s="237" t="e">
        <f t="shared" si="288"/>
        <v>#N/A</v>
      </c>
      <c r="EZ93" s="237" t="e">
        <f t="shared" si="289"/>
        <v>#N/A</v>
      </c>
      <c r="FA93" s="237" t="e">
        <f t="shared" si="290"/>
        <v>#N/A</v>
      </c>
      <c r="FB93" s="237" t="e">
        <f t="shared" si="291"/>
        <v>#N/A</v>
      </c>
      <c r="FC93" s="237" t="e">
        <f t="shared" si="292"/>
        <v>#N/A</v>
      </c>
      <c r="FD93" s="237" t="e">
        <f t="shared" si="293"/>
        <v>#N/A</v>
      </c>
      <c r="FE93" s="237" t="e">
        <f t="shared" si="294"/>
        <v>#N/A</v>
      </c>
      <c r="FF93" s="237" t="e">
        <f t="shared" si="295"/>
        <v>#N/A</v>
      </c>
      <c r="FG93" s="237" t="e">
        <f t="shared" si="296"/>
        <v>#N/A</v>
      </c>
      <c r="FH93" s="237" t="e">
        <f t="shared" si="297"/>
        <v>#N/A</v>
      </c>
      <c r="FI93" s="237" t="e">
        <f t="shared" si="298"/>
        <v>#N/A</v>
      </c>
      <c r="FJ93" s="237" t="e">
        <f t="shared" si="299"/>
        <v>#N/A</v>
      </c>
      <c r="FK93" s="237" t="e">
        <f t="shared" si="300"/>
        <v>#N/A</v>
      </c>
      <c r="FL93" s="237" t="e">
        <f t="shared" si="301"/>
        <v>#N/A</v>
      </c>
      <c r="FM93" s="237" t="e">
        <f t="shared" si="302"/>
        <v>#N/A</v>
      </c>
      <c r="FN93" s="237" t="e">
        <f t="shared" si="303"/>
        <v>#N/A</v>
      </c>
      <c r="FO93" s="237" t="e">
        <f t="shared" si="304"/>
        <v>#N/A</v>
      </c>
      <c r="FP93" s="237" t="e">
        <f t="shared" si="305"/>
        <v>#N/A</v>
      </c>
      <c r="FQ93" s="237" t="e">
        <f t="shared" si="306"/>
        <v>#N/A</v>
      </c>
      <c r="FR93" s="237" t="e">
        <f t="shared" si="307"/>
        <v>#N/A</v>
      </c>
      <c r="FS93" s="237" t="e">
        <f t="shared" si="308"/>
        <v>#N/A</v>
      </c>
      <c r="FT93" s="237" t="e">
        <f t="shared" si="309"/>
        <v>#N/A</v>
      </c>
      <c r="FU93" s="237" t="e">
        <f t="shared" si="310"/>
        <v>#N/A</v>
      </c>
      <c r="FV93" s="237" t="e">
        <f t="shared" si="311"/>
        <v>#N/A</v>
      </c>
      <c r="FW93" s="237" t="e">
        <f t="shared" si="312"/>
        <v>#N/A</v>
      </c>
      <c r="FX93" s="237" t="e">
        <f t="shared" si="313"/>
        <v>#N/A</v>
      </c>
      <c r="FY93" s="237" t="e">
        <f t="shared" si="314"/>
        <v>#N/A</v>
      </c>
      <c r="FZ93" s="237" t="e">
        <f t="shared" si="315"/>
        <v>#N/A</v>
      </c>
      <c r="GA93" s="237" t="e">
        <f t="shared" si="316"/>
        <v>#N/A</v>
      </c>
      <c r="GB93" s="237" t="e">
        <f t="shared" si="317"/>
        <v>#N/A</v>
      </c>
      <c r="GC93" s="237" t="e">
        <f t="shared" si="318"/>
        <v>#N/A</v>
      </c>
      <c r="GD93" s="237" t="e">
        <f t="shared" si="319"/>
        <v>#N/A</v>
      </c>
      <c r="GE93" s="237" t="e">
        <f t="shared" si="320"/>
        <v>#N/A</v>
      </c>
      <c r="GF93" s="237" t="e">
        <f t="shared" si="321"/>
        <v>#N/A</v>
      </c>
      <c r="GG93" s="237" t="e">
        <f t="shared" si="322"/>
        <v>#N/A</v>
      </c>
      <c r="GH93" s="237" t="e">
        <f t="shared" si="323"/>
        <v>#N/A</v>
      </c>
      <c r="GI93" s="237" t="e">
        <f t="shared" si="324"/>
        <v>#N/A</v>
      </c>
      <c r="GJ93" s="237" t="e">
        <f t="shared" si="325"/>
        <v>#N/A</v>
      </c>
      <c r="GK93" s="237" t="e">
        <f t="shared" si="326"/>
        <v>#N/A</v>
      </c>
      <c r="GL93" s="237" t="e">
        <f t="shared" si="327"/>
        <v>#N/A</v>
      </c>
      <c r="GM93" s="237" t="e">
        <f t="shared" si="328"/>
        <v>#N/A</v>
      </c>
      <c r="GN93" s="237" t="e">
        <f t="shared" si="329"/>
        <v>#N/A</v>
      </c>
      <c r="GO93" s="237" t="e">
        <f t="shared" si="330"/>
        <v>#N/A</v>
      </c>
      <c r="GP93" s="237" t="e">
        <f t="shared" si="331"/>
        <v>#N/A</v>
      </c>
      <c r="GQ93" s="237" t="e">
        <f t="shared" si="332"/>
        <v>#N/A</v>
      </c>
      <c r="GR93" s="237" t="e">
        <f t="shared" si="333"/>
        <v>#N/A</v>
      </c>
      <c r="GS93" s="237" t="e">
        <f t="shared" si="334"/>
        <v>#N/A</v>
      </c>
      <c r="GT93" s="237" t="e">
        <f t="shared" si="335"/>
        <v>#N/A</v>
      </c>
      <c r="GU93" s="237" t="e">
        <f t="shared" si="336"/>
        <v>#N/A</v>
      </c>
      <c r="GV93" s="237" t="e">
        <f t="shared" si="337"/>
        <v>#N/A</v>
      </c>
      <c r="GW93" s="237" t="e">
        <f t="shared" si="338"/>
        <v>#N/A</v>
      </c>
      <c r="GX93" s="237" t="e">
        <f t="shared" si="339"/>
        <v>#N/A</v>
      </c>
      <c r="GY93" s="237" t="e">
        <f t="shared" si="340"/>
        <v>#N/A</v>
      </c>
      <c r="GZ93" s="237" t="e">
        <f t="shared" si="341"/>
        <v>#N/A</v>
      </c>
      <c r="HA93" s="237" t="e">
        <f t="shared" si="342"/>
        <v>#N/A</v>
      </c>
      <c r="HB93" s="237" t="e">
        <f t="shared" si="343"/>
        <v>#N/A</v>
      </c>
      <c r="HC93" s="237" t="e">
        <f t="shared" si="344"/>
        <v>#N/A</v>
      </c>
      <c r="HD93" s="237" t="e">
        <f t="shared" si="345"/>
        <v>#N/A</v>
      </c>
      <c r="HE93" s="237" t="e">
        <f t="shared" si="346"/>
        <v>#N/A</v>
      </c>
      <c r="HF93" s="237" t="e">
        <f t="shared" si="347"/>
        <v>#N/A</v>
      </c>
      <c r="HG93" s="237" t="e">
        <f t="shared" si="348"/>
        <v>#N/A</v>
      </c>
      <c r="HH93" s="237" t="e">
        <f t="shared" si="349"/>
        <v>#N/A</v>
      </c>
      <c r="HI93" s="237" t="e">
        <f t="shared" si="350"/>
        <v>#N/A</v>
      </c>
      <c r="HJ93" s="237" t="e">
        <f t="shared" si="351"/>
        <v>#N/A</v>
      </c>
      <c r="HK93" s="237" t="e">
        <f t="shared" si="352"/>
        <v>#N/A</v>
      </c>
      <c r="HL93" s="237" t="e">
        <f t="shared" si="353"/>
        <v>#N/A</v>
      </c>
      <c r="HM93" s="237" t="e">
        <f t="shared" si="354"/>
        <v>#N/A</v>
      </c>
      <c r="HN93" s="237" t="e">
        <f t="shared" si="355"/>
        <v>#N/A</v>
      </c>
      <c r="HO93" s="237" t="e">
        <f t="shared" si="356"/>
        <v>#N/A</v>
      </c>
      <c r="HP93" s="237" t="e">
        <f t="shared" si="357"/>
        <v>#N/A</v>
      </c>
      <c r="HQ93" s="237" t="e">
        <f t="shared" si="358"/>
        <v>#N/A</v>
      </c>
      <c r="HR93" s="237" t="e">
        <f t="shared" si="359"/>
        <v>#N/A</v>
      </c>
      <c r="HS93" s="237" t="e">
        <f t="shared" si="360"/>
        <v>#N/A</v>
      </c>
      <c r="HT93" s="237" t="e">
        <f t="shared" si="361"/>
        <v>#N/A</v>
      </c>
      <c r="HU93" s="237" t="e">
        <f t="shared" si="362"/>
        <v>#N/A</v>
      </c>
      <c r="HV93" s="237" t="e">
        <f t="shared" si="363"/>
        <v>#N/A</v>
      </c>
      <c r="HW93" s="237" t="e">
        <f t="shared" si="364"/>
        <v>#N/A</v>
      </c>
      <c r="HX93" s="237" t="e">
        <f t="shared" si="365"/>
        <v>#N/A</v>
      </c>
      <c r="HY93" s="237" t="e">
        <f t="shared" si="366"/>
        <v>#N/A</v>
      </c>
      <c r="HZ93" s="237" t="e">
        <f t="shared" si="367"/>
        <v>#N/A</v>
      </c>
      <c r="IA93" s="237" t="e">
        <f t="shared" si="368"/>
        <v>#N/A</v>
      </c>
      <c r="IB93" s="237" t="e">
        <f t="shared" si="369"/>
        <v>#N/A</v>
      </c>
    </row>
    <row r="94" spans="1:236" hidden="1" x14ac:dyDescent="0.25">
      <c r="A94" s="22">
        <v>91</v>
      </c>
      <c r="B94" s="117" t="str">
        <f t="shared" si="253"/>
        <v/>
      </c>
      <c r="C94" s="132"/>
      <c r="D94" s="117" t="str">
        <f t="shared" si="254"/>
        <v/>
      </c>
      <c r="E94" s="127"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9" t="str">
        <f t="shared" si="261"/>
        <v/>
      </c>
      <c r="Q94" s="119" t="str">
        <f t="shared" si="262"/>
        <v/>
      </c>
      <c r="R94" s="40" t="str">
        <f t="shared" si="263"/>
        <v/>
      </c>
      <c r="S94" s="132"/>
      <c r="T94" s="28" t="str">
        <f>IF(AND(B94&gt;0,C94&gt;0,D94&gt;0,M94&gt;0,N94&gt;0,S94&gt;0,NOT(K94="")),ABS(VLOOKUP($S$1,VLookups!$A$28:$B$29,2,FALSE)-_xlfn.BETA.DIST(S94,IF(G94="L",N94,M94),IF(G94="L",M94,N94),TRUE,B94,D94)),"")</f>
        <v/>
      </c>
      <c r="U94" s="129" t="str">
        <f>IF(OR($M94="",$N94=""),"",_xlfn.BETA.INV(ABS(VLOOKUP($S$1,VLookups!$A$28:$B$29,2,FALSE)-U$3),IF($G94="L",$N94,$M94),IF($G94="L",$M94,$N94),$B94,$D94))</f>
        <v/>
      </c>
      <c r="V94" s="130" t="str">
        <f>IF(OR($M94="",$N94=""),"",_xlfn.BETA.INV(ABS(VLOOKUP($S$1,VLookups!$A$28:$B$29,2,FALSE)-V$3),IF($G94="L",$N94,$M94),IF($G94="L",$M94,$N94),$B94,$D94))</f>
        <v/>
      </c>
      <c r="W94" s="129" t="str">
        <f>IF(OR($M94="",$N94=""),"",_xlfn.BETA.INV(ABS(VLOOKUP($S$1,VLookups!$A$28:$B$29,2,FALSE)-W$3),IF($G94="L",$N94,$M94),IF($G94="L",$M94,$N94),$B94,$D94))</f>
        <v/>
      </c>
      <c r="X94" s="130" t="str">
        <f>IF(OR($M94="",$N94=""),"",_xlfn.BETA.INV(ABS(VLOOKUP($S$1,VLookups!$A$28:$B$29,2,FALSE)-X$3),IF($G94="L",$N94,$M94),IF($G94="L",$M94,$N94),$B94,$D94))</f>
        <v/>
      </c>
      <c r="Y94" s="129" t="str">
        <f>IF(OR($M94="",$N94=""),"",_xlfn.BETA.INV(ABS(VLOOKUP($S$1,VLookups!$A$28:$B$29,2,FALSE)-Y$3),IF($G94="L",$N94,$M94),IF($G94="L",$M94,$N94),$B94,$D94))</f>
        <v/>
      </c>
      <c r="Z94" s="130" t="str">
        <f>IF(OR($M94="",$N94=""),"",_xlfn.BETA.INV(ABS(VLOOKUP($S$1,VLookups!$A$28:$B$29,2,FALSE)-Z$3),IF($G94="L",$N94,$M94),IF($G94="L",$M94,$N94),$B94,$D94))</f>
        <v/>
      </c>
      <c r="AA94" s="129" t="str">
        <f>IF(OR($M94="",$N94=""),"",_xlfn.BETA.INV(ABS(VLOOKUP($S$1,VLookups!$A$28:$B$29,2,FALSE)-AA$3),IF($G94="L",$N94,$M94),IF($G94="L",$M94,$N94),$B94,$D94))</f>
        <v/>
      </c>
      <c r="AB94" s="130" t="str">
        <f>IF(OR($M94="",$N94=""),"",_xlfn.BETA.INV(ABS(VLOOKUP($S$1,VLookups!$A$28:$B$29,2,FALSE)-AB$3),IF($G94="L",$N94,$M94),IF($G94="L",$M94,$N94),$B94,$D94))</f>
        <v/>
      </c>
      <c r="AC94" s="129" t="str">
        <f>IF(OR($M94="",$N94=""),"",_xlfn.BETA.INV(ABS(VLOOKUP($S$1,VLookups!$A$28:$B$29,2,FALSE)-AC$3),IF($G94="L",$N94,$M94),IF($G94="L",$M94,$N94),$B94,$D94))</f>
        <v/>
      </c>
      <c r="AD94" s="130" t="str">
        <f>IF(OR($M94="",$N94=""),"",_xlfn.BETA.INV(ABS(VLOOKUP($S$1,VLookups!$A$28:$B$29,2,FALSE)-AD$3),IF($G94="L",$N94,$M94),IF($G94="L",$M94,$N94),$B94,$D94))</f>
        <v/>
      </c>
      <c r="AE94" s="129" t="str">
        <f>IF(OR($M94="",$N94=""),"",_xlfn.BETA.INV(ABS(VLOOKUP($S$1,VLookups!$A$28:$B$29,2,FALSE)-AE$3),IF($G94="L",$N94,$M94),IF($G94="L",$M94,$N94),$B94,$D94))</f>
        <v/>
      </c>
      <c r="AF94" s="130" t="str">
        <f>IF(OR($M94="",$N94=""),"",_xlfn.BETA.INV(ABS(VLOOKUP($S$1,VLookups!$A$28:$B$29,2,FALSE)-AF$3),IF($G94="L",$N94,$M94),IF($G94="L",$M94,$N94),$B94,$D94))</f>
        <v/>
      </c>
      <c r="AG94" s="17"/>
      <c r="AH94" s="238" t="str">
        <f t="shared" si="264"/>
        <v/>
      </c>
      <c r="AI94" s="236" t="str">
        <f t="shared" si="265"/>
        <v/>
      </c>
      <c r="AJ94" s="199" t="str">
        <f t="shared" ref="AJ94:CU94" si="418">IF(ISNONTEXT($AH94),AI94+$AH94,"")</f>
        <v/>
      </c>
      <c r="AK94" s="199" t="str">
        <f t="shared" si="418"/>
        <v/>
      </c>
      <c r="AL94" s="199" t="str">
        <f t="shared" si="418"/>
        <v/>
      </c>
      <c r="AM94" s="199" t="str">
        <f t="shared" si="418"/>
        <v/>
      </c>
      <c r="AN94" s="199" t="str">
        <f t="shared" si="418"/>
        <v/>
      </c>
      <c r="AO94" s="199" t="str">
        <f t="shared" si="418"/>
        <v/>
      </c>
      <c r="AP94" s="199" t="str">
        <f t="shared" si="418"/>
        <v/>
      </c>
      <c r="AQ94" s="199" t="str">
        <f t="shared" si="418"/>
        <v/>
      </c>
      <c r="AR94" s="199" t="str">
        <f t="shared" si="418"/>
        <v/>
      </c>
      <c r="AS94" s="199" t="str">
        <f t="shared" si="418"/>
        <v/>
      </c>
      <c r="AT94" s="199" t="str">
        <f t="shared" si="418"/>
        <v/>
      </c>
      <c r="AU94" s="199" t="str">
        <f t="shared" si="418"/>
        <v/>
      </c>
      <c r="AV94" s="199" t="str">
        <f t="shared" si="418"/>
        <v/>
      </c>
      <c r="AW94" s="199" t="str">
        <f t="shared" si="418"/>
        <v/>
      </c>
      <c r="AX94" s="199" t="str">
        <f t="shared" si="418"/>
        <v/>
      </c>
      <c r="AY94" s="199" t="str">
        <f t="shared" si="418"/>
        <v/>
      </c>
      <c r="AZ94" s="199" t="str">
        <f t="shared" si="418"/>
        <v/>
      </c>
      <c r="BA94" s="199" t="str">
        <f t="shared" si="418"/>
        <v/>
      </c>
      <c r="BB94" s="199" t="str">
        <f t="shared" si="418"/>
        <v/>
      </c>
      <c r="BC94" s="199" t="str">
        <f t="shared" si="418"/>
        <v/>
      </c>
      <c r="BD94" s="199" t="str">
        <f t="shared" si="418"/>
        <v/>
      </c>
      <c r="BE94" s="199" t="str">
        <f t="shared" si="418"/>
        <v/>
      </c>
      <c r="BF94" s="199" t="str">
        <f t="shared" si="418"/>
        <v/>
      </c>
      <c r="BG94" s="199" t="str">
        <f t="shared" si="418"/>
        <v/>
      </c>
      <c r="BH94" s="199" t="str">
        <f t="shared" si="418"/>
        <v/>
      </c>
      <c r="BI94" s="199" t="str">
        <f t="shared" si="418"/>
        <v/>
      </c>
      <c r="BJ94" s="199" t="str">
        <f t="shared" si="418"/>
        <v/>
      </c>
      <c r="BK94" s="199" t="str">
        <f t="shared" si="418"/>
        <v/>
      </c>
      <c r="BL94" s="199" t="str">
        <f t="shared" si="418"/>
        <v/>
      </c>
      <c r="BM94" s="199" t="str">
        <f t="shared" si="418"/>
        <v/>
      </c>
      <c r="BN94" s="199" t="str">
        <f t="shared" si="418"/>
        <v/>
      </c>
      <c r="BO94" s="199" t="str">
        <f t="shared" si="418"/>
        <v/>
      </c>
      <c r="BP94" s="199" t="str">
        <f t="shared" si="418"/>
        <v/>
      </c>
      <c r="BQ94" s="199" t="str">
        <f t="shared" si="418"/>
        <v/>
      </c>
      <c r="BR94" s="199" t="str">
        <f t="shared" si="418"/>
        <v/>
      </c>
      <c r="BS94" s="199" t="str">
        <f t="shared" si="418"/>
        <v/>
      </c>
      <c r="BT94" s="199" t="str">
        <f t="shared" si="418"/>
        <v/>
      </c>
      <c r="BU94" s="199" t="str">
        <f t="shared" si="418"/>
        <v/>
      </c>
      <c r="BV94" s="199" t="str">
        <f t="shared" si="418"/>
        <v/>
      </c>
      <c r="BW94" s="199" t="str">
        <f t="shared" si="418"/>
        <v/>
      </c>
      <c r="BX94" s="199" t="str">
        <f t="shared" si="418"/>
        <v/>
      </c>
      <c r="BY94" s="199" t="str">
        <f t="shared" si="418"/>
        <v/>
      </c>
      <c r="BZ94" s="199" t="str">
        <f t="shared" si="418"/>
        <v/>
      </c>
      <c r="CA94" s="199" t="str">
        <f t="shared" si="418"/>
        <v/>
      </c>
      <c r="CB94" s="199" t="str">
        <f t="shared" si="418"/>
        <v/>
      </c>
      <c r="CC94" s="199" t="str">
        <f t="shared" si="418"/>
        <v/>
      </c>
      <c r="CD94" s="199" t="str">
        <f t="shared" si="418"/>
        <v/>
      </c>
      <c r="CE94" s="199" t="str">
        <f t="shared" si="418"/>
        <v/>
      </c>
      <c r="CF94" s="199" t="str">
        <f t="shared" si="418"/>
        <v/>
      </c>
      <c r="CG94" s="199" t="str">
        <f t="shared" si="418"/>
        <v/>
      </c>
      <c r="CH94" s="199" t="str">
        <f t="shared" si="418"/>
        <v/>
      </c>
      <c r="CI94" s="199" t="str">
        <f t="shared" si="418"/>
        <v/>
      </c>
      <c r="CJ94" s="199" t="str">
        <f t="shared" si="418"/>
        <v/>
      </c>
      <c r="CK94" s="199" t="str">
        <f t="shared" si="418"/>
        <v/>
      </c>
      <c r="CL94" s="199" t="str">
        <f t="shared" si="418"/>
        <v/>
      </c>
      <c r="CM94" s="199" t="str">
        <f t="shared" si="418"/>
        <v/>
      </c>
      <c r="CN94" s="199" t="str">
        <f t="shared" si="418"/>
        <v/>
      </c>
      <c r="CO94" s="199" t="str">
        <f t="shared" si="418"/>
        <v/>
      </c>
      <c r="CP94" s="199" t="str">
        <f t="shared" si="418"/>
        <v/>
      </c>
      <c r="CQ94" s="199" t="str">
        <f t="shared" si="418"/>
        <v/>
      </c>
      <c r="CR94" s="199" t="str">
        <f t="shared" si="418"/>
        <v/>
      </c>
      <c r="CS94" s="199" t="str">
        <f t="shared" si="418"/>
        <v/>
      </c>
      <c r="CT94" s="199" t="str">
        <f t="shared" si="418"/>
        <v/>
      </c>
      <c r="CU94" s="199" t="str">
        <f t="shared" si="418"/>
        <v/>
      </c>
      <c r="CV94" s="199" t="str">
        <f t="shared" ref="CV94:FG94" si="419">IF(ISNONTEXT($AH94),CU94+$AH94,"")</f>
        <v/>
      </c>
      <c r="CW94" s="199" t="str">
        <f t="shared" si="419"/>
        <v/>
      </c>
      <c r="CX94" s="199" t="str">
        <f t="shared" si="419"/>
        <v/>
      </c>
      <c r="CY94" s="199" t="str">
        <f t="shared" si="419"/>
        <v/>
      </c>
      <c r="CZ94" s="199" t="str">
        <f t="shared" si="419"/>
        <v/>
      </c>
      <c r="DA94" s="199" t="str">
        <f t="shared" si="419"/>
        <v/>
      </c>
      <c r="DB94" s="199" t="str">
        <f t="shared" si="419"/>
        <v/>
      </c>
      <c r="DC94" s="199" t="str">
        <f t="shared" si="419"/>
        <v/>
      </c>
      <c r="DD94" s="199" t="str">
        <f t="shared" si="419"/>
        <v/>
      </c>
      <c r="DE94" s="199" t="str">
        <f t="shared" si="419"/>
        <v/>
      </c>
      <c r="DF94" s="199" t="str">
        <f t="shared" si="419"/>
        <v/>
      </c>
      <c r="DG94" s="199" t="str">
        <f t="shared" si="419"/>
        <v/>
      </c>
      <c r="DH94" s="199" t="str">
        <f t="shared" si="419"/>
        <v/>
      </c>
      <c r="DI94" s="199" t="str">
        <f t="shared" si="419"/>
        <v/>
      </c>
      <c r="DJ94" s="199" t="str">
        <f t="shared" si="419"/>
        <v/>
      </c>
      <c r="DK94" s="199" t="str">
        <f t="shared" si="419"/>
        <v/>
      </c>
      <c r="DL94" s="199" t="str">
        <f t="shared" si="419"/>
        <v/>
      </c>
      <c r="DM94" s="199" t="str">
        <f t="shared" si="419"/>
        <v/>
      </c>
      <c r="DN94" s="199" t="str">
        <f t="shared" si="419"/>
        <v/>
      </c>
      <c r="DO94" s="199" t="str">
        <f t="shared" si="419"/>
        <v/>
      </c>
      <c r="DP94" s="199" t="str">
        <f t="shared" si="419"/>
        <v/>
      </c>
      <c r="DQ94" s="199" t="str">
        <f t="shared" si="419"/>
        <v/>
      </c>
      <c r="DR94" s="199" t="str">
        <f t="shared" si="419"/>
        <v/>
      </c>
      <c r="DS94" s="199" t="str">
        <f t="shared" si="419"/>
        <v/>
      </c>
      <c r="DT94" s="199" t="str">
        <f t="shared" si="419"/>
        <v/>
      </c>
      <c r="DU94" s="199" t="str">
        <f t="shared" si="419"/>
        <v/>
      </c>
      <c r="DV94" s="199" t="str">
        <f t="shared" si="419"/>
        <v/>
      </c>
      <c r="DW94" s="199" t="str">
        <f t="shared" si="419"/>
        <v/>
      </c>
      <c r="DX94" s="199" t="str">
        <f t="shared" si="419"/>
        <v/>
      </c>
      <c r="DY94" s="199" t="str">
        <f t="shared" si="419"/>
        <v/>
      </c>
      <c r="DZ94" s="199" t="str">
        <f t="shared" si="419"/>
        <v/>
      </c>
      <c r="EA94" s="199" t="str">
        <f t="shared" si="419"/>
        <v/>
      </c>
      <c r="EB94" s="199" t="str">
        <f t="shared" si="419"/>
        <v/>
      </c>
      <c r="EC94" s="199" t="str">
        <f t="shared" si="419"/>
        <v/>
      </c>
      <c r="ED94" s="199" t="str">
        <f t="shared" si="419"/>
        <v/>
      </c>
      <c r="EE94" s="236" t="str">
        <f t="shared" si="268"/>
        <v/>
      </c>
      <c r="EF94" s="237" t="e">
        <f t="shared" si="269"/>
        <v>#N/A</v>
      </c>
      <c r="EG94" s="237" t="e">
        <f t="shared" si="270"/>
        <v>#N/A</v>
      </c>
      <c r="EH94" s="237" t="e">
        <f t="shared" si="271"/>
        <v>#N/A</v>
      </c>
      <c r="EI94" s="237" t="e">
        <f t="shared" si="272"/>
        <v>#N/A</v>
      </c>
      <c r="EJ94" s="237" t="e">
        <f t="shared" si="273"/>
        <v>#N/A</v>
      </c>
      <c r="EK94" s="237" t="e">
        <f t="shared" si="274"/>
        <v>#N/A</v>
      </c>
      <c r="EL94" s="237" t="e">
        <f t="shared" si="275"/>
        <v>#N/A</v>
      </c>
      <c r="EM94" s="237" t="e">
        <f t="shared" si="276"/>
        <v>#N/A</v>
      </c>
      <c r="EN94" s="237" t="e">
        <f t="shared" si="277"/>
        <v>#N/A</v>
      </c>
      <c r="EO94" s="237" t="e">
        <f t="shared" si="278"/>
        <v>#N/A</v>
      </c>
      <c r="EP94" s="237" t="e">
        <f t="shared" si="279"/>
        <v>#N/A</v>
      </c>
      <c r="EQ94" s="237" t="e">
        <f t="shared" si="280"/>
        <v>#N/A</v>
      </c>
      <c r="ER94" s="237" t="e">
        <f t="shared" si="281"/>
        <v>#N/A</v>
      </c>
      <c r="ES94" s="237" t="e">
        <f t="shared" si="282"/>
        <v>#N/A</v>
      </c>
      <c r="ET94" s="237" t="e">
        <f t="shared" si="283"/>
        <v>#N/A</v>
      </c>
      <c r="EU94" s="237" t="e">
        <f t="shared" si="284"/>
        <v>#N/A</v>
      </c>
      <c r="EV94" s="237" t="e">
        <f t="shared" si="285"/>
        <v>#N/A</v>
      </c>
      <c r="EW94" s="237" t="e">
        <f t="shared" si="286"/>
        <v>#N/A</v>
      </c>
      <c r="EX94" s="237" t="e">
        <f t="shared" si="287"/>
        <v>#N/A</v>
      </c>
      <c r="EY94" s="237" t="e">
        <f t="shared" si="288"/>
        <v>#N/A</v>
      </c>
      <c r="EZ94" s="237" t="e">
        <f t="shared" si="289"/>
        <v>#N/A</v>
      </c>
      <c r="FA94" s="237" t="e">
        <f t="shared" si="290"/>
        <v>#N/A</v>
      </c>
      <c r="FB94" s="237" t="e">
        <f t="shared" si="291"/>
        <v>#N/A</v>
      </c>
      <c r="FC94" s="237" t="e">
        <f t="shared" si="292"/>
        <v>#N/A</v>
      </c>
      <c r="FD94" s="237" t="e">
        <f t="shared" si="293"/>
        <v>#N/A</v>
      </c>
      <c r="FE94" s="237" t="e">
        <f t="shared" si="294"/>
        <v>#N/A</v>
      </c>
      <c r="FF94" s="237" t="e">
        <f t="shared" si="295"/>
        <v>#N/A</v>
      </c>
      <c r="FG94" s="237" t="e">
        <f t="shared" si="296"/>
        <v>#N/A</v>
      </c>
      <c r="FH94" s="237" t="e">
        <f t="shared" si="297"/>
        <v>#N/A</v>
      </c>
      <c r="FI94" s="237" t="e">
        <f t="shared" si="298"/>
        <v>#N/A</v>
      </c>
      <c r="FJ94" s="237" t="e">
        <f t="shared" si="299"/>
        <v>#N/A</v>
      </c>
      <c r="FK94" s="237" t="e">
        <f t="shared" si="300"/>
        <v>#N/A</v>
      </c>
      <c r="FL94" s="237" t="e">
        <f t="shared" si="301"/>
        <v>#N/A</v>
      </c>
      <c r="FM94" s="237" t="e">
        <f t="shared" si="302"/>
        <v>#N/A</v>
      </c>
      <c r="FN94" s="237" t="e">
        <f t="shared" si="303"/>
        <v>#N/A</v>
      </c>
      <c r="FO94" s="237" t="e">
        <f t="shared" si="304"/>
        <v>#N/A</v>
      </c>
      <c r="FP94" s="237" t="e">
        <f t="shared" si="305"/>
        <v>#N/A</v>
      </c>
      <c r="FQ94" s="237" t="e">
        <f t="shared" si="306"/>
        <v>#N/A</v>
      </c>
      <c r="FR94" s="237" t="e">
        <f t="shared" si="307"/>
        <v>#N/A</v>
      </c>
      <c r="FS94" s="237" t="e">
        <f t="shared" si="308"/>
        <v>#N/A</v>
      </c>
      <c r="FT94" s="237" t="e">
        <f t="shared" si="309"/>
        <v>#N/A</v>
      </c>
      <c r="FU94" s="237" t="e">
        <f t="shared" si="310"/>
        <v>#N/A</v>
      </c>
      <c r="FV94" s="237" t="e">
        <f t="shared" si="311"/>
        <v>#N/A</v>
      </c>
      <c r="FW94" s="237" t="e">
        <f t="shared" si="312"/>
        <v>#N/A</v>
      </c>
      <c r="FX94" s="237" t="e">
        <f t="shared" si="313"/>
        <v>#N/A</v>
      </c>
      <c r="FY94" s="237" t="e">
        <f t="shared" si="314"/>
        <v>#N/A</v>
      </c>
      <c r="FZ94" s="237" t="e">
        <f t="shared" si="315"/>
        <v>#N/A</v>
      </c>
      <c r="GA94" s="237" t="e">
        <f t="shared" si="316"/>
        <v>#N/A</v>
      </c>
      <c r="GB94" s="237" t="e">
        <f t="shared" si="317"/>
        <v>#N/A</v>
      </c>
      <c r="GC94" s="237" t="e">
        <f t="shared" si="318"/>
        <v>#N/A</v>
      </c>
      <c r="GD94" s="237" t="e">
        <f t="shared" si="319"/>
        <v>#N/A</v>
      </c>
      <c r="GE94" s="237" t="e">
        <f t="shared" si="320"/>
        <v>#N/A</v>
      </c>
      <c r="GF94" s="237" t="e">
        <f t="shared" si="321"/>
        <v>#N/A</v>
      </c>
      <c r="GG94" s="237" t="e">
        <f t="shared" si="322"/>
        <v>#N/A</v>
      </c>
      <c r="GH94" s="237" t="e">
        <f t="shared" si="323"/>
        <v>#N/A</v>
      </c>
      <c r="GI94" s="237" t="e">
        <f t="shared" si="324"/>
        <v>#N/A</v>
      </c>
      <c r="GJ94" s="237" t="e">
        <f t="shared" si="325"/>
        <v>#N/A</v>
      </c>
      <c r="GK94" s="237" t="e">
        <f t="shared" si="326"/>
        <v>#N/A</v>
      </c>
      <c r="GL94" s="237" t="e">
        <f t="shared" si="327"/>
        <v>#N/A</v>
      </c>
      <c r="GM94" s="237" t="e">
        <f t="shared" si="328"/>
        <v>#N/A</v>
      </c>
      <c r="GN94" s="237" t="e">
        <f t="shared" si="329"/>
        <v>#N/A</v>
      </c>
      <c r="GO94" s="237" t="e">
        <f t="shared" si="330"/>
        <v>#N/A</v>
      </c>
      <c r="GP94" s="237" t="e">
        <f t="shared" si="331"/>
        <v>#N/A</v>
      </c>
      <c r="GQ94" s="237" t="e">
        <f t="shared" si="332"/>
        <v>#N/A</v>
      </c>
      <c r="GR94" s="237" t="e">
        <f t="shared" si="333"/>
        <v>#N/A</v>
      </c>
      <c r="GS94" s="237" t="e">
        <f t="shared" si="334"/>
        <v>#N/A</v>
      </c>
      <c r="GT94" s="237" t="e">
        <f t="shared" si="335"/>
        <v>#N/A</v>
      </c>
      <c r="GU94" s="237" t="e">
        <f t="shared" si="336"/>
        <v>#N/A</v>
      </c>
      <c r="GV94" s="237" t="e">
        <f t="shared" si="337"/>
        <v>#N/A</v>
      </c>
      <c r="GW94" s="237" t="e">
        <f t="shared" si="338"/>
        <v>#N/A</v>
      </c>
      <c r="GX94" s="237" t="e">
        <f t="shared" si="339"/>
        <v>#N/A</v>
      </c>
      <c r="GY94" s="237" t="e">
        <f t="shared" si="340"/>
        <v>#N/A</v>
      </c>
      <c r="GZ94" s="237" t="e">
        <f t="shared" si="341"/>
        <v>#N/A</v>
      </c>
      <c r="HA94" s="237" t="e">
        <f t="shared" si="342"/>
        <v>#N/A</v>
      </c>
      <c r="HB94" s="237" t="e">
        <f t="shared" si="343"/>
        <v>#N/A</v>
      </c>
      <c r="HC94" s="237" t="e">
        <f t="shared" si="344"/>
        <v>#N/A</v>
      </c>
      <c r="HD94" s="237" t="e">
        <f t="shared" si="345"/>
        <v>#N/A</v>
      </c>
      <c r="HE94" s="237" t="e">
        <f t="shared" si="346"/>
        <v>#N/A</v>
      </c>
      <c r="HF94" s="237" t="e">
        <f t="shared" si="347"/>
        <v>#N/A</v>
      </c>
      <c r="HG94" s="237" t="e">
        <f t="shared" si="348"/>
        <v>#N/A</v>
      </c>
      <c r="HH94" s="237" t="e">
        <f t="shared" si="349"/>
        <v>#N/A</v>
      </c>
      <c r="HI94" s="237" t="e">
        <f t="shared" si="350"/>
        <v>#N/A</v>
      </c>
      <c r="HJ94" s="237" t="e">
        <f t="shared" si="351"/>
        <v>#N/A</v>
      </c>
      <c r="HK94" s="237" t="e">
        <f t="shared" si="352"/>
        <v>#N/A</v>
      </c>
      <c r="HL94" s="237" t="e">
        <f t="shared" si="353"/>
        <v>#N/A</v>
      </c>
      <c r="HM94" s="237" t="e">
        <f t="shared" si="354"/>
        <v>#N/A</v>
      </c>
      <c r="HN94" s="237" t="e">
        <f t="shared" si="355"/>
        <v>#N/A</v>
      </c>
      <c r="HO94" s="237" t="e">
        <f t="shared" si="356"/>
        <v>#N/A</v>
      </c>
      <c r="HP94" s="237" t="e">
        <f t="shared" si="357"/>
        <v>#N/A</v>
      </c>
      <c r="HQ94" s="237" t="e">
        <f t="shared" si="358"/>
        <v>#N/A</v>
      </c>
      <c r="HR94" s="237" t="e">
        <f t="shared" si="359"/>
        <v>#N/A</v>
      </c>
      <c r="HS94" s="237" t="e">
        <f t="shared" si="360"/>
        <v>#N/A</v>
      </c>
      <c r="HT94" s="237" t="e">
        <f t="shared" si="361"/>
        <v>#N/A</v>
      </c>
      <c r="HU94" s="237" t="e">
        <f t="shared" si="362"/>
        <v>#N/A</v>
      </c>
      <c r="HV94" s="237" t="e">
        <f t="shared" si="363"/>
        <v>#N/A</v>
      </c>
      <c r="HW94" s="237" t="e">
        <f t="shared" si="364"/>
        <v>#N/A</v>
      </c>
      <c r="HX94" s="237" t="e">
        <f t="shared" si="365"/>
        <v>#N/A</v>
      </c>
      <c r="HY94" s="237" t="e">
        <f t="shared" si="366"/>
        <v>#N/A</v>
      </c>
      <c r="HZ94" s="237" t="e">
        <f t="shared" si="367"/>
        <v>#N/A</v>
      </c>
      <c r="IA94" s="237" t="e">
        <f t="shared" si="368"/>
        <v>#N/A</v>
      </c>
      <c r="IB94" s="237" t="e">
        <f t="shared" si="369"/>
        <v>#N/A</v>
      </c>
    </row>
    <row r="95" spans="1:236" hidden="1" x14ac:dyDescent="0.25">
      <c r="A95" s="22">
        <v>92</v>
      </c>
      <c r="B95" s="117" t="str">
        <f t="shared" si="253"/>
        <v/>
      </c>
      <c r="C95" s="132"/>
      <c r="D95" s="117" t="str">
        <f t="shared" si="254"/>
        <v/>
      </c>
      <c r="E95" s="127"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9" t="str">
        <f t="shared" si="261"/>
        <v/>
      </c>
      <c r="Q95" s="119" t="str">
        <f t="shared" si="262"/>
        <v/>
      </c>
      <c r="R95" s="40" t="str">
        <f t="shared" si="263"/>
        <v/>
      </c>
      <c r="S95" s="132"/>
      <c r="T95" s="28" t="str">
        <f>IF(AND(B95&gt;0,C95&gt;0,D95&gt;0,M95&gt;0,N95&gt;0,S95&gt;0,NOT(K95="")),ABS(VLOOKUP($S$1,VLookups!$A$28:$B$29,2,FALSE)-_xlfn.BETA.DIST(S95,IF(G95="L",N95,M95),IF(G95="L",M95,N95),TRUE,B95,D95)),"")</f>
        <v/>
      </c>
      <c r="U95" s="129" t="str">
        <f>IF(OR($M95="",$N95=""),"",_xlfn.BETA.INV(ABS(VLOOKUP($S$1,VLookups!$A$28:$B$29,2,FALSE)-U$3),IF($G95="L",$N95,$M95),IF($G95="L",$M95,$N95),$B95,$D95))</f>
        <v/>
      </c>
      <c r="V95" s="130" t="str">
        <f>IF(OR($M95="",$N95=""),"",_xlfn.BETA.INV(ABS(VLOOKUP($S$1,VLookups!$A$28:$B$29,2,FALSE)-V$3),IF($G95="L",$N95,$M95),IF($G95="L",$M95,$N95),$B95,$D95))</f>
        <v/>
      </c>
      <c r="W95" s="129" t="str">
        <f>IF(OR($M95="",$N95=""),"",_xlfn.BETA.INV(ABS(VLOOKUP($S$1,VLookups!$A$28:$B$29,2,FALSE)-W$3),IF($G95="L",$N95,$M95),IF($G95="L",$M95,$N95),$B95,$D95))</f>
        <v/>
      </c>
      <c r="X95" s="130" t="str">
        <f>IF(OR($M95="",$N95=""),"",_xlfn.BETA.INV(ABS(VLOOKUP($S$1,VLookups!$A$28:$B$29,2,FALSE)-X$3),IF($G95="L",$N95,$M95),IF($G95="L",$M95,$N95),$B95,$D95))</f>
        <v/>
      </c>
      <c r="Y95" s="129" t="str">
        <f>IF(OR($M95="",$N95=""),"",_xlfn.BETA.INV(ABS(VLOOKUP($S$1,VLookups!$A$28:$B$29,2,FALSE)-Y$3),IF($G95="L",$N95,$M95),IF($G95="L",$M95,$N95),$B95,$D95))</f>
        <v/>
      </c>
      <c r="Z95" s="130" t="str">
        <f>IF(OR($M95="",$N95=""),"",_xlfn.BETA.INV(ABS(VLOOKUP($S$1,VLookups!$A$28:$B$29,2,FALSE)-Z$3),IF($G95="L",$N95,$M95),IF($G95="L",$M95,$N95),$B95,$D95))</f>
        <v/>
      </c>
      <c r="AA95" s="129" t="str">
        <f>IF(OR($M95="",$N95=""),"",_xlfn.BETA.INV(ABS(VLOOKUP($S$1,VLookups!$A$28:$B$29,2,FALSE)-AA$3),IF($G95="L",$N95,$M95),IF($G95="L",$M95,$N95),$B95,$D95))</f>
        <v/>
      </c>
      <c r="AB95" s="130" t="str">
        <f>IF(OR($M95="",$N95=""),"",_xlfn.BETA.INV(ABS(VLOOKUP($S$1,VLookups!$A$28:$B$29,2,FALSE)-AB$3),IF($G95="L",$N95,$M95),IF($G95="L",$M95,$N95),$B95,$D95))</f>
        <v/>
      </c>
      <c r="AC95" s="129" t="str">
        <f>IF(OR($M95="",$N95=""),"",_xlfn.BETA.INV(ABS(VLOOKUP($S$1,VLookups!$A$28:$B$29,2,FALSE)-AC$3),IF($G95="L",$N95,$M95),IF($G95="L",$M95,$N95),$B95,$D95))</f>
        <v/>
      </c>
      <c r="AD95" s="130" t="str">
        <f>IF(OR($M95="",$N95=""),"",_xlfn.BETA.INV(ABS(VLOOKUP($S$1,VLookups!$A$28:$B$29,2,FALSE)-AD$3),IF($G95="L",$N95,$M95),IF($G95="L",$M95,$N95),$B95,$D95))</f>
        <v/>
      </c>
      <c r="AE95" s="129" t="str">
        <f>IF(OR($M95="",$N95=""),"",_xlfn.BETA.INV(ABS(VLOOKUP($S$1,VLookups!$A$28:$B$29,2,FALSE)-AE$3),IF($G95="L",$N95,$M95),IF($G95="L",$M95,$N95),$B95,$D95))</f>
        <v/>
      </c>
      <c r="AF95" s="130" t="str">
        <f>IF(OR($M95="",$N95=""),"",_xlfn.BETA.INV(ABS(VLOOKUP($S$1,VLookups!$A$28:$B$29,2,FALSE)-AF$3),IF($G95="L",$N95,$M95),IF($G95="L",$M95,$N95),$B95,$D95))</f>
        <v/>
      </c>
      <c r="AG95" s="17"/>
      <c r="AH95" s="238" t="str">
        <f t="shared" si="264"/>
        <v/>
      </c>
      <c r="AI95" s="236" t="str">
        <f t="shared" si="265"/>
        <v/>
      </c>
      <c r="AJ95" s="199" t="str">
        <f t="shared" ref="AJ95:CU95" si="420">IF(ISNONTEXT($AH95),AI95+$AH95,"")</f>
        <v/>
      </c>
      <c r="AK95" s="199" t="str">
        <f t="shared" si="420"/>
        <v/>
      </c>
      <c r="AL95" s="199" t="str">
        <f t="shared" si="420"/>
        <v/>
      </c>
      <c r="AM95" s="199" t="str">
        <f t="shared" si="420"/>
        <v/>
      </c>
      <c r="AN95" s="199" t="str">
        <f t="shared" si="420"/>
        <v/>
      </c>
      <c r="AO95" s="199" t="str">
        <f t="shared" si="420"/>
        <v/>
      </c>
      <c r="AP95" s="199" t="str">
        <f t="shared" si="420"/>
        <v/>
      </c>
      <c r="AQ95" s="199" t="str">
        <f t="shared" si="420"/>
        <v/>
      </c>
      <c r="AR95" s="199" t="str">
        <f t="shared" si="420"/>
        <v/>
      </c>
      <c r="AS95" s="199" t="str">
        <f t="shared" si="420"/>
        <v/>
      </c>
      <c r="AT95" s="199" t="str">
        <f t="shared" si="420"/>
        <v/>
      </c>
      <c r="AU95" s="199" t="str">
        <f t="shared" si="420"/>
        <v/>
      </c>
      <c r="AV95" s="199" t="str">
        <f t="shared" si="420"/>
        <v/>
      </c>
      <c r="AW95" s="199" t="str">
        <f t="shared" si="420"/>
        <v/>
      </c>
      <c r="AX95" s="199" t="str">
        <f t="shared" si="420"/>
        <v/>
      </c>
      <c r="AY95" s="199" t="str">
        <f t="shared" si="420"/>
        <v/>
      </c>
      <c r="AZ95" s="199" t="str">
        <f t="shared" si="420"/>
        <v/>
      </c>
      <c r="BA95" s="199" t="str">
        <f t="shared" si="420"/>
        <v/>
      </c>
      <c r="BB95" s="199" t="str">
        <f t="shared" si="420"/>
        <v/>
      </c>
      <c r="BC95" s="199" t="str">
        <f t="shared" si="420"/>
        <v/>
      </c>
      <c r="BD95" s="199" t="str">
        <f t="shared" si="420"/>
        <v/>
      </c>
      <c r="BE95" s="199" t="str">
        <f t="shared" si="420"/>
        <v/>
      </c>
      <c r="BF95" s="199" t="str">
        <f t="shared" si="420"/>
        <v/>
      </c>
      <c r="BG95" s="199" t="str">
        <f t="shared" si="420"/>
        <v/>
      </c>
      <c r="BH95" s="199" t="str">
        <f t="shared" si="420"/>
        <v/>
      </c>
      <c r="BI95" s="199" t="str">
        <f t="shared" si="420"/>
        <v/>
      </c>
      <c r="BJ95" s="199" t="str">
        <f t="shared" si="420"/>
        <v/>
      </c>
      <c r="BK95" s="199" t="str">
        <f t="shared" si="420"/>
        <v/>
      </c>
      <c r="BL95" s="199" t="str">
        <f t="shared" si="420"/>
        <v/>
      </c>
      <c r="BM95" s="199" t="str">
        <f t="shared" si="420"/>
        <v/>
      </c>
      <c r="BN95" s="199" t="str">
        <f t="shared" si="420"/>
        <v/>
      </c>
      <c r="BO95" s="199" t="str">
        <f t="shared" si="420"/>
        <v/>
      </c>
      <c r="BP95" s="199" t="str">
        <f t="shared" si="420"/>
        <v/>
      </c>
      <c r="BQ95" s="199" t="str">
        <f t="shared" si="420"/>
        <v/>
      </c>
      <c r="BR95" s="199" t="str">
        <f t="shared" si="420"/>
        <v/>
      </c>
      <c r="BS95" s="199" t="str">
        <f t="shared" si="420"/>
        <v/>
      </c>
      <c r="BT95" s="199" t="str">
        <f t="shared" si="420"/>
        <v/>
      </c>
      <c r="BU95" s="199" t="str">
        <f t="shared" si="420"/>
        <v/>
      </c>
      <c r="BV95" s="199" t="str">
        <f t="shared" si="420"/>
        <v/>
      </c>
      <c r="BW95" s="199" t="str">
        <f t="shared" si="420"/>
        <v/>
      </c>
      <c r="BX95" s="199" t="str">
        <f t="shared" si="420"/>
        <v/>
      </c>
      <c r="BY95" s="199" t="str">
        <f t="shared" si="420"/>
        <v/>
      </c>
      <c r="BZ95" s="199" t="str">
        <f t="shared" si="420"/>
        <v/>
      </c>
      <c r="CA95" s="199" t="str">
        <f t="shared" si="420"/>
        <v/>
      </c>
      <c r="CB95" s="199" t="str">
        <f t="shared" si="420"/>
        <v/>
      </c>
      <c r="CC95" s="199" t="str">
        <f t="shared" si="420"/>
        <v/>
      </c>
      <c r="CD95" s="199" t="str">
        <f t="shared" si="420"/>
        <v/>
      </c>
      <c r="CE95" s="199" t="str">
        <f t="shared" si="420"/>
        <v/>
      </c>
      <c r="CF95" s="199" t="str">
        <f t="shared" si="420"/>
        <v/>
      </c>
      <c r="CG95" s="199" t="str">
        <f t="shared" si="420"/>
        <v/>
      </c>
      <c r="CH95" s="199" t="str">
        <f t="shared" si="420"/>
        <v/>
      </c>
      <c r="CI95" s="199" t="str">
        <f t="shared" si="420"/>
        <v/>
      </c>
      <c r="CJ95" s="199" t="str">
        <f t="shared" si="420"/>
        <v/>
      </c>
      <c r="CK95" s="199" t="str">
        <f t="shared" si="420"/>
        <v/>
      </c>
      <c r="CL95" s="199" t="str">
        <f t="shared" si="420"/>
        <v/>
      </c>
      <c r="CM95" s="199" t="str">
        <f t="shared" si="420"/>
        <v/>
      </c>
      <c r="CN95" s="199" t="str">
        <f t="shared" si="420"/>
        <v/>
      </c>
      <c r="CO95" s="199" t="str">
        <f t="shared" si="420"/>
        <v/>
      </c>
      <c r="CP95" s="199" t="str">
        <f t="shared" si="420"/>
        <v/>
      </c>
      <c r="CQ95" s="199" t="str">
        <f t="shared" si="420"/>
        <v/>
      </c>
      <c r="CR95" s="199" t="str">
        <f t="shared" si="420"/>
        <v/>
      </c>
      <c r="CS95" s="199" t="str">
        <f t="shared" si="420"/>
        <v/>
      </c>
      <c r="CT95" s="199" t="str">
        <f t="shared" si="420"/>
        <v/>
      </c>
      <c r="CU95" s="199" t="str">
        <f t="shared" si="420"/>
        <v/>
      </c>
      <c r="CV95" s="199" t="str">
        <f t="shared" ref="CV95:FG95" si="421">IF(ISNONTEXT($AH95),CU95+$AH95,"")</f>
        <v/>
      </c>
      <c r="CW95" s="199" t="str">
        <f t="shared" si="421"/>
        <v/>
      </c>
      <c r="CX95" s="199" t="str">
        <f t="shared" si="421"/>
        <v/>
      </c>
      <c r="CY95" s="199" t="str">
        <f t="shared" si="421"/>
        <v/>
      </c>
      <c r="CZ95" s="199" t="str">
        <f t="shared" si="421"/>
        <v/>
      </c>
      <c r="DA95" s="199" t="str">
        <f t="shared" si="421"/>
        <v/>
      </c>
      <c r="DB95" s="199" t="str">
        <f t="shared" si="421"/>
        <v/>
      </c>
      <c r="DC95" s="199" t="str">
        <f t="shared" si="421"/>
        <v/>
      </c>
      <c r="DD95" s="199" t="str">
        <f t="shared" si="421"/>
        <v/>
      </c>
      <c r="DE95" s="199" t="str">
        <f t="shared" si="421"/>
        <v/>
      </c>
      <c r="DF95" s="199" t="str">
        <f t="shared" si="421"/>
        <v/>
      </c>
      <c r="DG95" s="199" t="str">
        <f t="shared" si="421"/>
        <v/>
      </c>
      <c r="DH95" s="199" t="str">
        <f t="shared" si="421"/>
        <v/>
      </c>
      <c r="DI95" s="199" t="str">
        <f t="shared" si="421"/>
        <v/>
      </c>
      <c r="DJ95" s="199" t="str">
        <f t="shared" si="421"/>
        <v/>
      </c>
      <c r="DK95" s="199" t="str">
        <f t="shared" si="421"/>
        <v/>
      </c>
      <c r="DL95" s="199" t="str">
        <f t="shared" si="421"/>
        <v/>
      </c>
      <c r="DM95" s="199" t="str">
        <f t="shared" si="421"/>
        <v/>
      </c>
      <c r="DN95" s="199" t="str">
        <f t="shared" si="421"/>
        <v/>
      </c>
      <c r="DO95" s="199" t="str">
        <f t="shared" si="421"/>
        <v/>
      </c>
      <c r="DP95" s="199" t="str">
        <f t="shared" si="421"/>
        <v/>
      </c>
      <c r="DQ95" s="199" t="str">
        <f t="shared" si="421"/>
        <v/>
      </c>
      <c r="DR95" s="199" t="str">
        <f t="shared" si="421"/>
        <v/>
      </c>
      <c r="DS95" s="199" t="str">
        <f t="shared" si="421"/>
        <v/>
      </c>
      <c r="DT95" s="199" t="str">
        <f t="shared" si="421"/>
        <v/>
      </c>
      <c r="DU95" s="199" t="str">
        <f t="shared" si="421"/>
        <v/>
      </c>
      <c r="DV95" s="199" t="str">
        <f t="shared" si="421"/>
        <v/>
      </c>
      <c r="DW95" s="199" t="str">
        <f t="shared" si="421"/>
        <v/>
      </c>
      <c r="DX95" s="199" t="str">
        <f t="shared" si="421"/>
        <v/>
      </c>
      <c r="DY95" s="199" t="str">
        <f t="shared" si="421"/>
        <v/>
      </c>
      <c r="DZ95" s="199" t="str">
        <f t="shared" si="421"/>
        <v/>
      </c>
      <c r="EA95" s="199" t="str">
        <f t="shared" si="421"/>
        <v/>
      </c>
      <c r="EB95" s="199" t="str">
        <f t="shared" si="421"/>
        <v/>
      </c>
      <c r="EC95" s="199" t="str">
        <f t="shared" si="421"/>
        <v/>
      </c>
      <c r="ED95" s="199" t="str">
        <f t="shared" si="421"/>
        <v/>
      </c>
      <c r="EE95" s="236" t="str">
        <f t="shared" si="268"/>
        <v/>
      </c>
      <c r="EF95" s="237" t="e">
        <f t="shared" si="269"/>
        <v>#N/A</v>
      </c>
      <c r="EG95" s="237" t="e">
        <f t="shared" si="270"/>
        <v>#N/A</v>
      </c>
      <c r="EH95" s="237" t="e">
        <f t="shared" si="271"/>
        <v>#N/A</v>
      </c>
      <c r="EI95" s="237" t="e">
        <f t="shared" si="272"/>
        <v>#N/A</v>
      </c>
      <c r="EJ95" s="237" t="e">
        <f t="shared" si="273"/>
        <v>#N/A</v>
      </c>
      <c r="EK95" s="237" t="e">
        <f t="shared" si="274"/>
        <v>#N/A</v>
      </c>
      <c r="EL95" s="237" t="e">
        <f t="shared" si="275"/>
        <v>#N/A</v>
      </c>
      <c r="EM95" s="237" t="e">
        <f t="shared" si="276"/>
        <v>#N/A</v>
      </c>
      <c r="EN95" s="237" t="e">
        <f t="shared" si="277"/>
        <v>#N/A</v>
      </c>
      <c r="EO95" s="237" t="e">
        <f t="shared" si="278"/>
        <v>#N/A</v>
      </c>
      <c r="EP95" s="237" t="e">
        <f t="shared" si="279"/>
        <v>#N/A</v>
      </c>
      <c r="EQ95" s="237" t="e">
        <f t="shared" si="280"/>
        <v>#N/A</v>
      </c>
      <c r="ER95" s="237" t="e">
        <f t="shared" si="281"/>
        <v>#N/A</v>
      </c>
      <c r="ES95" s="237" t="e">
        <f t="shared" si="282"/>
        <v>#N/A</v>
      </c>
      <c r="ET95" s="237" t="e">
        <f t="shared" si="283"/>
        <v>#N/A</v>
      </c>
      <c r="EU95" s="237" t="e">
        <f t="shared" si="284"/>
        <v>#N/A</v>
      </c>
      <c r="EV95" s="237" t="e">
        <f t="shared" si="285"/>
        <v>#N/A</v>
      </c>
      <c r="EW95" s="237" t="e">
        <f t="shared" si="286"/>
        <v>#N/A</v>
      </c>
      <c r="EX95" s="237" t="e">
        <f t="shared" si="287"/>
        <v>#N/A</v>
      </c>
      <c r="EY95" s="237" t="e">
        <f t="shared" si="288"/>
        <v>#N/A</v>
      </c>
      <c r="EZ95" s="237" t="e">
        <f t="shared" si="289"/>
        <v>#N/A</v>
      </c>
      <c r="FA95" s="237" t="e">
        <f t="shared" si="290"/>
        <v>#N/A</v>
      </c>
      <c r="FB95" s="237" t="e">
        <f t="shared" si="291"/>
        <v>#N/A</v>
      </c>
      <c r="FC95" s="237" t="e">
        <f t="shared" si="292"/>
        <v>#N/A</v>
      </c>
      <c r="FD95" s="237" t="e">
        <f t="shared" si="293"/>
        <v>#N/A</v>
      </c>
      <c r="FE95" s="237" t="e">
        <f t="shared" si="294"/>
        <v>#N/A</v>
      </c>
      <c r="FF95" s="237" t="e">
        <f t="shared" si="295"/>
        <v>#N/A</v>
      </c>
      <c r="FG95" s="237" t="e">
        <f t="shared" si="296"/>
        <v>#N/A</v>
      </c>
      <c r="FH95" s="237" t="e">
        <f t="shared" si="297"/>
        <v>#N/A</v>
      </c>
      <c r="FI95" s="237" t="e">
        <f t="shared" si="298"/>
        <v>#N/A</v>
      </c>
      <c r="FJ95" s="237" t="e">
        <f t="shared" si="299"/>
        <v>#N/A</v>
      </c>
      <c r="FK95" s="237" t="e">
        <f t="shared" si="300"/>
        <v>#N/A</v>
      </c>
      <c r="FL95" s="237" t="e">
        <f t="shared" si="301"/>
        <v>#N/A</v>
      </c>
      <c r="FM95" s="237" t="e">
        <f t="shared" si="302"/>
        <v>#N/A</v>
      </c>
      <c r="FN95" s="237" t="e">
        <f t="shared" si="303"/>
        <v>#N/A</v>
      </c>
      <c r="FO95" s="237" t="e">
        <f t="shared" si="304"/>
        <v>#N/A</v>
      </c>
      <c r="FP95" s="237" t="e">
        <f t="shared" si="305"/>
        <v>#N/A</v>
      </c>
      <c r="FQ95" s="237" t="e">
        <f t="shared" si="306"/>
        <v>#N/A</v>
      </c>
      <c r="FR95" s="237" t="e">
        <f t="shared" si="307"/>
        <v>#N/A</v>
      </c>
      <c r="FS95" s="237" t="e">
        <f t="shared" si="308"/>
        <v>#N/A</v>
      </c>
      <c r="FT95" s="237" t="e">
        <f t="shared" si="309"/>
        <v>#N/A</v>
      </c>
      <c r="FU95" s="237" t="e">
        <f t="shared" si="310"/>
        <v>#N/A</v>
      </c>
      <c r="FV95" s="237" t="e">
        <f t="shared" si="311"/>
        <v>#N/A</v>
      </c>
      <c r="FW95" s="237" t="e">
        <f t="shared" si="312"/>
        <v>#N/A</v>
      </c>
      <c r="FX95" s="237" t="e">
        <f t="shared" si="313"/>
        <v>#N/A</v>
      </c>
      <c r="FY95" s="237" t="e">
        <f t="shared" si="314"/>
        <v>#N/A</v>
      </c>
      <c r="FZ95" s="237" t="e">
        <f t="shared" si="315"/>
        <v>#N/A</v>
      </c>
      <c r="GA95" s="237" t="e">
        <f t="shared" si="316"/>
        <v>#N/A</v>
      </c>
      <c r="GB95" s="237" t="e">
        <f t="shared" si="317"/>
        <v>#N/A</v>
      </c>
      <c r="GC95" s="237" t="e">
        <f t="shared" si="318"/>
        <v>#N/A</v>
      </c>
      <c r="GD95" s="237" t="e">
        <f t="shared" si="319"/>
        <v>#N/A</v>
      </c>
      <c r="GE95" s="237" t="e">
        <f t="shared" si="320"/>
        <v>#N/A</v>
      </c>
      <c r="GF95" s="237" t="e">
        <f t="shared" si="321"/>
        <v>#N/A</v>
      </c>
      <c r="GG95" s="237" t="e">
        <f t="shared" si="322"/>
        <v>#N/A</v>
      </c>
      <c r="GH95" s="237" t="e">
        <f t="shared" si="323"/>
        <v>#N/A</v>
      </c>
      <c r="GI95" s="237" t="e">
        <f t="shared" si="324"/>
        <v>#N/A</v>
      </c>
      <c r="GJ95" s="237" t="e">
        <f t="shared" si="325"/>
        <v>#N/A</v>
      </c>
      <c r="GK95" s="237" t="e">
        <f t="shared" si="326"/>
        <v>#N/A</v>
      </c>
      <c r="GL95" s="237" t="e">
        <f t="shared" si="327"/>
        <v>#N/A</v>
      </c>
      <c r="GM95" s="237" t="e">
        <f t="shared" si="328"/>
        <v>#N/A</v>
      </c>
      <c r="GN95" s="237" t="e">
        <f t="shared" si="329"/>
        <v>#N/A</v>
      </c>
      <c r="GO95" s="237" t="e">
        <f t="shared" si="330"/>
        <v>#N/A</v>
      </c>
      <c r="GP95" s="237" t="e">
        <f t="shared" si="331"/>
        <v>#N/A</v>
      </c>
      <c r="GQ95" s="237" t="e">
        <f t="shared" si="332"/>
        <v>#N/A</v>
      </c>
      <c r="GR95" s="237" t="e">
        <f t="shared" si="333"/>
        <v>#N/A</v>
      </c>
      <c r="GS95" s="237" t="e">
        <f t="shared" si="334"/>
        <v>#N/A</v>
      </c>
      <c r="GT95" s="237" t="e">
        <f t="shared" si="335"/>
        <v>#N/A</v>
      </c>
      <c r="GU95" s="237" t="e">
        <f t="shared" si="336"/>
        <v>#N/A</v>
      </c>
      <c r="GV95" s="237" t="e">
        <f t="shared" si="337"/>
        <v>#N/A</v>
      </c>
      <c r="GW95" s="237" t="e">
        <f t="shared" si="338"/>
        <v>#N/A</v>
      </c>
      <c r="GX95" s="237" t="e">
        <f t="shared" si="339"/>
        <v>#N/A</v>
      </c>
      <c r="GY95" s="237" t="e">
        <f t="shared" si="340"/>
        <v>#N/A</v>
      </c>
      <c r="GZ95" s="237" t="e">
        <f t="shared" si="341"/>
        <v>#N/A</v>
      </c>
      <c r="HA95" s="237" t="e">
        <f t="shared" si="342"/>
        <v>#N/A</v>
      </c>
      <c r="HB95" s="237" t="e">
        <f t="shared" si="343"/>
        <v>#N/A</v>
      </c>
      <c r="HC95" s="237" t="e">
        <f t="shared" si="344"/>
        <v>#N/A</v>
      </c>
      <c r="HD95" s="237" t="e">
        <f t="shared" si="345"/>
        <v>#N/A</v>
      </c>
      <c r="HE95" s="237" t="e">
        <f t="shared" si="346"/>
        <v>#N/A</v>
      </c>
      <c r="HF95" s="237" t="e">
        <f t="shared" si="347"/>
        <v>#N/A</v>
      </c>
      <c r="HG95" s="237" t="e">
        <f t="shared" si="348"/>
        <v>#N/A</v>
      </c>
      <c r="HH95" s="237" t="e">
        <f t="shared" si="349"/>
        <v>#N/A</v>
      </c>
      <c r="HI95" s="237" t="e">
        <f t="shared" si="350"/>
        <v>#N/A</v>
      </c>
      <c r="HJ95" s="237" t="e">
        <f t="shared" si="351"/>
        <v>#N/A</v>
      </c>
      <c r="HK95" s="237" t="e">
        <f t="shared" si="352"/>
        <v>#N/A</v>
      </c>
      <c r="HL95" s="237" t="e">
        <f t="shared" si="353"/>
        <v>#N/A</v>
      </c>
      <c r="HM95" s="237" t="e">
        <f t="shared" si="354"/>
        <v>#N/A</v>
      </c>
      <c r="HN95" s="237" t="e">
        <f t="shared" si="355"/>
        <v>#N/A</v>
      </c>
      <c r="HO95" s="237" t="e">
        <f t="shared" si="356"/>
        <v>#N/A</v>
      </c>
      <c r="HP95" s="237" t="e">
        <f t="shared" si="357"/>
        <v>#N/A</v>
      </c>
      <c r="HQ95" s="237" t="e">
        <f t="shared" si="358"/>
        <v>#N/A</v>
      </c>
      <c r="HR95" s="237" t="e">
        <f t="shared" si="359"/>
        <v>#N/A</v>
      </c>
      <c r="HS95" s="237" t="e">
        <f t="shared" si="360"/>
        <v>#N/A</v>
      </c>
      <c r="HT95" s="237" t="e">
        <f t="shared" si="361"/>
        <v>#N/A</v>
      </c>
      <c r="HU95" s="237" t="e">
        <f t="shared" si="362"/>
        <v>#N/A</v>
      </c>
      <c r="HV95" s="237" t="e">
        <f t="shared" si="363"/>
        <v>#N/A</v>
      </c>
      <c r="HW95" s="237" t="e">
        <f t="shared" si="364"/>
        <v>#N/A</v>
      </c>
      <c r="HX95" s="237" t="e">
        <f t="shared" si="365"/>
        <v>#N/A</v>
      </c>
      <c r="HY95" s="237" t="e">
        <f t="shared" si="366"/>
        <v>#N/A</v>
      </c>
      <c r="HZ95" s="237" t="e">
        <f t="shared" si="367"/>
        <v>#N/A</v>
      </c>
      <c r="IA95" s="237" t="e">
        <f t="shared" si="368"/>
        <v>#N/A</v>
      </c>
      <c r="IB95" s="237" t="e">
        <f t="shared" si="369"/>
        <v>#N/A</v>
      </c>
    </row>
    <row r="96" spans="1:236" hidden="1" x14ac:dyDescent="0.25">
      <c r="A96" s="22">
        <v>93</v>
      </c>
      <c r="B96" s="117" t="str">
        <f t="shared" si="253"/>
        <v/>
      </c>
      <c r="C96" s="132"/>
      <c r="D96" s="117" t="str">
        <f t="shared" si="254"/>
        <v/>
      </c>
      <c r="E96" s="127"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9" t="str">
        <f t="shared" si="261"/>
        <v/>
      </c>
      <c r="Q96" s="119" t="str">
        <f t="shared" si="262"/>
        <v/>
      </c>
      <c r="R96" s="40" t="str">
        <f t="shared" si="263"/>
        <v/>
      </c>
      <c r="S96" s="132"/>
      <c r="T96" s="28" t="str">
        <f>IF(AND(B96&gt;0,C96&gt;0,D96&gt;0,M96&gt;0,N96&gt;0,S96&gt;0,NOT(K96="")),ABS(VLOOKUP($S$1,VLookups!$A$28:$B$29,2,FALSE)-_xlfn.BETA.DIST(S96,IF(G96="L",N96,M96),IF(G96="L",M96,N96),TRUE,B96,D96)),"")</f>
        <v/>
      </c>
      <c r="U96" s="129" t="str">
        <f>IF(OR($M96="",$N96=""),"",_xlfn.BETA.INV(ABS(VLOOKUP($S$1,VLookups!$A$28:$B$29,2,FALSE)-U$3),IF($G96="L",$N96,$M96),IF($G96="L",$M96,$N96),$B96,$D96))</f>
        <v/>
      </c>
      <c r="V96" s="130" t="str">
        <f>IF(OR($M96="",$N96=""),"",_xlfn.BETA.INV(ABS(VLOOKUP($S$1,VLookups!$A$28:$B$29,2,FALSE)-V$3),IF($G96="L",$N96,$M96),IF($G96="L",$M96,$N96),$B96,$D96))</f>
        <v/>
      </c>
      <c r="W96" s="129" t="str">
        <f>IF(OR($M96="",$N96=""),"",_xlfn.BETA.INV(ABS(VLOOKUP($S$1,VLookups!$A$28:$B$29,2,FALSE)-W$3),IF($G96="L",$N96,$M96),IF($G96="L",$M96,$N96),$B96,$D96))</f>
        <v/>
      </c>
      <c r="X96" s="130" t="str">
        <f>IF(OR($M96="",$N96=""),"",_xlfn.BETA.INV(ABS(VLOOKUP($S$1,VLookups!$A$28:$B$29,2,FALSE)-X$3),IF($G96="L",$N96,$M96),IF($G96="L",$M96,$N96),$B96,$D96))</f>
        <v/>
      </c>
      <c r="Y96" s="129" t="str">
        <f>IF(OR($M96="",$N96=""),"",_xlfn.BETA.INV(ABS(VLOOKUP($S$1,VLookups!$A$28:$B$29,2,FALSE)-Y$3),IF($G96="L",$N96,$M96),IF($G96="L",$M96,$N96),$B96,$D96))</f>
        <v/>
      </c>
      <c r="Z96" s="130" t="str">
        <f>IF(OR($M96="",$N96=""),"",_xlfn.BETA.INV(ABS(VLOOKUP($S$1,VLookups!$A$28:$B$29,2,FALSE)-Z$3),IF($G96="L",$N96,$M96),IF($G96="L",$M96,$N96),$B96,$D96))</f>
        <v/>
      </c>
      <c r="AA96" s="129" t="str">
        <f>IF(OR($M96="",$N96=""),"",_xlfn.BETA.INV(ABS(VLOOKUP($S$1,VLookups!$A$28:$B$29,2,FALSE)-AA$3),IF($G96="L",$N96,$M96),IF($G96="L",$M96,$N96),$B96,$D96))</f>
        <v/>
      </c>
      <c r="AB96" s="130" t="str">
        <f>IF(OR($M96="",$N96=""),"",_xlfn.BETA.INV(ABS(VLOOKUP($S$1,VLookups!$A$28:$B$29,2,FALSE)-AB$3),IF($G96="L",$N96,$M96),IF($G96="L",$M96,$N96),$B96,$D96))</f>
        <v/>
      </c>
      <c r="AC96" s="129" t="str">
        <f>IF(OR($M96="",$N96=""),"",_xlfn.BETA.INV(ABS(VLOOKUP($S$1,VLookups!$A$28:$B$29,2,FALSE)-AC$3),IF($G96="L",$N96,$M96),IF($G96="L",$M96,$N96),$B96,$D96))</f>
        <v/>
      </c>
      <c r="AD96" s="130" t="str">
        <f>IF(OR($M96="",$N96=""),"",_xlfn.BETA.INV(ABS(VLOOKUP($S$1,VLookups!$A$28:$B$29,2,FALSE)-AD$3),IF($G96="L",$N96,$M96),IF($G96="L",$M96,$N96),$B96,$D96))</f>
        <v/>
      </c>
      <c r="AE96" s="129" t="str">
        <f>IF(OR($M96="",$N96=""),"",_xlfn.BETA.INV(ABS(VLOOKUP($S$1,VLookups!$A$28:$B$29,2,FALSE)-AE$3),IF($G96="L",$N96,$M96),IF($G96="L",$M96,$N96),$B96,$D96))</f>
        <v/>
      </c>
      <c r="AF96" s="130" t="str">
        <f>IF(OR($M96="",$N96=""),"",_xlfn.BETA.INV(ABS(VLOOKUP($S$1,VLookups!$A$28:$B$29,2,FALSE)-AF$3),IF($G96="L",$N96,$M96),IF($G96="L",$M96,$N96),$B96,$D96))</f>
        <v/>
      </c>
      <c r="AG96" s="17"/>
      <c r="AH96" s="238" t="str">
        <f t="shared" si="264"/>
        <v/>
      </c>
      <c r="AI96" s="236" t="str">
        <f t="shared" si="265"/>
        <v/>
      </c>
      <c r="AJ96" s="199" t="str">
        <f t="shared" ref="AJ96:CU96" si="422">IF(ISNONTEXT($AH96),AI96+$AH96,"")</f>
        <v/>
      </c>
      <c r="AK96" s="199" t="str">
        <f t="shared" si="422"/>
        <v/>
      </c>
      <c r="AL96" s="199" t="str">
        <f t="shared" si="422"/>
        <v/>
      </c>
      <c r="AM96" s="199" t="str">
        <f t="shared" si="422"/>
        <v/>
      </c>
      <c r="AN96" s="199" t="str">
        <f t="shared" si="422"/>
        <v/>
      </c>
      <c r="AO96" s="199" t="str">
        <f t="shared" si="422"/>
        <v/>
      </c>
      <c r="AP96" s="199" t="str">
        <f t="shared" si="422"/>
        <v/>
      </c>
      <c r="AQ96" s="199" t="str">
        <f t="shared" si="422"/>
        <v/>
      </c>
      <c r="AR96" s="199" t="str">
        <f t="shared" si="422"/>
        <v/>
      </c>
      <c r="AS96" s="199" t="str">
        <f t="shared" si="422"/>
        <v/>
      </c>
      <c r="AT96" s="199" t="str">
        <f t="shared" si="422"/>
        <v/>
      </c>
      <c r="AU96" s="199" t="str">
        <f t="shared" si="422"/>
        <v/>
      </c>
      <c r="AV96" s="199" t="str">
        <f t="shared" si="422"/>
        <v/>
      </c>
      <c r="AW96" s="199" t="str">
        <f t="shared" si="422"/>
        <v/>
      </c>
      <c r="AX96" s="199" t="str">
        <f t="shared" si="422"/>
        <v/>
      </c>
      <c r="AY96" s="199" t="str">
        <f t="shared" si="422"/>
        <v/>
      </c>
      <c r="AZ96" s="199" t="str">
        <f t="shared" si="422"/>
        <v/>
      </c>
      <c r="BA96" s="199" t="str">
        <f t="shared" si="422"/>
        <v/>
      </c>
      <c r="BB96" s="199" t="str">
        <f t="shared" si="422"/>
        <v/>
      </c>
      <c r="BC96" s="199" t="str">
        <f t="shared" si="422"/>
        <v/>
      </c>
      <c r="BD96" s="199" t="str">
        <f t="shared" si="422"/>
        <v/>
      </c>
      <c r="BE96" s="199" t="str">
        <f t="shared" si="422"/>
        <v/>
      </c>
      <c r="BF96" s="199" t="str">
        <f t="shared" si="422"/>
        <v/>
      </c>
      <c r="BG96" s="199" t="str">
        <f t="shared" si="422"/>
        <v/>
      </c>
      <c r="BH96" s="199" t="str">
        <f t="shared" si="422"/>
        <v/>
      </c>
      <c r="BI96" s="199" t="str">
        <f t="shared" si="422"/>
        <v/>
      </c>
      <c r="BJ96" s="199" t="str">
        <f t="shared" si="422"/>
        <v/>
      </c>
      <c r="BK96" s="199" t="str">
        <f t="shared" si="422"/>
        <v/>
      </c>
      <c r="BL96" s="199" t="str">
        <f t="shared" si="422"/>
        <v/>
      </c>
      <c r="BM96" s="199" t="str">
        <f t="shared" si="422"/>
        <v/>
      </c>
      <c r="BN96" s="199" t="str">
        <f t="shared" si="422"/>
        <v/>
      </c>
      <c r="BO96" s="199" t="str">
        <f t="shared" si="422"/>
        <v/>
      </c>
      <c r="BP96" s="199" t="str">
        <f t="shared" si="422"/>
        <v/>
      </c>
      <c r="BQ96" s="199" t="str">
        <f t="shared" si="422"/>
        <v/>
      </c>
      <c r="BR96" s="199" t="str">
        <f t="shared" si="422"/>
        <v/>
      </c>
      <c r="BS96" s="199" t="str">
        <f t="shared" si="422"/>
        <v/>
      </c>
      <c r="BT96" s="199" t="str">
        <f t="shared" si="422"/>
        <v/>
      </c>
      <c r="BU96" s="199" t="str">
        <f t="shared" si="422"/>
        <v/>
      </c>
      <c r="BV96" s="199" t="str">
        <f t="shared" si="422"/>
        <v/>
      </c>
      <c r="BW96" s="199" t="str">
        <f t="shared" si="422"/>
        <v/>
      </c>
      <c r="BX96" s="199" t="str">
        <f t="shared" si="422"/>
        <v/>
      </c>
      <c r="BY96" s="199" t="str">
        <f t="shared" si="422"/>
        <v/>
      </c>
      <c r="BZ96" s="199" t="str">
        <f t="shared" si="422"/>
        <v/>
      </c>
      <c r="CA96" s="199" t="str">
        <f t="shared" si="422"/>
        <v/>
      </c>
      <c r="CB96" s="199" t="str">
        <f t="shared" si="422"/>
        <v/>
      </c>
      <c r="CC96" s="199" t="str">
        <f t="shared" si="422"/>
        <v/>
      </c>
      <c r="CD96" s="199" t="str">
        <f t="shared" si="422"/>
        <v/>
      </c>
      <c r="CE96" s="199" t="str">
        <f t="shared" si="422"/>
        <v/>
      </c>
      <c r="CF96" s="199" t="str">
        <f t="shared" si="422"/>
        <v/>
      </c>
      <c r="CG96" s="199" t="str">
        <f t="shared" si="422"/>
        <v/>
      </c>
      <c r="CH96" s="199" t="str">
        <f t="shared" si="422"/>
        <v/>
      </c>
      <c r="CI96" s="199" t="str">
        <f t="shared" si="422"/>
        <v/>
      </c>
      <c r="CJ96" s="199" t="str">
        <f t="shared" si="422"/>
        <v/>
      </c>
      <c r="CK96" s="199" t="str">
        <f t="shared" si="422"/>
        <v/>
      </c>
      <c r="CL96" s="199" t="str">
        <f t="shared" si="422"/>
        <v/>
      </c>
      <c r="CM96" s="199" t="str">
        <f t="shared" si="422"/>
        <v/>
      </c>
      <c r="CN96" s="199" t="str">
        <f t="shared" si="422"/>
        <v/>
      </c>
      <c r="CO96" s="199" t="str">
        <f t="shared" si="422"/>
        <v/>
      </c>
      <c r="CP96" s="199" t="str">
        <f t="shared" si="422"/>
        <v/>
      </c>
      <c r="CQ96" s="199" t="str">
        <f t="shared" si="422"/>
        <v/>
      </c>
      <c r="CR96" s="199" t="str">
        <f t="shared" si="422"/>
        <v/>
      </c>
      <c r="CS96" s="199" t="str">
        <f t="shared" si="422"/>
        <v/>
      </c>
      <c r="CT96" s="199" t="str">
        <f t="shared" si="422"/>
        <v/>
      </c>
      <c r="CU96" s="199" t="str">
        <f t="shared" si="422"/>
        <v/>
      </c>
      <c r="CV96" s="199" t="str">
        <f t="shared" ref="CV96:FG96" si="423">IF(ISNONTEXT($AH96),CU96+$AH96,"")</f>
        <v/>
      </c>
      <c r="CW96" s="199" t="str">
        <f t="shared" si="423"/>
        <v/>
      </c>
      <c r="CX96" s="199" t="str">
        <f t="shared" si="423"/>
        <v/>
      </c>
      <c r="CY96" s="199" t="str">
        <f t="shared" si="423"/>
        <v/>
      </c>
      <c r="CZ96" s="199" t="str">
        <f t="shared" si="423"/>
        <v/>
      </c>
      <c r="DA96" s="199" t="str">
        <f t="shared" si="423"/>
        <v/>
      </c>
      <c r="DB96" s="199" t="str">
        <f t="shared" si="423"/>
        <v/>
      </c>
      <c r="DC96" s="199" t="str">
        <f t="shared" si="423"/>
        <v/>
      </c>
      <c r="DD96" s="199" t="str">
        <f t="shared" si="423"/>
        <v/>
      </c>
      <c r="DE96" s="199" t="str">
        <f t="shared" si="423"/>
        <v/>
      </c>
      <c r="DF96" s="199" t="str">
        <f t="shared" si="423"/>
        <v/>
      </c>
      <c r="DG96" s="199" t="str">
        <f t="shared" si="423"/>
        <v/>
      </c>
      <c r="DH96" s="199" t="str">
        <f t="shared" si="423"/>
        <v/>
      </c>
      <c r="DI96" s="199" t="str">
        <f t="shared" si="423"/>
        <v/>
      </c>
      <c r="DJ96" s="199" t="str">
        <f t="shared" si="423"/>
        <v/>
      </c>
      <c r="DK96" s="199" t="str">
        <f t="shared" si="423"/>
        <v/>
      </c>
      <c r="DL96" s="199" t="str">
        <f t="shared" si="423"/>
        <v/>
      </c>
      <c r="DM96" s="199" t="str">
        <f t="shared" si="423"/>
        <v/>
      </c>
      <c r="DN96" s="199" t="str">
        <f t="shared" si="423"/>
        <v/>
      </c>
      <c r="DO96" s="199" t="str">
        <f t="shared" si="423"/>
        <v/>
      </c>
      <c r="DP96" s="199" t="str">
        <f t="shared" si="423"/>
        <v/>
      </c>
      <c r="DQ96" s="199" t="str">
        <f t="shared" si="423"/>
        <v/>
      </c>
      <c r="DR96" s="199" t="str">
        <f t="shared" si="423"/>
        <v/>
      </c>
      <c r="DS96" s="199" t="str">
        <f t="shared" si="423"/>
        <v/>
      </c>
      <c r="DT96" s="199" t="str">
        <f t="shared" si="423"/>
        <v/>
      </c>
      <c r="DU96" s="199" t="str">
        <f t="shared" si="423"/>
        <v/>
      </c>
      <c r="DV96" s="199" t="str">
        <f t="shared" si="423"/>
        <v/>
      </c>
      <c r="DW96" s="199" t="str">
        <f t="shared" si="423"/>
        <v/>
      </c>
      <c r="DX96" s="199" t="str">
        <f t="shared" si="423"/>
        <v/>
      </c>
      <c r="DY96" s="199" t="str">
        <f t="shared" si="423"/>
        <v/>
      </c>
      <c r="DZ96" s="199" t="str">
        <f t="shared" si="423"/>
        <v/>
      </c>
      <c r="EA96" s="199" t="str">
        <f t="shared" si="423"/>
        <v/>
      </c>
      <c r="EB96" s="199" t="str">
        <f t="shared" si="423"/>
        <v/>
      </c>
      <c r="EC96" s="199" t="str">
        <f t="shared" si="423"/>
        <v/>
      </c>
      <c r="ED96" s="199" t="str">
        <f t="shared" si="423"/>
        <v/>
      </c>
      <c r="EE96" s="236" t="str">
        <f t="shared" si="268"/>
        <v/>
      </c>
      <c r="EF96" s="237" t="e">
        <f t="shared" si="269"/>
        <v>#N/A</v>
      </c>
      <c r="EG96" s="237" t="e">
        <f t="shared" si="270"/>
        <v>#N/A</v>
      </c>
      <c r="EH96" s="237" t="e">
        <f t="shared" si="271"/>
        <v>#N/A</v>
      </c>
      <c r="EI96" s="237" t="e">
        <f t="shared" si="272"/>
        <v>#N/A</v>
      </c>
      <c r="EJ96" s="237" t="e">
        <f t="shared" si="273"/>
        <v>#N/A</v>
      </c>
      <c r="EK96" s="237" t="e">
        <f t="shared" si="274"/>
        <v>#N/A</v>
      </c>
      <c r="EL96" s="237" t="e">
        <f t="shared" si="275"/>
        <v>#N/A</v>
      </c>
      <c r="EM96" s="237" t="e">
        <f t="shared" si="276"/>
        <v>#N/A</v>
      </c>
      <c r="EN96" s="237" t="e">
        <f t="shared" si="277"/>
        <v>#N/A</v>
      </c>
      <c r="EO96" s="237" t="e">
        <f t="shared" si="278"/>
        <v>#N/A</v>
      </c>
      <c r="EP96" s="237" t="e">
        <f t="shared" si="279"/>
        <v>#N/A</v>
      </c>
      <c r="EQ96" s="237" t="e">
        <f t="shared" si="280"/>
        <v>#N/A</v>
      </c>
      <c r="ER96" s="237" t="e">
        <f t="shared" si="281"/>
        <v>#N/A</v>
      </c>
      <c r="ES96" s="237" t="e">
        <f t="shared" si="282"/>
        <v>#N/A</v>
      </c>
      <c r="ET96" s="237" t="e">
        <f t="shared" si="283"/>
        <v>#N/A</v>
      </c>
      <c r="EU96" s="237" t="e">
        <f t="shared" si="284"/>
        <v>#N/A</v>
      </c>
      <c r="EV96" s="237" t="e">
        <f t="shared" si="285"/>
        <v>#N/A</v>
      </c>
      <c r="EW96" s="237" t="e">
        <f t="shared" si="286"/>
        <v>#N/A</v>
      </c>
      <c r="EX96" s="237" t="e">
        <f t="shared" si="287"/>
        <v>#N/A</v>
      </c>
      <c r="EY96" s="237" t="e">
        <f t="shared" si="288"/>
        <v>#N/A</v>
      </c>
      <c r="EZ96" s="237" t="e">
        <f t="shared" si="289"/>
        <v>#N/A</v>
      </c>
      <c r="FA96" s="237" t="e">
        <f t="shared" si="290"/>
        <v>#N/A</v>
      </c>
      <c r="FB96" s="237" t="e">
        <f t="shared" si="291"/>
        <v>#N/A</v>
      </c>
      <c r="FC96" s="237" t="e">
        <f t="shared" si="292"/>
        <v>#N/A</v>
      </c>
      <c r="FD96" s="237" t="e">
        <f t="shared" si="293"/>
        <v>#N/A</v>
      </c>
      <c r="FE96" s="237" t="e">
        <f t="shared" si="294"/>
        <v>#N/A</v>
      </c>
      <c r="FF96" s="237" t="e">
        <f t="shared" si="295"/>
        <v>#N/A</v>
      </c>
      <c r="FG96" s="237" t="e">
        <f t="shared" si="296"/>
        <v>#N/A</v>
      </c>
      <c r="FH96" s="237" t="e">
        <f t="shared" si="297"/>
        <v>#N/A</v>
      </c>
      <c r="FI96" s="237" t="e">
        <f t="shared" si="298"/>
        <v>#N/A</v>
      </c>
      <c r="FJ96" s="237" t="e">
        <f t="shared" si="299"/>
        <v>#N/A</v>
      </c>
      <c r="FK96" s="237" t="e">
        <f t="shared" si="300"/>
        <v>#N/A</v>
      </c>
      <c r="FL96" s="237" t="e">
        <f t="shared" si="301"/>
        <v>#N/A</v>
      </c>
      <c r="FM96" s="237" t="e">
        <f t="shared" si="302"/>
        <v>#N/A</v>
      </c>
      <c r="FN96" s="237" t="e">
        <f t="shared" si="303"/>
        <v>#N/A</v>
      </c>
      <c r="FO96" s="237" t="e">
        <f t="shared" si="304"/>
        <v>#N/A</v>
      </c>
      <c r="FP96" s="237" t="e">
        <f t="shared" si="305"/>
        <v>#N/A</v>
      </c>
      <c r="FQ96" s="237" t="e">
        <f t="shared" si="306"/>
        <v>#N/A</v>
      </c>
      <c r="FR96" s="237" t="e">
        <f t="shared" si="307"/>
        <v>#N/A</v>
      </c>
      <c r="FS96" s="237" t="e">
        <f t="shared" si="308"/>
        <v>#N/A</v>
      </c>
      <c r="FT96" s="237" t="e">
        <f t="shared" si="309"/>
        <v>#N/A</v>
      </c>
      <c r="FU96" s="237" t="e">
        <f t="shared" si="310"/>
        <v>#N/A</v>
      </c>
      <c r="FV96" s="237" t="e">
        <f t="shared" si="311"/>
        <v>#N/A</v>
      </c>
      <c r="FW96" s="237" t="e">
        <f t="shared" si="312"/>
        <v>#N/A</v>
      </c>
      <c r="FX96" s="237" t="e">
        <f t="shared" si="313"/>
        <v>#N/A</v>
      </c>
      <c r="FY96" s="237" t="e">
        <f t="shared" si="314"/>
        <v>#N/A</v>
      </c>
      <c r="FZ96" s="237" t="e">
        <f t="shared" si="315"/>
        <v>#N/A</v>
      </c>
      <c r="GA96" s="237" t="e">
        <f t="shared" si="316"/>
        <v>#N/A</v>
      </c>
      <c r="GB96" s="237" t="e">
        <f t="shared" si="317"/>
        <v>#N/A</v>
      </c>
      <c r="GC96" s="237" t="e">
        <f t="shared" si="318"/>
        <v>#N/A</v>
      </c>
      <c r="GD96" s="237" t="e">
        <f t="shared" si="319"/>
        <v>#N/A</v>
      </c>
      <c r="GE96" s="237" t="e">
        <f t="shared" si="320"/>
        <v>#N/A</v>
      </c>
      <c r="GF96" s="237" t="e">
        <f t="shared" si="321"/>
        <v>#N/A</v>
      </c>
      <c r="GG96" s="237" t="e">
        <f t="shared" si="322"/>
        <v>#N/A</v>
      </c>
      <c r="GH96" s="237" t="e">
        <f t="shared" si="323"/>
        <v>#N/A</v>
      </c>
      <c r="GI96" s="237" t="e">
        <f t="shared" si="324"/>
        <v>#N/A</v>
      </c>
      <c r="GJ96" s="237" t="e">
        <f t="shared" si="325"/>
        <v>#N/A</v>
      </c>
      <c r="GK96" s="237" t="e">
        <f t="shared" si="326"/>
        <v>#N/A</v>
      </c>
      <c r="GL96" s="237" t="e">
        <f t="shared" si="327"/>
        <v>#N/A</v>
      </c>
      <c r="GM96" s="237" t="e">
        <f t="shared" si="328"/>
        <v>#N/A</v>
      </c>
      <c r="GN96" s="237" t="e">
        <f t="shared" si="329"/>
        <v>#N/A</v>
      </c>
      <c r="GO96" s="237" t="e">
        <f t="shared" si="330"/>
        <v>#N/A</v>
      </c>
      <c r="GP96" s="237" t="e">
        <f t="shared" si="331"/>
        <v>#N/A</v>
      </c>
      <c r="GQ96" s="237" t="e">
        <f t="shared" si="332"/>
        <v>#N/A</v>
      </c>
      <c r="GR96" s="237" t="e">
        <f t="shared" si="333"/>
        <v>#N/A</v>
      </c>
      <c r="GS96" s="237" t="e">
        <f t="shared" si="334"/>
        <v>#N/A</v>
      </c>
      <c r="GT96" s="237" t="e">
        <f t="shared" si="335"/>
        <v>#N/A</v>
      </c>
      <c r="GU96" s="237" t="e">
        <f t="shared" si="336"/>
        <v>#N/A</v>
      </c>
      <c r="GV96" s="237" t="e">
        <f t="shared" si="337"/>
        <v>#N/A</v>
      </c>
      <c r="GW96" s="237" t="e">
        <f t="shared" si="338"/>
        <v>#N/A</v>
      </c>
      <c r="GX96" s="237" t="e">
        <f t="shared" si="339"/>
        <v>#N/A</v>
      </c>
      <c r="GY96" s="237" t="e">
        <f t="shared" si="340"/>
        <v>#N/A</v>
      </c>
      <c r="GZ96" s="237" t="e">
        <f t="shared" si="341"/>
        <v>#N/A</v>
      </c>
      <c r="HA96" s="237" t="e">
        <f t="shared" si="342"/>
        <v>#N/A</v>
      </c>
      <c r="HB96" s="237" t="e">
        <f t="shared" si="343"/>
        <v>#N/A</v>
      </c>
      <c r="HC96" s="237" t="e">
        <f t="shared" si="344"/>
        <v>#N/A</v>
      </c>
      <c r="HD96" s="237" t="e">
        <f t="shared" si="345"/>
        <v>#N/A</v>
      </c>
      <c r="HE96" s="237" t="e">
        <f t="shared" si="346"/>
        <v>#N/A</v>
      </c>
      <c r="HF96" s="237" t="e">
        <f t="shared" si="347"/>
        <v>#N/A</v>
      </c>
      <c r="HG96" s="237" t="e">
        <f t="shared" si="348"/>
        <v>#N/A</v>
      </c>
      <c r="HH96" s="237" t="e">
        <f t="shared" si="349"/>
        <v>#N/A</v>
      </c>
      <c r="HI96" s="237" t="e">
        <f t="shared" si="350"/>
        <v>#N/A</v>
      </c>
      <c r="HJ96" s="237" t="e">
        <f t="shared" si="351"/>
        <v>#N/A</v>
      </c>
      <c r="HK96" s="237" t="e">
        <f t="shared" si="352"/>
        <v>#N/A</v>
      </c>
      <c r="HL96" s="237" t="e">
        <f t="shared" si="353"/>
        <v>#N/A</v>
      </c>
      <c r="HM96" s="237" t="e">
        <f t="shared" si="354"/>
        <v>#N/A</v>
      </c>
      <c r="HN96" s="237" t="e">
        <f t="shared" si="355"/>
        <v>#N/A</v>
      </c>
      <c r="HO96" s="237" t="e">
        <f t="shared" si="356"/>
        <v>#N/A</v>
      </c>
      <c r="HP96" s="237" t="e">
        <f t="shared" si="357"/>
        <v>#N/A</v>
      </c>
      <c r="HQ96" s="237" t="e">
        <f t="shared" si="358"/>
        <v>#N/A</v>
      </c>
      <c r="HR96" s="237" t="e">
        <f t="shared" si="359"/>
        <v>#N/A</v>
      </c>
      <c r="HS96" s="237" t="e">
        <f t="shared" si="360"/>
        <v>#N/A</v>
      </c>
      <c r="HT96" s="237" t="e">
        <f t="shared" si="361"/>
        <v>#N/A</v>
      </c>
      <c r="HU96" s="237" t="e">
        <f t="shared" si="362"/>
        <v>#N/A</v>
      </c>
      <c r="HV96" s="237" t="e">
        <f t="shared" si="363"/>
        <v>#N/A</v>
      </c>
      <c r="HW96" s="237" t="e">
        <f t="shared" si="364"/>
        <v>#N/A</v>
      </c>
      <c r="HX96" s="237" t="e">
        <f t="shared" si="365"/>
        <v>#N/A</v>
      </c>
      <c r="HY96" s="237" t="e">
        <f t="shared" si="366"/>
        <v>#N/A</v>
      </c>
      <c r="HZ96" s="237" t="e">
        <f t="shared" si="367"/>
        <v>#N/A</v>
      </c>
      <c r="IA96" s="237" t="e">
        <f t="shared" si="368"/>
        <v>#N/A</v>
      </c>
      <c r="IB96" s="237" t="e">
        <f t="shared" si="369"/>
        <v>#N/A</v>
      </c>
    </row>
    <row r="97" spans="1:236" hidden="1" x14ac:dyDescent="0.25">
      <c r="A97" s="22">
        <v>94</v>
      </c>
      <c r="B97" s="117" t="str">
        <f t="shared" si="253"/>
        <v/>
      </c>
      <c r="C97" s="132"/>
      <c r="D97" s="117" t="str">
        <f t="shared" si="254"/>
        <v/>
      </c>
      <c r="E97" s="127"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9" t="str">
        <f t="shared" si="261"/>
        <v/>
      </c>
      <c r="Q97" s="119" t="str">
        <f t="shared" si="262"/>
        <v/>
      </c>
      <c r="R97" s="40" t="str">
        <f t="shared" si="263"/>
        <v/>
      </c>
      <c r="S97" s="132"/>
      <c r="T97" s="28" t="str">
        <f>IF(AND(B97&gt;0,C97&gt;0,D97&gt;0,M97&gt;0,N97&gt;0,S97&gt;0,NOT(K97="")),ABS(VLOOKUP($S$1,VLookups!$A$28:$B$29,2,FALSE)-_xlfn.BETA.DIST(S97,IF(G97="L",N97,M97),IF(G97="L",M97,N97),TRUE,B97,D97)),"")</f>
        <v/>
      </c>
      <c r="U97" s="129" t="str">
        <f>IF(OR($M97="",$N97=""),"",_xlfn.BETA.INV(ABS(VLOOKUP($S$1,VLookups!$A$28:$B$29,2,FALSE)-U$3),IF($G97="L",$N97,$M97),IF($G97="L",$M97,$N97),$B97,$D97))</f>
        <v/>
      </c>
      <c r="V97" s="130" t="str">
        <f>IF(OR($M97="",$N97=""),"",_xlfn.BETA.INV(ABS(VLOOKUP($S$1,VLookups!$A$28:$B$29,2,FALSE)-V$3),IF($G97="L",$N97,$M97),IF($G97="L",$M97,$N97),$B97,$D97))</f>
        <v/>
      </c>
      <c r="W97" s="129" t="str">
        <f>IF(OR($M97="",$N97=""),"",_xlfn.BETA.INV(ABS(VLOOKUP($S$1,VLookups!$A$28:$B$29,2,FALSE)-W$3),IF($G97="L",$N97,$M97),IF($G97="L",$M97,$N97),$B97,$D97))</f>
        <v/>
      </c>
      <c r="X97" s="130" t="str">
        <f>IF(OR($M97="",$N97=""),"",_xlfn.BETA.INV(ABS(VLOOKUP($S$1,VLookups!$A$28:$B$29,2,FALSE)-X$3),IF($G97="L",$N97,$M97),IF($G97="L",$M97,$N97),$B97,$D97))</f>
        <v/>
      </c>
      <c r="Y97" s="129" t="str">
        <f>IF(OR($M97="",$N97=""),"",_xlfn.BETA.INV(ABS(VLOOKUP($S$1,VLookups!$A$28:$B$29,2,FALSE)-Y$3),IF($G97="L",$N97,$M97),IF($G97="L",$M97,$N97),$B97,$D97))</f>
        <v/>
      </c>
      <c r="Z97" s="130" t="str">
        <f>IF(OR($M97="",$N97=""),"",_xlfn.BETA.INV(ABS(VLOOKUP($S$1,VLookups!$A$28:$B$29,2,FALSE)-Z$3),IF($G97="L",$N97,$M97),IF($G97="L",$M97,$N97),$B97,$D97))</f>
        <v/>
      </c>
      <c r="AA97" s="129" t="str">
        <f>IF(OR($M97="",$N97=""),"",_xlfn.BETA.INV(ABS(VLOOKUP($S$1,VLookups!$A$28:$B$29,2,FALSE)-AA$3),IF($G97="L",$N97,$M97),IF($G97="L",$M97,$N97),$B97,$D97))</f>
        <v/>
      </c>
      <c r="AB97" s="130" t="str">
        <f>IF(OR($M97="",$N97=""),"",_xlfn.BETA.INV(ABS(VLOOKUP($S$1,VLookups!$A$28:$B$29,2,FALSE)-AB$3),IF($G97="L",$N97,$M97),IF($G97="L",$M97,$N97),$B97,$D97))</f>
        <v/>
      </c>
      <c r="AC97" s="129" t="str">
        <f>IF(OR($M97="",$N97=""),"",_xlfn.BETA.INV(ABS(VLOOKUP($S$1,VLookups!$A$28:$B$29,2,FALSE)-AC$3),IF($G97="L",$N97,$M97),IF($G97="L",$M97,$N97),$B97,$D97))</f>
        <v/>
      </c>
      <c r="AD97" s="130" t="str">
        <f>IF(OR($M97="",$N97=""),"",_xlfn.BETA.INV(ABS(VLOOKUP($S$1,VLookups!$A$28:$B$29,2,FALSE)-AD$3),IF($G97="L",$N97,$M97),IF($G97="L",$M97,$N97),$B97,$D97))</f>
        <v/>
      </c>
      <c r="AE97" s="129" t="str">
        <f>IF(OR($M97="",$N97=""),"",_xlfn.BETA.INV(ABS(VLOOKUP($S$1,VLookups!$A$28:$B$29,2,FALSE)-AE$3),IF($G97="L",$N97,$M97),IF($G97="L",$M97,$N97),$B97,$D97))</f>
        <v/>
      </c>
      <c r="AF97" s="130" t="str">
        <f>IF(OR($M97="",$N97=""),"",_xlfn.BETA.INV(ABS(VLOOKUP($S$1,VLookups!$A$28:$B$29,2,FALSE)-AF$3),IF($G97="L",$N97,$M97),IF($G97="L",$M97,$N97),$B97,$D97))</f>
        <v/>
      </c>
      <c r="AG97" s="17"/>
      <c r="AH97" s="238" t="str">
        <f t="shared" si="264"/>
        <v/>
      </c>
      <c r="AI97" s="236" t="str">
        <f t="shared" si="265"/>
        <v/>
      </c>
      <c r="AJ97" s="199" t="str">
        <f t="shared" ref="AJ97:CU97" si="424">IF(ISNONTEXT($AH97),AI97+$AH97,"")</f>
        <v/>
      </c>
      <c r="AK97" s="199" t="str">
        <f t="shared" si="424"/>
        <v/>
      </c>
      <c r="AL97" s="199" t="str">
        <f t="shared" si="424"/>
        <v/>
      </c>
      <c r="AM97" s="199" t="str">
        <f t="shared" si="424"/>
        <v/>
      </c>
      <c r="AN97" s="199" t="str">
        <f t="shared" si="424"/>
        <v/>
      </c>
      <c r="AO97" s="199" t="str">
        <f t="shared" si="424"/>
        <v/>
      </c>
      <c r="AP97" s="199" t="str">
        <f t="shared" si="424"/>
        <v/>
      </c>
      <c r="AQ97" s="199" t="str">
        <f t="shared" si="424"/>
        <v/>
      </c>
      <c r="AR97" s="199" t="str">
        <f t="shared" si="424"/>
        <v/>
      </c>
      <c r="AS97" s="199" t="str">
        <f t="shared" si="424"/>
        <v/>
      </c>
      <c r="AT97" s="199" t="str">
        <f t="shared" si="424"/>
        <v/>
      </c>
      <c r="AU97" s="199" t="str">
        <f t="shared" si="424"/>
        <v/>
      </c>
      <c r="AV97" s="199" t="str">
        <f t="shared" si="424"/>
        <v/>
      </c>
      <c r="AW97" s="199" t="str">
        <f t="shared" si="424"/>
        <v/>
      </c>
      <c r="AX97" s="199" t="str">
        <f t="shared" si="424"/>
        <v/>
      </c>
      <c r="AY97" s="199" t="str">
        <f t="shared" si="424"/>
        <v/>
      </c>
      <c r="AZ97" s="199" t="str">
        <f t="shared" si="424"/>
        <v/>
      </c>
      <c r="BA97" s="199" t="str">
        <f t="shared" si="424"/>
        <v/>
      </c>
      <c r="BB97" s="199" t="str">
        <f t="shared" si="424"/>
        <v/>
      </c>
      <c r="BC97" s="199" t="str">
        <f t="shared" si="424"/>
        <v/>
      </c>
      <c r="BD97" s="199" t="str">
        <f t="shared" si="424"/>
        <v/>
      </c>
      <c r="BE97" s="199" t="str">
        <f t="shared" si="424"/>
        <v/>
      </c>
      <c r="BF97" s="199" t="str">
        <f t="shared" si="424"/>
        <v/>
      </c>
      <c r="BG97" s="199" t="str">
        <f t="shared" si="424"/>
        <v/>
      </c>
      <c r="BH97" s="199" t="str">
        <f t="shared" si="424"/>
        <v/>
      </c>
      <c r="BI97" s="199" t="str">
        <f t="shared" si="424"/>
        <v/>
      </c>
      <c r="BJ97" s="199" t="str">
        <f t="shared" si="424"/>
        <v/>
      </c>
      <c r="BK97" s="199" t="str">
        <f t="shared" si="424"/>
        <v/>
      </c>
      <c r="BL97" s="199" t="str">
        <f t="shared" si="424"/>
        <v/>
      </c>
      <c r="BM97" s="199" t="str">
        <f t="shared" si="424"/>
        <v/>
      </c>
      <c r="BN97" s="199" t="str">
        <f t="shared" si="424"/>
        <v/>
      </c>
      <c r="BO97" s="199" t="str">
        <f t="shared" si="424"/>
        <v/>
      </c>
      <c r="BP97" s="199" t="str">
        <f t="shared" si="424"/>
        <v/>
      </c>
      <c r="BQ97" s="199" t="str">
        <f t="shared" si="424"/>
        <v/>
      </c>
      <c r="BR97" s="199" t="str">
        <f t="shared" si="424"/>
        <v/>
      </c>
      <c r="BS97" s="199" t="str">
        <f t="shared" si="424"/>
        <v/>
      </c>
      <c r="BT97" s="199" t="str">
        <f t="shared" si="424"/>
        <v/>
      </c>
      <c r="BU97" s="199" t="str">
        <f t="shared" si="424"/>
        <v/>
      </c>
      <c r="BV97" s="199" t="str">
        <f t="shared" si="424"/>
        <v/>
      </c>
      <c r="BW97" s="199" t="str">
        <f t="shared" si="424"/>
        <v/>
      </c>
      <c r="BX97" s="199" t="str">
        <f t="shared" si="424"/>
        <v/>
      </c>
      <c r="BY97" s="199" t="str">
        <f t="shared" si="424"/>
        <v/>
      </c>
      <c r="BZ97" s="199" t="str">
        <f t="shared" si="424"/>
        <v/>
      </c>
      <c r="CA97" s="199" t="str">
        <f t="shared" si="424"/>
        <v/>
      </c>
      <c r="CB97" s="199" t="str">
        <f t="shared" si="424"/>
        <v/>
      </c>
      <c r="CC97" s="199" t="str">
        <f t="shared" si="424"/>
        <v/>
      </c>
      <c r="CD97" s="199" t="str">
        <f t="shared" si="424"/>
        <v/>
      </c>
      <c r="CE97" s="199" t="str">
        <f t="shared" si="424"/>
        <v/>
      </c>
      <c r="CF97" s="199" t="str">
        <f t="shared" si="424"/>
        <v/>
      </c>
      <c r="CG97" s="199" t="str">
        <f t="shared" si="424"/>
        <v/>
      </c>
      <c r="CH97" s="199" t="str">
        <f t="shared" si="424"/>
        <v/>
      </c>
      <c r="CI97" s="199" t="str">
        <f t="shared" si="424"/>
        <v/>
      </c>
      <c r="CJ97" s="199" t="str">
        <f t="shared" si="424"/>
        <v/>
      </c>
      <c r="CK97" s="199" t="str">
        <f t="shared" si="424"/>
        <v/>
      </c>
      <c r="CL97" s="199" t="str">
        <f t="shared" si="424"/>
        <v/>
      </c>
      <c r="CM97" s="199" t="str">
        <f t="shared" si="424"/>
        <v/>
      </c>
      <c r="CN97" s="199" t="str">
        <f t="shared" si="424"/>
        <v/>
      </c>
      <c r="CO97" s="199" t="str">
        <f t="shared" si="424"/>
        <v/>
      </c>
      <c r="CP97" s="199" t="str">
        <f t="shared" si="424"/>
        <v/>
      </c>
      <c r="CQ97" s="199" t="str">
        <f t="shared" si="424"/>
        <v/>
      </c>
      <c r="CR97" s="199" t="str">
        <f t="shared" si="424"/>
        <v/>
      </c>
      <c r="CS97" s="199" t="str">
        <f t="shared" si="424"/>
        <v/>
      </c>
      <c r="CT97" s="199" t="str">
        <f t="shared" si="424"/>
        <v/>
      </c>
      <c r="CU97" s="199" t="str">
        <f t="shared" si="424"/>
        <v/>
      </c>
      <c r="CV97" s="199" t="str">
        <f t="shared" ref="CV97:FG97" si="425">IF(ISNONTEXT($AH97),CU97+$AH97,"")</f>
        <v/>
      </c>
      <c r="CW97" s="199" t="str">
        <f t="shared" si="425"/>
        <v/>
      </c>
      <c r="CX97" s="199" t="str">
        <f t="shared" si="425"/>
        <v/>
      </c>
      <c r="CY97" s="199" t="str">
        <f t="shared" si="425"/>
        <v/>
      </c>
      <c r="CZ97" s="199" t="str">
        <f t="shared" si="425"/>
        <v/>
      </c>
      <c r="DA97" s="199" t="str">
        <f t="shared" si="425"/>
        <v/>
      </c>
      <c r="DB97" s="199" t="str">
        <f t="shared" si="425"/>
        <v/>
      </c>
      <c r="DC97" s="199" t="str">
        <f t="shared" si="425"/>
        <v/>
      </c>
      <c r="DD97" s="199" t="str">
        <f t="shared" si="425"/>
        <v/>
      </c>
      <c r="DE97" s="199" t="str">
        <f t="shared" si="425"/>
        <v/>
      </c>
      <c r="DF97" s="199" t="str">
        <f t="shared" si="425"/>
        <v/>
      </c>
      <c r="DG97" s="199" t="str">
        <f t="shared" si="425"/>
        <v/>
      </c>
      <c r="DH97" s="199" t="str">
        <f t="shared" si="425"/>
        <v/>
      </c>
      <c r="DI97" s="199" t="str">
        <f t="shared" si="425"/>
        <v/>
      </c>
      <c r="DJ97" s="199" t="str">
        <f t="shared" si="425"/>
        <v/>
      </c>
      <c r="DK97" s="199" t="str">
        <f t="shared" si="425"/>
        <v/>
      </c>
      <c r="DL97" s="199" t="str">
        <f t="shared" si="425"/>
        <v/>
      </c>
      <c r="DM97" s="199" t="str">
        <f t="shared" si="425"/>
        <v/>
      </c>
      <c r="DN97" s="199" t="str">
        <f t="shared" si="425"/>
        <v/>
      </c>
      <c r="DO97" s="199" t="str">
        <f t="shared" si="425"/>
        <v/>
      </c>
      <c r="DP97" s="199" t="str">
        <f t="shared" si="425"/>
        <v/>
      </c>
      <c r="DQ97" s="199" t="str">
        <f t="shared" si="425"/>
        <v/>
      </c>
      <c r="DR97" s="199" t="str">
        <f t="shared" si="425"/>
        <v/>
      </c>
      <c r="DS97" s="199" t="str">
        <f t="shared" si="425"/>
        <v/>
      </c>
      <c r="DT97" s="199" t="str">
        <f t="shared" si="425"/>
        <v/>
      </c>
      <c r="DU97" s="199" t="str">
        <f t="shared" si="425"/>
        <v/>
      </c>
      <c r="DV97" s="199" t="str">
        <f t="shared" si="425"/>
        <v/>
      </c>
      <c r="DW97" s="199" t="str">
        <f t="shared" si="425"/>
        <v/>
      </c>
      <c r="DX97" s="199" t="str">
        <f t="shared" si="425"/>
        <v/>
      </c>
      <c r="DY97" s="199" t="str">
        <f t="shared" si="425"/>
        <v/>
      </c>
      <c r="DZ97" s="199" t="str">
        <f t="shared" si="425"/>
        <v/>
      </c>
      <c r="EA97" s="199" t="str">
        <f t="shared" si="425"/>
        <v/>
      </c>
      <c r="EB97" s="199" t="str">
        <f t="shared" si="425"/>
        <v/>
      </c>
      <c r="EC97" s="199" t="str">
        <f t="shared" si="425"/>
        <v/>
      </c>
      <c r="ED97" s="199" t="str">
        <f t="shared" si="425"/>
        <v/>
      </c>
      <c r="EE97" s="236" t="str">
        <f t="shared" si="268"/>
        <v/>
      </c>
      <c r="EF97" s="237" t="e">
        <f t="shared" si="269"/>
        <v>#N/A</v>
      </c>
      <c r="EG97" s="237" t="e">
        <f t="shared" si="270"/>
        <v>#N/A</v>
      </c>
      <c r="EH97" s="237" t="e">
        <f t="shared" si="271"/>
        <v>#N/A</v>
      </c>
      <c r="EI97" s="237" t="e">
        <f t="shared" si="272"/>
        <v>#N/A</v>
      </c>
      <c r="EJ97" s="237" t="e">
        <f t="shared" si="273"/>
        <v>#N/A</v>
      </c>
      <c r="EK97" s="237" t="e">
        <f t="shared" si="274"/>
        <v>#N/A</v>
      </c>
      <c r="EL97" s="237" t="e">
        <f t="shared" si="275"/>
        <v>#N/A</v>
      </c>
      <c r="EM97" s="237" t="e">
        <f t="shared" si="276"/>
        <v>#N/A</v>
      </c>
      <c r="EN97" s="237" t="e">
        <f t="shared" si="277"/>
        <v>#N/A</v>
      </c>
      <c r="EO97" s="237" t="e">
        <f t="shared" si="278"/>
        <v>#N/A</v>
      </c>
      <c r="EP97" s="237" t="e">
        <f t="shared" si="279"/>
        <v>#N/A</v>
      </c>
      <c r="EQ97" s="237" t="e">
        <f t="shared" si="280"/>
        <v>#N/A</v>
      </c>
      <c r="ER97" s="237" t="e">
        <f t="shared" si="281"/>
        <v>#N/A</v>
      </c>
      <c r="ES97" s="237" t="e">
        <f t="shared" si="282"/>
        <v>#N/A</v>
      </c>
      <c r="ET97" s="237" t="e">
        <f t="shared" si="283"/>
        <v>#N/A</v>
      </c>
      <c r="EU97" s="237" t="e">
        <f t="shared" si="284"/>
        <v>#N/A</v>
      </c>
      <c r="EV97" s="237" t="e">
        <f t="shared" si="285"/>
        <v>#N/A</v>
      </c>
      <c r="EW97" s="237" t="e">
        <f t="shared" si="286"/>
        <v>#N/A</v>
      </c>
      <c r="EX97" s="237" t="e">
        <f t="shared" si="287"/>
        <v>#N/A</v>
      </c>
      <c r="EY97" s="237" t="e">
        <f t="shared" si="288"/>
        <v>#N/A</v>
      </c>
      <c r="EZ97" s="237" t="e">
        <f t="shared" si="289"/>
        <v>#N/A</v>
      </c>
      <c r="FA97" s="237" t="e">
        <f t="shared" si="290"/>
        <v>#N/A</v>
      </c>
      <c r="FB97" s="237" t="e">
        <f t="shared" si="291"/>
        <v>#N/A</v>
      </c>
      <c r="FC97" s="237" t="e">
        <f t="shared" si="292"/>
        <v>#N/A</v>
      </c>
      <c r="FD97" s="237" t="e">
        <f t="shared" si="293"/>
        <v>#N/A</v>
      </c>
      <c r="FE97" s="237" t="e">
        <f t="shared" si="294"/>
        <v>#N/A</v>
      </c>
      <c r="FF97" s="237" t="e">
        <f t="shared" si="295"/>
        <v>#N/A</v>
      </c>
      <c r="FG97" s="237" t="e">
        <f t="shared" si="296"/>
        <v>#N/A</v>
      </c>
      <c r="FH97" s="237" t="e">
        <f t="shared" si="297"/>
        <v>#N/A</v>
      </c>
      <c r="FI97" s="237" t="e">
        <f t="shared" si="298"/>
        <v>#N/A</v>
      </c>
      <c r="FJ97" s="237" t="e">
        <f t="shared" si="299"/>
        <v>#N/A</v>
      </c>
      <c r="FK97" s="237" t="e">
        <f t="shared" si="300"/>
        <v>#N/A</v>
      </c>
      <c r="FL97" s="237" t="e">
        <f t="shared" si="301"/>
        <v>#N/A</v>
      </c>
      <c r="FM97" s="237" t="e">
        <f t="shared" si="302"/>
        <v>#N/A</v>
      </c>
      <c r="FN97" s="237" t="e">
        <f t="shared" si="303"/>
        <v>#N/A</v>
      </c>
      <c r="FO97" s="237" t="e">
        <f t="shared" si="304"/>
        <v>#N/A</v>
      </c>
      <c r="FP97" s="237" t="e">
        <f t="shared" si="305"/>
        <v>#N/A</v>
      </c>
      <c r="FQ97" s="237" t="e">
        <f t="shared" si="306"/>
        <v>#N/A</v>
      </c>
      <c r="FR97" s="237" t="e">
        <f t="shared" si="307"/>
        <v>#N/A</v>
      </c>
      <c r="FS97" s="237" t="e">
        <f t="shared" si="308"/>
        <v>#N/A</v>
      </c>
      <c r="FT97" s="237" t="e">
        <f t="shared" si="309"/>
        <v>#N/A</v>
      </c>
      <c r="FU97" s="237" t="e">
        <f t="shared" si="310"/>
        <v>#N/A</v>
      </c>
      <c r="FV97" s="237" t="e">
        <f t="shared" si="311"/>
        <v>#N/A</v>
      </c>
      <c r="FW97" s="237" t="e">
        <f t="shared" si="312"/>
        <v>#N/A</v>
      </c>
      <c r="FX97" s="237" t="e">
        <f t="shared" si="313"/>
        <v>#N/A</v>
      </c>
      <c r="FY97" s="237" t="e">
        <f t="shared" si="314"/>
        <v>#N/A</v>
      </c>
      <c r="FZ97" s="237" t="e">
        <f t="shared" si="315"/>
        <v>#N/A</v>
      </c>
      <c r="GA97" s="237" t="e">
        <f t="shared" si="316"/>
        <v>#N/A</v>
      </c>
      <c r="GB97" s="237" t="e">
        <f t="shared" si="317"/>
        <v>#N/A</v>
      </c>
      <c r="GC97" s="237" t="e">
        <f t="shared" si="318"/>
        <v>#N/A</v>
      </c>
      <c r="GD97" s="237" t="e">
        <f t="shared" si="319"/>
        <v>#N/A</v>
      </c>
      <c r="GE97" s="237" t="e">
        <f t="shared" si="320"/>
        <v>#N/A</v>
      </c>
      <c r="GF97" s="237" t="e">
        <f t="shared" si="321"/>
        <v>#N/A</v>
      </c>
      <c r="GG97" s="237" t="e">
        <f t="shared" si="322"/>
        <v>#N/A</v>
      </c>
      <c r="GH97" s="237" t="e">
        <f t="shared" si="323"/>
        <v>#N/A</v>
      </c>
      <c r="GI97" s="237" t="e">
        <f t="shared" si="324"/>
        <v>#N/A</v>
      </c>
      <c r="GJ97" s="237" t="e">
        <f t="shared" si="325"/>
        <v>#N/A</v>
      </c>
      <c r="GK97" s="237" t="e">
        <f t="shared" si="326"/>
        <v>#N/A</v>
      </c>
      <c r="GL97" s="237" t="e">
        <f t="shared" si="327"/>
        <v>#N/A</v>
      </c>
      <c r="GM97" s="237" t="e">
        <f t="shared" si="328"/>
        <v>#N/A</v>
      </c>
      <c r="GN97" s="237" t="e">
        <f t="shared" si="329"/>
        <v>#N/A</v>
      </c>
      <c r="GO97" s="237" t="e">
        <f t="shared" si="330"/>
        <v>#N/A</v>
      </c>
      <c r="GP97" s="237" t="e">
        <f t="shared" si="331"/>
        <v>#N/A</v>
      </c>
      <c r="GQ97" s="237" t="e">
        <f t="shared" si="332"/>
        <v>#N/A</v>
      </c>
      <c r="GR97" s="237" t="e">
        <f t="shared" si="333"/>
        <v>#N/A</v>
      </c>
      <c r="GS97" s="237" t="e">
        <f t="shared" si="334"/>
        <v>#N/A</v>
      </c>
      <c r="GT97" s="237" t="e">
        <f t="shared" si="335"/>
        <v>#N/A</v>
      </c>
      <c r="GU97" s="237" t="e">
        <f t="shared" si="336"/>
        <v>#N/A</v>
      </c>
      <c r="GV97" s="237" t="e">
        <f t="shared" si="337"/>
        <v>#N/A</v>
      </c>
      <c r="GW97" s="237" t="e">
        <f t="shared" si="338"/>
        <v>#N/A</v>
      </c>
      <c r="GX97" s="237" t="e">
        <f t="shared" si="339"/>
        <v>#N/A</v>
      </c>
      <c r="GY97" s="237" t="e">
        <f t="shared" si="340"/>
        <v>#N/A</v>
      </c>
      <c r="GZ97" s="237" t="e">
        <f t="shared" si="341"/>
        <v>#N/A</v>
      </c>
      <c r="HA97" s="237" t="e">
        <f t="shared" si="342"/>
        <v>#N/A</v>
      </c>
      <c r="HB97" s="237" t="e">
        <f t="shared" si="343"/>
        <v>#N/A</v>
      </c>
      <c r="HC97" s="237" t="e">
        <f t="shared" si="344"/>
        <v>#N/A</v>
      </c>
      <c r="HD97" s="237" t="e">
        <f t="shared" si="345"/>
        <v>#N/A</v>
      </c>
      <c r="HE97" s="237" t="e">
        <f t="shared" si="346"/>
        <v>#N/A</v>
      </c>
      <c r="HF97" s="237" t="e">
        <f t="shared" si="347"/>
        <v>#N/A</v>
      </c>
      <c r="HG97" s="237" t="e">
        <f t="shared" si="348"/>
        <v>#N/A</v>
      </c>
      <c r="HH97" s="237" t="e">
        <f t="shared" si="349"/>
        <v>#N/A</v>
      </c>
      <c r="HI97" s="237" t="e">
        <f t="shared" si="350"/>
        <v>#N/A</v>
      </c>
      <c r="HJ97" s="237" t="e">
        <f t="shared" si="351"/>
        <v>#N/A</v>
      </c>
      <c r="HK97" s="237" t="e">
        <f t="shared" si="352"/>
        <v>#N/A</v>
      </c>
      <c r="HL97" s="237" t="e">
        <f t="shared" si="353"/>
        <v>#N/A</v>
      </c>
      <c r="HM97" s="237" t="e">
        <f t="shared" si="354"/>
        <v>#N/A</v>
      </c>
      <c r="HN97" s="237" t="e">
        <f t="shared" si="355"/>
        <v>#N/A</v>
      </c>
      <c r="HO97" s="237" t="e">
        <f t="shared" si="356"/>
        <v>#N/A</v>
      </c>
      <c r="HP97" s="237" t="e">
        <f t="shared" si="357"/>
        <v>#N/A</v>
      </c>
      <c r="HQ97" s="237" t="e">
        <f t="shared" si="358"/>
        <v>#N/A</v>
      </c>
      <c r="HR97" s="237" t="e">
        <f t="shared" si="359"/>
        <v>#N/A</v>
      </c>
      <c r="HS97" s="237" t="e">
        <f t="shared" si="360"/>
        <v>#N/A</v>
      </c>
      <c r="HT97" s="237" t="e">
        <f t="shared" si="361"/>
        <v>#N/A</v>
      </c>
      <c r="HU97" s="237" t="e">
        <f t="shared" si="362"/>
        <v>#N/A</v>
      </c>
      <c r="HV97" s="237" t="e">
        <f t="shared" si="363"/>
        <v>#N/A</v>
      </c>
      <c r="HW97" s="237" t="e">
        <f t="shared" si="364"/>
        <v>#N/A</v>
      </c>
      <c r="HX97" s="237" t="e">
        <f t="shared" si="365"/>
        <v>#N/A</v>
      </c>
      <c r="HY97" s="237" t="e">
        <f t="shared" si="366"/>
        <v>#N/A</v>
      </c>
      <c r="HZ97" s="237" t="e">
        <f t="shared" si="367"/>
        <v>#N/A</v>
      </c>
      <c r="IA97" s="237" t="e">
        <f t="shared" si="368"/>
        <v>#N/A</v>
      </c>
      <c r="IB97" s="237" t="e">
        <f t="shared" si="369"/>
        <v>#N/A</v>
      </c>
    </row>
    <row r="98" spans="1:236" hidden="1" x14ac:dyDescent="0.25">
      <c r="A98" s="22">
        <v>95</v>
      </c>
      <c r="B98" s="117" t="str">
        <f t="shared" si="253"/>
        <v/>
      </c>
      <c r="C98" s="132"/>
      <c r="D98" s="117" t="str">
        <f t="shared" si="254"/>
        <v/>
      </c>
      <c r="E98" s="127"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9" t="str">
        <f t="shared" si="261"/>
        <v/>
      </c>
      <c r="Q98" s="119" t="str">
        <f t="shared" si="262"/>
        <v/>
      </c>
      <c r="R98" s="40" t="str">
        <f t="shared" si="263"/>
        <v/>
      </c>
      <c r="S98" s="132"/>
      <c r="T98" s="28" t="str">
        <f>IF(AND(B98&gt;0,C98&gt;0,D98&gt;0,M98&gt;0,N98&gt;0,S98&gt;0,NOT(K98="")),ABS(VLOOKUP($S$1,VLookups!$A$28:$B$29,2,FALSE)-_xlfn.BETA.DIST(S98,IF(G98="L",N98,M98),IF(G98="L",M98,N98),TRUE,B98,D98)),"")</f>
        <v/>
      </c>
      <c r="U98" s="129" t="str">
        <f>IF(OR($M98="",$N98=""),"",_xlfn.BETA.INV(ABS(VLOOKUP($S$1,VLookups!$A$28:$B$29,2,FALSE)-U$3),IF($G98="L",$N98,$M98),IF($G98="L",$M98,$N98),$B98,$D98))</f>
        <v/>
      </c>
      <c r="V98" s="130" t="str">
        <f>IF(OR($M98="",$N98=""),"",_xlfn.BETA.INV(ABS(VLOOKUP($S$1,VLookups!$A$28:$B$29,2,FALSE)-V$3),IF($G98="L",$N98,$M98),IF($G98="L",$M98,$N98),$B98,$D98))</f>
        <v/>
      </c>
      <c r="W98" s="129" t="str">
        <f>IF(OR($M98="",$N98=""),"",_xlfn.BETA.INV(ABS(VLOOKUP($S$1,VLookups!$A$28:$B$29,2,FALSE)-W$3),IF($G98="L",$N98,$M98),IF($G98="L",$M98,$N98),$B98,$D98))</f>
        <v/>
      </c>
      <c r="X98" s="130" t="str">
        <f>IF(OR($M98="",$N98=""),"",_xlfn.BETA.INV(ABS(VLOOKUP($S$1,VLookups!$A$28:$B$29,2,FALSE)-X$3),IF($G98="L",$N98,$M98),IF($G98="L",$M98,$N98),$B98,$D98))</f>
        <v/>
      </c>
      <c r="Y98" s="129" t="str">
        <f>IF(OR($M98="",$N98=""),"",_xlfn.BETA.INV(ABS(VLOOKUP($S$1,VLookups!$A$28:$B$29,2,FALSE)-Y$3),IF($G98="L",$N98,$M98),IF($G98="L",$M98,$N98),$B98,$D98))</f>
        <v/>
      </c>
      <c r="Z98" s="130" t="str">
        <f>IF(OR($M98="",$N98=""),"",_xlfn.BETA.INV(ABS(VLOOKUP($S$1,VLookups!$A$28:$B$29,2,FALSE)-Z$3),IF($G98="L",$N98,$M98),IF($G98="L",$M98,$N98),$B98,$D98))</f>
        <v/>
      </c>
      <c r="AA98" s="129" t="str">
        <f>IF(OR($M98="",$N98=""),"",_xlfn.BETA.INV(ABS(VLOOKUP($S$1,VLookups!$A$28:$B$29,2,FALSE)-AA$3),IF($G98="L",$N98,$M98),IF($G98="L",$M98,$N98),$B98,$D98))</f>
        <v/>
      </c>
      <c r="AB98" s="130" t="str">
        <f>IF(OR($M98="",$N98=""),"",_xlfn.BETA.INV(ABS(VLOOKUP($S$1,VLookups!$A$28:$B$29,2,FALSE)-AB$3),IF($G98="L",$N98,$M98),IF($G98="L",$M98,$N98),$B98,$D98))</f>
        <v/>
      </c>
      <c r="AC98" s="129" t="str">
        <f>IF(OR($M98="",$N98=""),"",_xlfn.BETA.INV(ABS(VLOOKUP($S$1,VLookups!$A$28:$B$29,2,FALSE)-AC$3),IF($G98="L",$N98,$M98),IF($G98="L",$M98,$N98),$B98,$D98))</f>
        <v/>
      </c>
      <c r="AD98" s="130" t="str">
        <f>IF(OR($M98="",$N98=""),"",_xlfn.BETA.INV(ABS(VLOOKUP($S$1,VLookups!$A$28:$B$29,2,FALSE)-AD$3),IF($G98="L",$N98,$M98),IF($G98="L",$M98,$N98),$B98,$D98))</f>
        <v/>
      </c>
      <c r="AE98" s="129" t="str">
        <f>IF(OR($M98="",$N98=""),"",_xlfn.BETA.INV(ABS(VLOOKUP($S$1,VLookups!$A$28:$B$29,2,FALSE)-AE$3),IF($G98="L",$N98,$M98),IF($G98="L",$M98,$N98),$B98,$D98))</f>
        <v/>
      </c>
      <c r="AF98" s="130" t="str">
        <f>IF(OR($M98="",$N98=""),"",_xlfn.BETA.INV(ABS(VLOOKUP($S$1,VLookups!$A$28:$B$29,2,FALSE)-AF$3),IF($G98="L",$N98,$M98),IF($G98="L",$M98,$N98),$B98,$D98))</f>
        <v/>
      </c>
      <c r="AG98" s="17"/>
      <c r="AH98" s="238" t="str">
        <f t="shared" si="264"/>
        <v/>
      </c>
      <c r="AI98" s="236" t="str">
        <f t="shared" si="265"/>
        <v/>
      </c>
      <c r="AJ98" s="199" t="str">
        <f t="shared" ref="AJ98:CU98" si="426">IF(ISNONTEXT($AH98),AI98+$AH98,"")</f>
        <v/>
      </c>
      <c r="AK98" s="199" t="str">
        <f t="shared" si="426"/>
        <v/>
      </c>
      <c r="AL98" s="199" t="str">
        <f t="shared" si="426"/>
        <v/>
      </c>
      <c r="AM98" s="199" t="str">
        <f t="shared" si="426"/>
        <v/>
      </c>
      <c r="AN98" s="199" t="str">
        <f t="shared" si="426"/>
        <v/>
      </c>
      <c r="AO98" s="199" t="str">
        <f t="shared" si="426"/>
        <v/>
      </c>
      <c r="AP98" s="199" t="str">
        <f t="shared" si="426"/>
        <v/>
      </c>
      <c r="AQ98" s="199" t="str">
        <f t="shared" si="426"/>
        <v/>
      </c>
      <c r="AR98" s="199" t="str">
        <f t="shared" si="426"/>
        <v/>
      </c>
      <c r="AS98" s="199" t="str">
        <f t="shared" si="426"/>
        <v/>
      </c>
      <c r="AT98" s="199" t="str">
        <f t="shared" si="426"/>
        <v/>
      </c>
      <c r="AU98" s="199" t="str">
        <f t="shared" si="426"/>
        <v/>
      </c>
      <c r="AV98" s="199" t="str">
        <f t="shared" si="426"/>
        <v/>
      </c>
      <c r="AW98" s="199" t="str">
        <f t="shared" si="426"/>
        <v/>
      </c>
      <c r="AX98" s="199" t="str">
        <f t="shared" si="426"/>
        <v/>
      </c>
      <c r="AY98" s="199" t="str">
        <f t="shared" si="426"/>
        <v/>
      </c>
      <c r="AZ98" s="199" t="str">
        <f t="shared" si="426"/>
        <v/>
      </c>
      <c r="BA98" s="199" t="str">
        <f t="shared" si="426"/>
        <v/>
      </c>
      <c r="BB98" s="199" t="str">
        <f t="shared" si="426"/>
        <v/>
      </c>
      <c r="BC98" s="199" t="str">
        <f t="shared" si="426"/>
        <v/>
      </c>
      <c r="BD98" s="199" t="str">
        <f t="shared" si="426"/>
        <v/>
      </c>
      <c r="BE98" s="199" t="str">
        <f t="shared" si="426"/>
        <v/>
      </c>
      <c r="BF98" s="199" t="str">
        <f t="shared" si="426"/>
        <v/>
      </c>
      <c r="BG98" s="199" t="str">
        <f t="shared" si="426"/>
        <v/>
      </c>
      <c r="BH98" s="199" t="str">
        <f t="shared" si="426"/>
        <v/>
      </c>
      <c r="BI98" s="199" t="str">
        <f t="shared" si="426"/>
        <v/>
      </c>
      <c r="BJ98" s="199" t="str">
        <f t="shared" si="426"/>
        <v/>
      </c>
      <c r="BK98" s="199" t="str">
        <f t="shared" si="426"/>
        <v/>
      </c>
      <c r="BL98" s="199" t="str">
        <f t="shared" si="426"/>
        <v/>
      </c>
      <c r="BM98" s="199" t="str">
        <f t="shared" si="426"/>
        <v/>
      </c>
      <c r="BN98" s="199" t="str">
        <f t="shared" si="426"/>
        <v/>
      </c>
      <c r="BO98" s="199" t="str">
        <f t="shared" si="426"/>
        <v/>
      </c>
      <c r="BP98" s="199" t="str">
        <f t="shared" si="426"/>
        <v/>
      </c>
      <c r="BQ98" s="199" t="str">
        <f t="shared" si="426"/>
        <v/>
      </c>
      <c r="BR98" s="199" t="str">
        <f t="shared" si="426"/>
        <v/>
      </c>
      <c r="BS98" s="199" t="str">
        <f t="shared" si="426"/>
        <v/>
      </c>
      <c r="BT98" s="199" t="str">
        <f t="shared" si="426"/>
        <v/>
      </c>
      <c r="BU98" s="199" t="str">
        <f t="shared" si="426"/>
        <v/>
      </c>
      <c r="BV98" s="199" t="str">
        <f t="shared" si="426"/>
        <v/>
      </c>
      <c r="BW98" s="199" t="str">
        <f t="shared" si="426"/>
        <v/>
      </c>
      <c r="BX98" s="199" t="str">
        <f t="shared" si="426"/>
        <v/>
      </c>
      <c r="BY98" s="199" t="str">
        <f t="shared" si="426"/>
        <v/>
      </c>
      <c r="BZ98" s="199" t="str">
        <f t="shared" si="426"/>
        <v/>
      </c>
      <c r="CA98" s="199" t="str">
        <f t="shared" si="426"/>
        <v/>
      </c>
      <c r="CB98" s="199" t="str">
        <f t="shared" si="426"/>
        <v/>
      </c>
      <c r="CC98" s="199" t="str">
        <f t="shared" si="426"/>
        <v/>
      </c>
      <c r="CD98" s="199" t="str">
        <f t="shared" si="426"/>
        <v/>
      </c>
      <c r="CE98" s="199" t="str">
        <f t="shared" si="426"/>
        <v/>
      </c>
      <c r="CF98" s="199" t="str">
        <f t="shared" si="426"/>
        <v/>
      </c>
      <c r="CG98" s="199" t="str">
        <f t="shared" si="426"/>
        <v/>
      </c>
      <c r="CH98" s="199" t="str">
        <f t="shared" si="426"/>
        <v/>
      </c>
      <c r="CI98" s="199" t="str">
        <f t="shared" si="426"/>
        <v/>
      </c>
      <c r="CJ98" s="199" t="str">
        <f t="shared" si="426"/>
        <v/>
      </c>
      <c r="CK98" s="199" t="str">
        <f t="shared" si="426"/>
        <v/>
      </c>
      <c r="CL98" s="199" t="str">
        <f t="shared" si="426"/>
        <v/>
      </c>
      <c r="CM98" s="199" t="str">
        <f t="shared" si="426"/>
        <v/>
      </c>
      <c r="CN98" s="199" t="str">
        <f t="shared" si="426"/>
        <v/>
      </c>
      <c r="CO98" s="199" t="str">
        <f t="shared" si="426"/>
        <v/>
      </c>
      <c r="CP98" s="199" t="str">
        <f t="shared" si="426"/>
        <v/>
      </c>
      <c r="CQ98" s="199" t="str">
        <f t="shared" si="426"/>
        <v/>
      </c>
      <c r="CR98" s="199" t="str">
        <f t="shared" si="426"/>
        <v/>
      </c>
      <c r="CS98" s="199" t="str">
        <f t="shared" si="426"/>
        <v/>
      </c>
      <c r="CT98" s="199" t="str">
        <f t="shared" si="426"/>
        <v/>
      </c>
      <c r="CU98" s="199" t="str">
        <f t="shared" si="426"/>
        <v/>
      </c>
      <c r="CV98" s="199" t="str">
        <f t="shared" ref="CV98:FG98" si="427">IF(ISNONTEXT($AH98),CU98+$AH98,"")</f>
        <v/>
      </c>
      <c r="CW98" s="199" t="str">
        <f t="shared" si="427"/>
        <v/>
      </c>
      <c r="CX98" s="199" t="str">
        <f t="shared" si="427"/>
        <v/>
      </c>
      <c r="CY98" s="199" t="str">
        <f t="shared" si="427"/>
        <v/>
      </c>
      <c r="CZ98" s="199" t="str">
        <f t="shared" si="427"/>
        <v/>
      </c>
      <c r="DA98" s="199" t="str">
        <f t="shared" si="427"/>
        <v/>
      </c>
      <c r="DB98" s="199" t="str">
        <f t="shared" si="427"/>
        <v/>
      </c>
      <c r="DC98" s="199" t="str">
        <f t="shared" si="427"/>
        <v/>
      </c>
      <c r="DD98" s="199" t="str">
        <f t="shared" si="427"/>
        <v/>
      </c>
      <c r="DE98" s="199" t="str">
        <f t="shared" si="427"/>
        <v/>
      </c>
      <c r="DF98" s="199" t="str">
        <f t="shared" si="427"/>
        <v/>
      </c>
      <c r="DG98" s="199" t="str">
        <f t="shared" si="427"/>
        <v/>
      </c>
      <c r="DH98" s="199" t="str">
        <f t="shared" si="427"/>
        <v/>
      </c>
      <c r="DI98" s="199" t="str">
        <f t="shared" si="427"/>
        <v/>
      </c>
      <c r="DJ98" s="199" t="str">
        <f t="shared" si="427"/>
        <v/>
      </c>
      <c r="DK98" s="199" t="str">
        <f t="shared" si="427"/>
        <v/>
      </c>
      <c r="DL98" s="199" t="str">
        <f t="shared" si="427"/>
        <v/>
      </c>
      <c r="DM98" s="199" t="str">
        <f t="shared" si="427"/>
        <v/>
      </c>
      <c r="DN98" s="199" t="str">
        <f t="shared" si="427"/>
        <v/>
      </c>
      <c r="DO98" s="199" t="str">
        <f t="shared" si="427"/>
        <v/>
      </c>
      <c r="DP98" s="199" t="str">
        <f t="shared" si="427"/>
        <v/>
      </c>
      <c r="DQ98" s="199" t="str">
        <f t="shared" si="427"/>
        <v/>
      </c>
      <c r="DR98" s="199" t="str">
        <f t="shared" si="427"/>
        <v/>
      </c>
      <c r="DS98" s="199" t="str">
        <f t="shared" si="427"/>
        <v/>
      </c>
      <c r="DT98" s="199" t="str">
        <f t="shared" si="427"/>
        <v/>
      </c>
      <c r="DU98" s="199" t="str">
        <f t="shared" si="427"/>
        <v/>
      </c>
      <c r="DV98" s="199" t="str">
        <f t="shared" si="427"/>
        <v/>
      </c>
      <c r="DW98" s="199" t="str">
        <f t="shared" si="427"/>
        <v/>
      </c>
      <c r="DX98" s="199" t="str">
        <f t="shared" si="427"/>
        <v/>
      </c>
      <c r="DY98" s="199" t="str">
        <f t="shared" si="427"/>
        <v/>
      </c>
      <c r="DZ98" s="199" t="str">
        <f t="shared" si="427"/>
        <v/>
      </c>
      <c r="EA98" s="199" t="str">
        <f t="shared" si="427"/>
        <v/>
      </c>
      <c r="EB98" s="199" t="str">
        <f t="shared" si="427"/>
        <v/>
      </c>
      <c r="EC98" s="199" t="str">
        <f t="shared" si="427"/>
        <v/>
      </c>
      <c r="ED98" s="199" t="str">
        <f t="shared" si="427"/>
        <v/>
      </c>
      <c r="EE98" s="236" t="str">
        <f t="shared" si="268"/>
        <v/>
      </c>
      <c r="EF98" s="237" t="e">
        <f t="shared" si="269"/>
        <v>#N/A</v>
      </c>
      <c r="EG98" s="237" t="e">
        <f t="shared" si="270"/>
        <v>#N/A</v>
      </c>
      <c r="EH98" s="237" t="e">
        <f t="shared" si="271"/>
        <v>#N/A</v>
      </c>
      <c r="EI98" s="237" t="e">
        <f t="shared" si="272"/>
        <v>#N/A</v>
      </c>
      <c r="EJ98" s="237" t="e">
        <f t="shared" si="273"/>
        <v>#N/A</v>
      </c>
      <c r="EK98" s="237" t="e">
        <f t="shared" si="274"/>
        <v>#N/A</v>
      </c>
      <c r="EL98" s="237" t="e">
        <f t="shared" si="275"/>
        <v>#N/A</v>
      </c>
      <c r="EM98" s="237" t="e">
        <f t="shared" si="276"/>
        <v>#N/A</v>
      </c>
      <c r="EN98" s="237" t="e">
        <f t="shared" si="277"/>
        <v>#N/A</v>
      </c>
      <c r="EO98" s="237" t="e">
        <f t="shared" si="278"/>
        <v>#N/A</v>
      </c>
      <c r="EP98" s="237" t="e">
        <f t="shared" si="279"/>
        <v>#N/A</v>
      </c>
      <c r="EQ98" s="237" t="e">
        <f t="shared" si="280"/>
        <v>#N/A</v>
      </c>
      <c r="ER98" s="237" t="e">
        <f t="shared" si="281"/>
        <v>#N/A</v>
      </c>
      <c r="ES98" s="237" t="e">
        <f t="shared" si="282"/>
        <v>#N/A</v>
      </c>
      <c r="ET98" s="237" t="e">
        <f t="shared" si="283"/>
        <v>#N/A</v>
      </c>
      <c r="EU98" s="237" t="e">
        <f t="shared" si="284"/>
        <v>#N/A</v>
      </c>
      <c r="EV98" s="237" t="e">
        <f t="shared" si="285"/>
        <v>#N/A</v>
      </c>
      <c r="EW98" s="237" t="e">
        <f t="shared" si="286"/>
        <v>#N/A</v>
      </c>
      <c r="EX98" s="237" t="e">
        <f t="shared" si="287"/>
        <v>#N/A</v>
      </c>
      <c r="EY98" s="237" t="e">
        <f t="shared" si="288"/>
        <v>#N/A</v>
      </c>
      <c r="EZ98" s="237" t="e">
        <f t="shared" si="289"/>
        <v>#N/A</v>
      </c>
      <c r="FA98" s="237" t="e">
        <f t="shared" si="290"/>
        <v>#N/A</v>
      </c>
      <c r="FB98" s="237" t="e">
        <f t="shared" si="291"/>
        <v>#N/A</v>
      </c>
      <c r="FC98" s="237" t="e">
        <f t="shared" si="292"/>
        <v>#N/A</v>
      </c>
      <c r="FD98" s="237" t="e">
        <f t="shared" si="293"/>
        <v>#N/A</v>
      </c>
      <c r="FE98" s="237" t="e">
        <f t="shared" si="294"/>
        <v>#N/A</v>
      </c>
      <c r="FF98" s="237" t="e">
        <f t="shared" si="295"/>
        <v>#N/A</v>
      </c>
      <c r="FG98" s="237" t="e">
        <f t="shared" si="296"/>
        <v>#N/A</v>
      </c>
      <c r="FH98" s="237" t="e">
        <f t="shared" si="297"/>
        <v>#N/A</v>
      </c>
      <c r="FI98" s="237" t="e">
        <f t="shared" si="298"/>
        <v>#N/A</v>
      </c>
      <c r="FJ98" s="237" t="e">
        <f t="shared" si="299"/>
        <v>#N/A</v>
      </c>
      <c r="FK98" s="237" t="e">
        <f t="shared" si="300"/>
        <v>#N/A</v>
      </c>
      <c r="FL98" s="237" t="e">
        <f t="shared" si="301"/>
        <v>#N/A</v>
      </c>
      <c r="FM98" s="237" t="e">
        <f t="shared" si="302"/>
        <v>#N/A</v>
      </c>
      <c r="FN98" s="237" t="e">
        <f t="shared" si="303"/>
        <v>#N/A</v>
      </c>
      <c r="FO98" s="237" t="e">
        <f t="shared" si="304"/>
        <v>#N/A</v>
      </c>
      <c r="FP98" s="237" t="e">
        <f t="shared" si="305"/>
        <v>#N/A</v>
      </c>
      <c r="FQ98" s="237" t="e">
        <f t="shared" si="306"/>
        <v>#N/A</v>
      </c>
      <c r="FR98" s="237" t="e">
        <f t="shared" si="307"/>
        <v>#N/A</v>
      </c>
      <c r="FS98" s="237" t="e">
        <f t="shared" si="308"/>
        <v>#N/A</v>
      </c>
      <c r="FT98" s="237" t="e">
        <f t="shared" si="309"/>
        <v>#N/A</v>
      </c>
      <c r="FU98" s="237" t="e">
        <f t="shared" si="310"/>
        <v>#N/A</v>
      </c>
      <c r="FV98" s="237" t="e">
        <f t="shared" si="311"/>
        <v>#N/A</v>
      </c>
      <c r="FW98" s="237" t="e">
        <f t="shared" si="312"/>
        <v>#N/A</v>
      </c>
      <c r="FX98" s="237" t="e">
        <f t="shared" si="313"/>
        <v>#N/A</v>
      </c>
      <c r="FY98" s="237" t="e">
        <f t="shared" si="314"/>
        <v>#N/A</v>
      </c>
      <c r="FZ98" s="237" t="e">
        <f t="shared" si="315"/>
        <v>#N/A</v>
      </c>
      <c r="GA98" s="237" t="e">
        <f t="shared" si="316"/>
        <v>#N/A</v>
      </c>
      <c r="GB98" s="237" t="e">
        <f t="shared" si="317"/>
        <v>#N/A</v>
      </c>
      <c r="GC98" s="237" t="e">
        <f t="shared" si="318"/>
        <v>#N/A</v>
      </c>
      <c r="GD98" s="237" t="e">
        <f t="shared" si="319"/>
        <v>#N/A</v>
      </c>
      <c r="GE98" s="237" t="e">
        <f t="shared" si="320"/>
        <v>#N/A</v>
      </c>
      <c r="GF98" s="237" t="e">
        <f t="shared" si="321"/>
        <v>#N/A</v>
      </c>
      <c r="GG98" s="237" t="e">
        <f t="shared" si="322"/>
        <v>#N/A</v>
      </c>
      <c r="GH98" s="237" t="e">
        <f t="shared" si="323"/>
        <v>#N/A</v>
      </c>
      <c r="GI98" s="237" t="e">
        <f t="shared" si="324"/>
        <v>#N/A</v>
      </c>
      <c r="GJ98" s="237" t="e">
        <f t="shared" si="325"/>
        <v>#N/A</v>
      </c>
      <c r="GK98" s="237" t="e">
        <f t="shared" si="326"/>
        <v>#N/A</v>
      </c>
      <c r="GL98" s="237" t="e">
        <f t="shared" si="327"/>
        <v>#N/A</v>
      </c>
      <c r="GM98" s="237" t="e">
        <f t="shared" si="328"/>
        <v>#N/A</v>
      </c>
      <c r="GN98" s="237" t="e">
        <f t="shared" si="329"/>
        <v>#N/A</v>
      </c>
      <c r="GO98" s="237" t="e">
        <f t="shared" si="330"/>
        <v>#N/A</v>
      </c>
      <c r="GP98" s="237" t="e">
        <f t="shared" si="331"/>
        <v>#N/A</v>
      </c>
      <c r="GQ98" s="237" t="e">
        <f t="shared" si="332"/>
        <v>#N/A</v>
      </c>
      <c r="GR98" s="237" t="e">
        <f t="shared" si="333"/>
        <v>#N/A</v>
      </c>
      <c r="GS98" s="237" t="e">
        <f t="shared" si="334"/>
        <v>#N/A</v>
      </c>
      <c r="GT98" s="237" t="e">
        <f t="shared" si="335"/>
        <v>#N/A</v>
      </c>
      <c r="GU98" s="237" t="e">
        <f t="shared" si="336"/>
        <v>#N/A</v>
      </c>
      <c r="GV98" s="237" t="e">
        <f t="shared" si="337"/>
        <v>#N/A</v>
      </c>
      <c r="GW98" s="237" t="e">
        <f t="shared" si="338"/>
        <v>#N/A</v>
      </c>
      <c r="GX98" s="237" t="e">
        <f t="shared" si="339"/>
        <v>#N/A</v>
      </c>
      <c r="GY98" s="237" t="e">
        <f t="shared" si="340"/>
        <v>#N/A</v>
      </c>
      <c r="GZ98" s="237" t="e">
        <f t="shared" si="341"/>
        <v>#N/A</v>
      </c>
      <c r="HA98" s="237" t="e">
        <f t="shared" si="342"/>
        <v>#N/A</v>
      </c>
      <c r="HB98" s="237" t="e">
        <f t="shared" si="343"/>
        <v>#N/A</v>
      </c>
      <c r="HC98" s="237" t="e">
        <f t="shared" si="344"/>
        <v>#N/A</v>
      </c>
      <c r="HD98" s="237" t="e">
        <f t="shared" si="345"/>
        <v>#N/A</v>
      </c>
      <c r="HE98" s="237" t="e">
        <f t="shared" si="346"/>
        <v>#N/A</v>
      </c>
      <c r="HF98" s="237" t="e">
        <f t="shared" si="347"/>
        <v>#N/A</v>
      </c>
      <c r="HG98" s="237" t="e">
        <f t="shared" si="348"/>
        <v>#N/A</v>
      </c>
      <c r="HH98" s="237" t="e">
        <f t="shared" si="349"/>
        <v>#N/A</v>
      </c>
      <c r="HI98" s="237" t="e">
        <f t="shared" si="350"/>
        <v>#N/A</v>
      </c>
      <c r="HJ98" s="237" t="e">
        <f t="shared" si="351"/>
        <v>#N/A</v>
      </c>
      <c r="HK98" s="237" t="e">
        <f t="shared" si="352"/>
        <v>#N/A</v>
      </c>
      <c r="HL98" s="237" t="e">
        <f t="shared" si="353"/>
        <v>#N/A</v>
      </c>
      <c r="HM98" s="237" t="e">
        <f t="shared" si="354"/>
        <v>#N/A</v>
      </c>
      <c r="HN98" s="237" t="e">
        <f t="shared" si="355"/>
        <v>#N/A</v>
      </c>
      <c r="HO98" s="237" t="e">
        <f t="shared" si="356"/>
        <v>#N/A</v>
      </c>
      <c r="HP98" s="237" t="e">
        <f t="shared" si="357"/>
        <v>#N/A</v>
      </c>
      <c r="HQ98" s="237" t="e">
        <f t="shared" si="358"/>
        <v>#N/A</v>
      </c>
      <c r="HR98" s="237" t="e">
        <f t="shared" si="359"/>
        <v>#N/A</v>
      </c>
      <c r="HS98" s="237" t="e">
        <f t="shared" si="360"/>
        <v>#N/A</v>
      </c>
      <c r="HT98" s="237" t="e">
        <f t="shared" si="361"/>
        <v>#N/A</v>
      </c>
      <c r="HU98" s="237" t="e">
        <f t="shared" si="362"/>
        <v>#N/A</v>
      </c>
      <c r="HV98" s="237" t="e">
        <f t="shared" si="363"/>
        <v>#N/A</v>
      </c>
      <c r="HW98" s="237" t="e">
        <f t="shared" si="364"/>
        <v>#N/A</v>
      </c>
      <c r="HX98" s="237" t="e">
        <f t="shared" si="365"/>
        <v>#N/A</v>
      </c>
      <c r="HY98" s="237" t="e">
        <f t="shared" si="366"/>
        <v>#N/A</v>
      </c>
      <c r="HZ98" s="237" t="e">
        <f t="shared" si="367"/>
        <v>#N/A</v>
      </c>
      <c r="IA98" s="237" t="e">
        <f t="shared" si="368"/>
        <v>#N/A</v>
      </c>
      <c r="IB98" s="237" t="e">
        <f t="shared" si="369"/>
        <v>#N/A</v>
      </c>
    </row>
    <row r="99" spans="1:236" hidden="1" x14ac:dyDescent="0.25">
      <c r="A99" s="22">
        <v>96</v>
      </c>
      <c r="B99" s="117" t="str">
        <f t="shared" si="253"/>
        <v/>
      </c>
      <c r="C99" s="132"/>
      <c r="D99" s="117" t="str">
        <f t="shared" si="254"/>
        <v/>
      </c>
      <c r="E99" s="127"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9" t="str">
        <f t="shared" si="261"/>
        <v/>
      </c>
      <c r="Q99" s="119" t="str">
        <f t="shared" si="262"/>
        <v/>
      </c>
      <c r="R99" s="40" t="str">
        <f t="shared" si="263"/>
        <v/>
      </c>
      <c r="S99" s="132"/>
      <c r="T99" s="28" t="str">
        <f>IF(AND(B99&gt;0,C99&gt;0,D99&gt;0,M99&gt;0,N99&gt;0,S99&gt;0,NOT(K99="")),ABS(VLOOKUP($S$1,VLookups!$A$28:$B$29,2,FALSE)-_xlfn.BETA.DIST(S99,IF(G99="L",N99,M99),IF(G99="L",M99,N99),TRUE,B99,D99)),"")</f>
        <v/>
      </c>
      <c r="U99" s="129" t="str">
        <f>IF(OR($M99="",$N99=""),"",_xlfn.BETA.INV(ABS(VLOOKUP($S$1,VLookups!$A$28:$B$29,2,FALSE)-U$3),IF($G99="L",$N99,$M99),IF($G99="L",$M99,$N99),$B99,$D99))</f>
        <v/>
      </c>
      <c r="V99" s="130" t="str">
        <f>IF(OR($M99="",$N99=""),"",_xlfn.BETA.INV(ABS(VLOOKUP($S$1,VLookups!$A$28:$B$29,2,FALSE)-V$3),IF($G99="L",$N99,$M99),IF($G99="L",$M99,$N99),$B99,$D99))</f>
        <v/>
      </c>
      <c r="W99" s="129" t="str">
        <f>IF(OR($M99="",$N99=""),"",_xlfn.BETA.INV(ABS(VLOOKUP($S$1,VLookups!$A$28:$B$29,2,FALSE)-W$3),IF($G99="L",$N99,$M99),IF($G99="L",$M99,$N99),$B99,$D99))</f>
        <v/>
      </c>
      <c r="X99" s="130" t="str">
        <f>IF(OR($M99="",$N99=""),"",_xlfn.BETA.INV(ABS(VLOOKUP($S$1,VLookups!$A$28:$B$29,2,FALSE)-X$3),IF($G99="L",$N99,$M99),IF($G99="L",$M99,$N99),$B99,$D99))</f>
        <v/>
      </c>
      <c r="Y99" s="129" t="str">
        <f>IF(OR($M99="",$N99=""),"",_xlfn.BETA.INV(ABS(VLOOKUP($S$1,VLookups!$A$28:$B$29,2,FALSE)-Y$3),IF($G99="L",$N99,$M99),IF($G99="L",$M99,$N99),$B99,$D99))</f>
        <v/>
      </c>
      <c r="Z99" s="130" t="str">
        <f>IF(OR($M99="",$N99=""),"",_xlfn.BETA.INV(ABS(VLOOKUP($S$1,VLookups!$A$28:$B$29,2,FALSE)-Z$3),IF($G99="L",$N99,$M99),IF($G99="L",$M99,$N99),$B99,$D99))</f>
        <v/>
      </c>
      <c r="AA99" s="129" t="str">
        <f>IF(OR($M99="",$N99=""),"",_xlfn.BETA.INV(ABS(VLOOKUP($S$1,VLookups!$A$28:$B$29,2,FALSE)-AA$3),IF($G99="L",$N99,$M99),IF($G99="L",$M99,$N99),$B99,$D99))</f>
        <v/>
      </c>
      <c r="AB99" s="130" t="str">
        <f>IF(OR($M99="",$N99=""),"",_xlfn.BETA.INV(ABS(VLOOKUP($S$1,VLookups!$A$28:$B$29,2,FALSE)-AB$3),IF($G99="L",$N99,$M99),IF($G99="L",$M99,$N99),$B99,$D99))</f>
        <v/>
      </c>
      <c r="AC99" s="129" t="str">
        <f>IF(OR($M99="",$N99=""),"",_xlfn.BETA.INV(ABS(VLOOKUP($S$1,VLookups!$A$28:$B$29,2,FALSE)-AC$3),IF($G99="L",$N99,$M99),IF($G99="L",$M99,$N99),$B99,$D99))</f>
        <v/>
      </c>
      <c r="AD99" s="130" t="str">
        <f>IF(OR($M99="",$N99=""),"",_xlfn.BETA.INV(ABS(VLOOKUP($S$1,VLookups!$A$28:$B$29,2,FALSE)-AD$3),IF($G99="L",$N99,$M99),IF($G99="L",$M99,$N99),$B99,$D99))</f>
        <v/>
      </c>
      <c r="AE99" s="129" t="str">
        <f>IF(OR($M99="",$N99=""),"",_xlfn.BETA.INV(ABS(VLOOKUP($S$1,VLookups!$A$28:$B$29,2,FALSE)-AE$3),IF($G99="L",$N99,$M99),IF($G99="L",$M99,$N99),$B99,$D99))</f>
        <v/>
      </c>
      <c r="AF99" s="130" t="str">
        <f>IF(OR($M99="",$N99=""),"",_xlfn.BETA.INV(ABS(VLOOKUP($S$1,VLookups!$A$28:$B$29,2,FALSE)-AF$3),IF($G99="L",$N99,$M99),IF($G99="L",$M99,$N99),$B99,$D99))</f>
        <v/>
      </c>
      <c r="AG99" s="17"/>
      <c r="AH99" s="238" t="str">
        <f t="shared" si="264"/>
        <v/>
      </c>
      <c r="AI99" s="236" t="str">
        <f t="shared" si="265"/>
        <v/>
      </c>
      <c r="AJ99" s="199" t="str">
        <f t="shared" ref="AJ99:CU99" si="428">IF(ISNONTEXT($AH99),AI99+$AH99,"")</f>
        <v/>
      </c>
      <c r="AK99" s="199" t="str">
        <f t="shared" si="428"/>
        <v/>
      </c>
      <c r="AL99" s="199" t="str">
        <f t="shared" si="428"/>
        <v/>
      </c>
      <c r="AM99" s="199" t="str">
        <f t="shared" si="428"/>
        <v/>
      </c>
      <c r="AN99" s="199" t="str">
        <f t="shared" si="428"/>
        <v/>
      </c>
      <c r="AO99" s="199" t="str">
        <f t="shared" si="428"/>
        <v/>
      </c>
      <c r="AP99" s="199" t="str">
        <f t="shared" si="428"/>
        <v/>
      </c>
      <c r="AQ99" s="199" t="str">
        <f t="shared" si="428"/>
        <v/>
      </c>
      <c r="AR99" s="199" t="str">
        <f t="shared" si="428"/>
        <v/>
      </c>
      <c r="AS99" s="199" t="str">
        <f t="shared" si="428"/>
        <v/>
      </c>
      <c r="AT99" s="199" t="str">
        <f t="shared" si="428"/>
        <v/>
      </c>
      <c r="AU99" s="199" t="str">
        <f t="shared" si="428"/>
        <v/>
      </c>
      <c r="AV99" s="199" t="str">
        <f t="shared" si="428"/>
        <v/>
      </c>
      <c r="AW99" s="199" t="str">
        <f t="shared" si="428"/>
        <v/>
      </c>
      <c r="AX99" s="199" t="str">
        <f t="shared" si="428"/>
        <v/>
      </c>
      <c r="AY99" s="199" t="str">
        <f t="shared" si="428"/>
        <v/>
      </c>
      <c r="AZ99" s="199" t="str">
        <f t="shared" si="428"/>
        <v/>
      </c>
      <c r="BA99" s="199" t="str">
        <f t="shared" si="428"/>
        <v/>
      </c>
      <c r="BB99" s="199" t="str">
        <f t="shared" si="428"/>
        <v/>
      </c>
      <c r="BC99" s="199" t="str">
        <f t="shared" si="428"/>
        <v/>
      </c>
      <c r="BD99" s="199" t="str">
        <f t="shared" si="428"/>
        <v/>
      </c>
      <c r="BE99" s="199" t="str">
        <f t="shared" si="428"/>
        <v/>
      </c>
      <c r="BF99" s="199" t="str">
        <f t="shared" si="428"/>
        <v/>
      </c>
      <c r="BG99" s="199" t="str">
        <f t="shared" si="428"/>
        <v/>
      </c>
      <c r="BH99" s="199" t="str">
        <f t="shared" si="428"/>
        <v/>
      </c>
      <c r="BI99" s="199" t="str">
        <f t="shared" si="428"/>
        <v/>
      </c>
      <c r="BJ99" s="199" t="str">
        <f t="shared" si="428"/>
        <v/>
      </c>
      <c r="BK99" s="199" t="str">
        <f t="shared" si="428"/>
        <v/>
      </c>
      <c r="BL99" s="199" t="str">
        <f t="shared" si="428"/>
        <v/>
      </c>
      <c r="BM99" s="199" t="str">
        <f t="shared" si="428"/>
        <v/>
      </c>
      <c r="BN99" s="199" t="str">
        <f t="shared" si="428"/>
        <v/>
      </c>
      <c r="BO99" s="199" t="str">
        <f t="shared" si="428"/>
        <v/>
      </c>
      <c r="BP99" s="199" t="str">
        <f t="shared" si="428"/>
        <v/>
      </c>
      <c r="BQ99" s="199" t="str">
        <f t="shared" si="428"/>
        <v/>
      </c>
      <c r="BR99" s="199" t="str">
        <f t="shared" si="428"/>
        <v/>
      </c>
      <c r="BS99" s="199" t="str">
        <f t="shared" si="428"/>
        <v/>
      </c>
      <c r="BT99" s="199" t="str">
        <f t="shared" si="428"/>
        <v/>
      </c>
      <c r="BU99" s="199" t="str">
        <f t="shared" si="428"/>
        <v/>
      </c>
      <c r="BV99" s="199" t="str">
        <f t="shared" si="428"/>
        <v/>
      </c>
      <c r="BW99" s="199" t="str">
        <f t="shared" si="428"/>
        <v/>
      </c>
      <c r="BX99" s="199" t="str">
        <f t="shared" si="428"/>
        <v/>
      </c>
      <c r="BY99" s="199" t="str">
        <f t="shared" si="428"/>
        <v/>
      </c>
      <c r="BZ99" s="199" t="str">
        <f t="shared" si="428"/>
        <v/>
      </c>
      <c r="CA99" s="199" t="str">
        <f t="shared" si="428"/>
        <v/>
      </c>
      <c r="CB99" s="199" t="str">
        <f t="shared" si="428"/>
        <v/>
      </c>
      <c r="CC99" s="199" t="str">
        <f t="shared" si="428"/>
        <v/>
      </c>
      <c r="CD99" s="199" t="str">
        <f t="shared" si="428"/>
        <v/>
      </c>
      <c r="CE99" s="199" t="str">
        <f t="shared" si="428"/>
        <v/>
      </c>
      <c r="CF99" s="199" t="str">
        <f t="shared" si="428"/>
        <v/>
      </c>
      <c r="CG99" s="199" t="str">
        <f t="shared" si="428"/>
        <v/>
      </c>
      <c r="CH99" s="199" t="str">
        <f t="shared" si="428"/>
        <v/>
      </c>
      <c r="CI99" s="199" t="str">
        <f t="shared" si="428"/>
        <v/>
      </c>
      <c r="CJ99" s="199" t="str">
        <f t="shared" si="428"/>
        <v/>
      </c>
      <c r="CK99" s="199" t="str">
        <f t="shared" si="428"/>
        <v/>
      </c>
      <c r="CL99" s="199" t="str">
        <f t="shared" si="428"/>
        <v/>
      </c>
      <c r="CM99" s="199" t="str">
        <f t="shared" si="428"/>
        <v/>
      </c>
      <c r="CN99" s="199" t="str">
        <f t="shared" si="428"/>
        <v/>
      </c>
      <c r="CO99" s="199" t="str">
        <f t="shared" si="428"/>
        <v/>
      </c>
      <c r="CP99" s="199" t="str">
        <f t="shared" si="428"/>
        <v/>
      </c>
      <c r="CQ99" s="199" t="str">
        <f t="shared" si="428"/>
        <v/>
      </c>
      <c r="CR99" s="199" t="str">
        <f t="shared" si="428"/>
        <v/>
      </c>
      <c r="CS99" s="199" t="str">
        <f t="shared" si="428"/>
        <v/>
      </c>
      <c r="CT99" s="199" t="str">
        <f t="shared" si="428"/>
        <v/>
      </c>
      <c r="CU99" s="199" t="str">
        <f t="shared" si="428"/>
        <v/>
      </c>
      <c r="CV99" s="199" t="str">
        <f t="shared" ref="CV99:FG99" si="429">IF(ISNONTEXT($AH99),CU99+$AH99,"")</f>
        <v/>
      </c>
      <c r="CW99" s="199" t="str">
        <f t="shared" si="429"/>
        <v/>
      </c>
      <c r="CX99" s="199" t="str">
        <f t="shared" si="429"/>
        <v/>
      </c>
      <c r="CY99" s="199" t="str">
        <f t="shared" si="429"/>
        <v/>
      </c>
      <c r="CZ99" s="199" t="str">
        <f t="shared" si="429"/>
        <v/>
      </c>
      <c r="DA99" s="199" t="str">
        <f t="shared" si="429"/>
        <v/>
      </c>
      <c r="DB99" s="199" t="str">
        <f t="shared" si="429"/>
        <v/>
      </c>
      <c r="DC99" s="199" t="str">
        <f t="shared" si="429"/>
        <v/>
      </c>
      <c r="DD99" s="199" t="str">
        <f t="shared" si="429"/>
        <v/>
      </c>
      <c r="DE99" s="199" t="str">
        <f t="shared" si="429"/>
        <v/>
      </c>
      <c r="DF99" s="199" t="str">
        <f t="shared" si="429"/>
        <v/>
      </c>
      <c r="DG99" s="199" t="str">
        <f t="shared" si="429"/>
        <v/>
      </c>
      <c r="DH99" s="199" t="str">
        <f t="shared" si="429"/>
        <v/>
      </c>
      <c r="DI99" s="199" t="str">
        <f t="shared" si="429"/>
        <v/>
      </c>
      <c r="DJ99" s="199" t="str">
        <f t="shared" si="429"/>
        <v/>
      </c>
      <c r="DK99" s="199" t="str">
        <f t="shared" si="429"/>
        <v/>
      </c>
      <c r="DL99" s="199" t="str">
        <f t="shared" si="429"/>
        <v/>
      </c>
      <c r="DM99" s="199" t="str">
        <f t="shared" si="429"/>
        <v/>
      </c>
      <c r="DN99" s="199" t="str">
        <f t="shared" si="429"/>
        <v/>
      </c>
      <c r="DO99" s="199" t="str">
        <f t="shared" si="429"/>
        <v/>
      </c>
      <c r="DP99" s="199" t="str">
        <f t="shared" si="429"/>
        <v/>
      </c>
      <c r="DQ99" s="199" t="str">
        <f t="shared" si="429"/>
        <v/>
      </c>
      <c r="DR99" s="199" t="str">
        <f t="shared" si="429"/>
        <v/>
      </c>
      <c r="DS99" s="199" t="str">
        <f t="shared" si="429"/>
        <v/>
      </c>
      <c r="DT99" s="199" t="str">
        <f t="shared" si="429"/>
        <v/>
      </c>
      <c r="DU99" s="199" t="str">
        <f t="shared" si="429"/>
        <v/>
      </c>
      <c r="DV99" s="199" t="str">
        <f t="shared" si="429"/>
        <v/>
      </c>
      <c r="DW99" s="199" t="str">
        <f t="shared" si="429"/>
        <v/>
      </c>
      <c r="DX99" s="199" t="str">
        <f t="shared" si="429"/>
        <v/>
      </c>
      <c r="DY99" s="199" t="str">
        <f t="shared" si="429"/>
        <v/>
      </c>
      <c r="DZ99" s="199" t="str">
        <f t="shared" si="429"/>
        <v/>
      </c>
      <c r="EA99" s="199" t="str">
        <f t="shared" si="429"/>
        <v/>
      </c>
      <c r="EB99" s="199" t="str">
        <f t="shared" si="429"/>
        <v/>
      </c>
      <c r="EC99" s="199" t="str">
        <f t="shared" si="429"/>
        <v/>
      </c>
      <c r="ED99" s="199" t="str">
        <f t="shared" si="429"/>
        <v/>
      </c>
      <c r="EE99" s="236" t="str">
        <f t="shared" si="268"/>
        <v/>
      </c>
      <c r="EF99" s="237" t="e">
        <f t="shared" si="269"/>
        <v>#N/A</v>
      </c>
      <c r="EG99" s="237" t="e">
        <f t="shared" si="270"/>
        <v>#N/A</v>
      </c>
      <c r="EH99" s="237" t="e">
        <f t="shared" si="271"/>
        <v>#N/A</v>
      </c>
      <c r="EI99" s="237" t="e">
        <f t="shared" si="272"/>
        <v>#N/A</v>
      </c>
      <c r="EJ99" s="237" t="e">
        <f t="shared" si="273"/>
        <v>#N/A</v>
      </c>
      <c r="EK99" s="237" t="e">
        <f t="shared" si="274"/>
        <v>#N/A</v>
      </c>
      <c r="EL99" s="237" t="e">
        <f t="shared" si="275"/>
        <v>#N/A</v>
      </c>
      <c r="EM99" s="237" t="e">
        <f t="shared" si="276"/>
        <v>#N/A</v>
      </c>
      <c r="EN99" s="237" t="e">
        <f t="shared" si="277"/>
        <v>#N/A</v>
      </c>
      <c r="EO99" s="237" t="e">
        <f t="shared" si="278"/>
        <v>#N/A</v>
      </c>
      <c r="EP99" s="237" t="e">
        <f t="shared" si="279"/>
        <v>#N/A</v>
      </c>
      <c r="EQ99" s="237" t="e">
        <f t="shared" si="280"/>
        <v>#N/A</v>
      </c>
      <c r="ER99" s="237" t="e">
        <f t="shared" si="281"/>
        <v>#N/A</v>
      </c>
      <c r="ES99" s="237" t="e">
        <f t="shared" si="282"/>
        <v>#N/A</v>
      </c>
      <c r="ET99" s="237" t="e">
        <f t="shared" si="283"/>
        <v>#N/A</v>
      </c>
      <c r="EU99" s="237" t="e">
        <f t="shared" si="284"/>
        <v>#N/A</v>
      </c>
      <c r="EV99" s="237" t="e">
        <f t="shared" si="285"/>
        <v>#N/A</v>
      </c>
      <c r="EW99" s="237" t="e">
        <f t="shared" si="286"/>
        <v>#N/A</v>
      </c>
      <c r="EX99" s="237" t="e">
        <f t="shared" si="287"/>
        <v>#N/A</v>
      </c>
      <c r="EY99" s="237" t="e">
        <f t="shared" si="288"/>
        <v>#N/A</v>
      </c>
      <c r="EZ99" s="237" t="e">
        <f t="shared" si="289"/>
        <v>#N/A</v>
      </c>
      <c r="FA99" s="237" t="e">
        <f t="shared" si="290"/>
        <v>#N/A</v>
      </c>
      <c r="FB99" s="237" t="e">
        <f t="shared" si="291"/>
        <v>#N/A</v>
      </c>
      <c r="FC99" s="237" t="e">
        <f t="shared" si="292"/>
        <v>#N/A</v>
      </c>
      <c r="FD99" s="237" t="e">
        <f t="shared" si="293"/>
        <v>#N/A</v>
      </c>
      <c r="FE99" s="237" t="e">
        <f t="shared" si="294"/>
        <v>#N/A</v>
      </c>
      <c r="FF99" s="237" t="e">
        <f t="shared" si="295"/>
        <v>#N/A</v>
      </c>
      <c r="FG99" s="237" t="e">
        <f t="shared" si="296"/>
        <v>#N/A</v>
      </c>
      <c r="FH99" s="237" t="e">
        <f t="shared" si="297"/>
        <v>#N/A</v>
      </c>
      <c r="FI99" s="237" t="e">
        <f t="shared" si="298"/>
        <v>#N/A</v>
      </c>
      <c r="FJ99" s="237" t="e">
        <f t="shared" si="299"/>
        <v>#N/A</v>
      </c>
      <c r="FK99" s="237" t="e">
        <f t="shared" si="300"/>
        <v>#N/A</v>
      </c>
      <c r="FL99" s="237" t="e">
        <f t="shared" si="301"/>
        <v>#N/A</v>
      </c>
      <c r="FM99" s="237" t="e">
        <f t="shared" si="302"/>
        <v>#N/A</v>
      </c>
      <c r="FN99" s="237" t="e">
        <f t="shared" si="303"/>
        <v>#N/A</v>
      </c>
      <c r="FO99" s="237" t="e">
        <f t="shared" si="304"/>
        <v>#N/A</v>
      </c>
      <c r="FP99" s="237" t="e">
        <f t="shared" si="305"/>
        <v>#N/A</v>
      </c>
      <c r="FQ99" s="237" t="e">
        <f t="shared" si="306"/>
        <v>#N/A</v>
      </c>
      <c r="FR99" s="237" t="e">
        <f t="shared" si="307"/>
        <v>#N/A</v>
      </c>
      <c r="FS99" s="237" t="e">
        <f t="shared" si="308"/>
        <v>#N/A</v>
      </c>
      <c r="FT99" s="237" t="e">
        <f t="shared" si="309"/>
        <v>#N/A</v>
      </c>
      <c r="FU99" s="237" t="e">
        <f t="shared" si="310"/>
        <v>#N/A</v>
      </c>
      <c r="FV99" s="237" t="e">
        <f t="shared" si="311"/>
        <v>#N/A</v>
      </c>
      <c r="FW99" s="237" t="e">
        <f t="shared" si="312"/>
        <v>#N/A</v>
      </c>
      <c r="FX99" s="237" t="e">
        <f t="shared" si="313"/>
        <v>#N/A</v>
      </c>
      <c r="FY99" s="237" t="e">
        <f t="shared" si="314"/>
        <v>#N/A</v>
      </c>
      <c r="FZ99" s="237" t="e">
        <f t="shared" si="315"/>
        <v>#N/A</v>
      </c>
      <c r="GA99" s="237" t="e">
        <f t="shared" si="316"/>
        <v>#N/A</v>
      </c>
      <c r="GB99" s="237" t="e">
        <f t="shared" si="317"/>
        <v>#N/A</v>
      </c>
      <c r="GC99" s="237" t="e">
        <f t="shared" si="318"/>
        <v>#N/A</v>
      </c>
      <c r="GD99" s="237" t="e">
        <f t="shared" si="319"/>
        <v>#N/A</v>
      </c>
      <c r="GE99" s="237" t="e">
        <f t="shared" si="320"/>
        <v>#N/A</v>
      </c>
      <c r="GF99" s="237" t="e">
        <f t="shared" si="321"/>
        <v>#N/A</v>
      </c>
      <c r="GG99" s="237" t="e">
        <f t="shared" si="322"/>
        <v>#N/A</v>
      </c>
      <c r="GH99" s="237" t="e">
        <f t="shared" si="323"/>
        <v>#N/A</v>
      </c>
      <c r="GI99" s="237" t="e">
        <f t="shared" si="324"/>
        <v>#N/A</v>
      </c>
      <c r="GJ99" s="237" t="e">
        <f t="shared" si="325"/>
        <v>#N/A</v>
      </c>
      <c r="GK99" s="237" t="e">
        <f t="shared" si="326"/>
        <v>#N/A</v>
      </c>
      <c r="GL99" s="237" t="e">
        <f t="shared" si="327"/>
        <v>#N/A</v>
      </c>
      <c r="GM99" s="237" t="e">
        <f t="shared" si="328"/>
        <v>#N/A</v>
      </c>
      <c r="GN99" s="237" t="e">
        <f t="shared" si="329"/>
        <v>#N/A</v>
      </c>
      <c r="GO99" s="237" t="e">
        <f t="shared" si="330"/>
        <v>#N/A</v>
      </c>
      <c r="GP99" s="237" t="e">
        <f t="shared" si="331"/>
        <v>#N/A</v>
      </c>
      <c r="GQ99" s="237" t="e">
        <f t="shared" si="332"/>
        <v>#N/A</v>
      </c>
      <c r="GR99" s="237" t="e">
        <f t="shared" si="333"/>
        <v>#N/A</v>
      </c>
      <c r="GS99" s="237" t="e">
        <f t="shared" si="334"/>
        <v>#N/A</v>
      </c>
      <c r="GT99" s="237" t="e">
        <f t="shared" si="335"/>
        <v>#N/A</v>
      </c>
      <c r="GU99" s="237" t="e">
        <f t="shared" si="336"/>
        <v>#N/A</v>
      </c>
      <c r="GV99" s="237" t="e">
        <f t="shared" si="337"/>
        <v>#N/A</v>
      </c>
      <c r="GW99" s="237" t="e">
        <f t="shared" si="338"/>
        <v>#N/A</v>
      </c>
      <c r="GX99" s="237" t="e">
        <f t="shared" si="339"/>
        <v>#N/A</v>
      </c>
      <c r="GY99" s="237" t="e">
        <f t="shared" si="340"/>
        <v>#N/A</v>
      </c>
      <c r="GZ99" s="237" t="e">
        <f t="shared" si="341"/>
        <v>#N/A</v>
      </c>
      <c r="HA99" s="237" t="e">
        <f t="shared" si="342"/>
        <v>#N/A</v>
      </c>
      <c r="HB99" s="237" t="e">
        <f t="shared" si="343"/>
        <v>#N/A</v>
      </c>
      <c r="HC99" s="237" t="e">
        <f t="shared" si="344"/>
        <v>#N/A</v>
      </c>
      <c r="HD99" s="237" t="e">
        <f t="shared" si="345"/>
        <v>#N/A</v>
      </c>
      <c r="HE99" s="237" t="e">
        <f t="shared" si="346"/>
        <v>#N/A</v>
      </c>
      <c r="HF99" s="237" t="e">
        <f t="shared" si="347"/>
        <v>#N/A</v>
      </c>
      <c r="HG99" s="237" t="e">
        <f t="shared" si="348"/>
        <v>#N/A</v>
      </c>
      <c r="HH99" s="237" t="e">
        <f t="shared" si="349"/>
        <v>#N/A</v>
      </c>
      <c r="HI99" s="237" t="e">
        <f t="shared" si="350"/>
        <v>#N/A</v>
      </c>
      <c r="HJ99" s="237" t="e">
        <f t="shared" si="351"/>
        <v>#N/A</v>
      </c>
      <c r="HK99" s="237" t="e">
        <f t="shared" si="352"/>
        <v>#N/A</v>
      </c>
      <c r="HL99" s="237" t="e">
        <f t="shared" si="353"/>
        <v>#N/A</v>
      </c>
      <c r="HM99" s="237" t="e">
        <f t="shared" si="354"/>
        <v>#N/A</v>
      </c>
      <c r="HN99" s="237" t="e">
        <f t="shared" si="355"/>
        <v>#N/A</v>
      </c>
      <c r="HO99" s="237" t="e">
        <f t="shared" si="356"/>
        <v>#N/A</v>
      </c>
      <c r="HP99" s="237" t="e">
        <f t="shared" si="357"/>
        <v>#N/A</v>
      </c>
      <c r="HQ99" s="237" t="e">
        <f t="shared" si="358"/>
        <v>#N/A</v>
      </c>
      <c r="HR99" s="237" t="e">
        <f t="shared" si="359"/>
        <v>#N/A</v>
      </c>
      <c r="HS99" s="237" t="e">
        <f t="shared" si="360"/>
        <v>#N/A</v>
      </c>
      <c r="HT99" s="237" t="e">
        <f t="shared" si="361"/>
        <v>#N/A</v>
      </c>
      <c r="HU99" s="237" t="e">
        <f t="shared" si="362"/>
        <v>#N/A</v>
      </c>
      <c r="HV99" s="237" t="e">
        <f t="shared" si="363"/>
        <v>#N/A</v>
      </c>
      <c r="HW99" s="237" t="e">
        <f t="shared" si="364"/>
        <v>#N/A</v>
      </c>
      <c r="HX99" s="237" t="e">
        <f t="shared" si="365"/>
        <v>#N/A</v>
      </c>
      <c r="HY99" s="237" t="e">
        <f t="shared" si="366"/>
        <v>#N/A</v>
      </c>
      <c r="HZ99" s="237" t="e">
        <f t="shared" si="367"/>
        <v>#N/A</v>
      </c>
      <c r="IA99" s="237" t="e">
        <f t="shared" si="368"/>
        <v>#N/A</v>
      </c>
      <c r="IB99" s="237" t="e">
        <f t="shared" si="369"/>
        <v>#N/A</v>
      </c>
    </row>
    <row r="100" spans="1:236" hidden="1" x14ac:dyDescent="0.25">
      <c r="A100" s="22">
        <v>97</v>
      </c>
      <c r="B100" s="117" t="str">
        <f t="shared" si="253"/>
        <v/>
      </c>
      <c r="C100" s="132"/>
      <c r="D100" s="117" t="str">
        <f t="shared" si="254"/>
        <v/>
      </c>
      <c r="E100" s="127"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9" t="str">
        <f t="shared" si="261"/>
        <v/>
      </c>
      <c r="Q100" s="119" t="str">
        <f t="shared" si="262"/>
        <v/>
      </c>
      <c r="R100" s="40" t="str">
        <f t="shared" si="263"/>
        <v/>
      </c>
      <c r="S100" s="132"/>
      <c r="T100" s="28" t="str">
        <f>IF(AND(B100&gt;0,C100&gt;0,D100&gt;0,M100&gt;0,N100&gt;0,S100&gt;0,NOT(K100="")),ABS(VLOOKUP($S$1,VLookups!$A$28:$B$29,2,FALSE)-_xlfn.BETA.DIST(S100,IF(G100="L",N100,M100),IF(G100="L",M100,N100),TRUE,B100,D100)),"")</f>
        <v/>
      </c>
      <c r="U100" s="129" t="str">
        <f>IF(OR($M100="",$N100=""),"",_xlfn.BETA.INV(ABS(VLOOKUP($S$1,VLookups!$A$28:$B$29,2,FALSE)-U$3),IF($G100="L",$N100,$M100),IF($G100="L",$M100,$N100),$B100,$D100))</f>
        <v/>
      </c>
      <c r="V100" s="130" t="str">
        <f>IF(OR($M100="",$N100=""),"",_xlfn.BETA.INV(ABS(VLOOKUP($S$1,VLookups!$A$28:$B$29,2,FALSE)-V$3),IF($G100="L",$N100,$M100),IF($G100="L",$M100,$N100),$B100,$D100))</f>
        <v/>
      </c>
      <c r="W100" s="129" t="str">
        <f>IF(OR($M100="",$N100=""),"",_xlfn.BETA.INV(ABS(VLOOKUP($S$1,VLookups!$A$28:$B$29,2,FALSE)-W$3),IF($G100="L",$N100,$M100),IF($G100="L",$M100,$N100),$B100,$D100))</f>
        <v/>
      </c>
      <c r="X100" s="130" t="str">
        <f>IF(OR($M100="",$N100=""),"",_xlfn.BETA.INV(ABS(VLOOKUP($S$1,VLookups!$A$28:$B$29,2,FALSE)-X$3),IF($G100="L",$N100,$M100),IF($G100="L",$M100,$N100),$B100,$D100))</f>
        <v/>
      </c>
      <c r="Y100" s="129" t="str">
        <f>IF(OR($M100="",$N100=""),"",_xlfn.BETA.INV(ABS(VLOOKUP($S$1,VLookups!$A$28:$B$29,2,FALSE)-Y$3),IF($G100="L",$N100,$M100),IF($G100="L",$M100,$N100),$B100,$D100))</f>
        <v/>
      </c>
      <c r="Z100" s="130" t="str">
        <f>IF(OR($M100="",$N100=""),"",_xlfn.BETA.INV(ABS(VLOOKUP($S$1,VLookups!$A$28:$B$29,2,FALSE)-Z$3),IF($G100="L",$N100,$M100),IF($G100="L",$M100,$N100),$B100,$D100))</f>
        <v/>
      </c>
      <c r="AA100" s="129" t="str">
        <f>IF(OR($M100="",$N100=""),"",_xlfn.BETA.INV(ABS(VLOOKUP($S$1,VLookups!$A$28:$B$29,2,FALSE)-AA$3),IF($G100="L",$N100,$M100),IF($G100="L",$M100,$N100),$B100,$D100))</f>
        <v/>
      </c>
      <c r="AB100" s="130" t="str">
        <f>IF(OR($M100="",$N100=""),"",_xlfn.BETA.INV(ABS(VLOOKUP($S$1,VLookups!$A$28:$B$29,2,FALSE)-AB$3),IF($G100="L",$N100,$M100),IF($G100="L",$M100,$N100),$B100,$D100))</f>
        <v/>
      </c>
      <c r="AC100" s="129" t="str">
        <f>IF(OR($M100="",$N100=""),"",_xlfn.BETA.INV(ABS(VLOOKUP($S$1,VLookups!$A$28:$B$29,2,FALSE)-AC$3),IF($G100="L",$N100,$M100),IF($G100="L",$M100,$N100),$B100,$D100))</f>
        <v/>
      </c>
      <c r="AD100" s="130" t="str">
        <f>IF(OR($M100="",$N100=""),"",_xlfn.BETA.INV(ABS(VLOOKUP($S$1,VLookups!$A$28:$B$29,2,FALSE)-AD$3),IF($G100="L",$N100,$M100),IF($G100="L",$M100,$N100),$B100,$D100))</f>
        <v/>
      </c>
      <c r="AE100" s="129" t="str">
        <f>IF(OR($M100="",$N100=""),"",_xlfn.BETA.INV(ABS(VLOOKUP($S$1,VLookups!$A$28:$B$29,2,FALSE)-AE$3),IF($G100="L",$N100,$M100),IF($G100="L",$M100,$N100),$B100,$D100))</f>
        <v/>
      </c>
      <c r="AF100" s="130" t="str">
        <f>IF(OR($M100="",$N100=""),"",_xlfn.BETA.INV(ABS(VLOOKUP($S$1,VLookups!$A$28:$B$29,2,FALSE)-AF$3),IF($G100="L",$N100,$M100),IF($G100="L",$M100,$N100),$B100,$D100))</f>
        <v/>
      </c>
      <c r="AG100" s="17"/>
      <c r="AH100" s="238" t="str">
        <f t="shared" si="264"/>
        <v/>
      </c>
      <c r="AI100" s="236" t="str">
        <f t="shared" si="265"/>
        <v/>
      </c>
      <c r="AJ100" s="199" t="str">
        <f t="shared" ref="AJ100:CU100" si="430">IF(ISNONTEXT($AH100),AI100+$AH100,"")</f>
        <v/>
      </c>
      <c r="AK100" s="199" t="str">
        <f t="shared" si="430"/>
        <v/>
      </c>
      <c r="AL100" s="199" t="str">
        <f t="shared" si="430"/>
        <v/>
      </c>
      <c r="AM100" s="199" t="str">
        <f t="shared" si="430"/>
        <v/>
      </c>
      <c r="AN100" s="199" t="str">
        <f t="shared" si="430"/>
        <v/>
      </c>
      <c r="AO100" s="199" t="str">
        <f t="shared" si="430"/>
        <v/>
      </c>
      <c r="AP100" s="199" t="str">
        <f t="shared" si="430"/>
        <v/>
      </c>
      <c r="AQ100" s="199" t="str">
        <f t="shared" si="430"/>
        <v/>
      </c>
      <c r="AR100" s="199" t="str">
        <f t="shared" si="430"/>
        <v/>
      </c>
      <c r="AS100" s="199" t="str">
        <f t="shared" si="430"/>
        <v/>
      </c>
      <c r="AT100" s="199" t="str">
        <f t="shared" si="430"/>
        <v/>
      </c>
      <c r="AU100" s="199" t="str">
        <f t="shared" si="430"/>
        <v/>
      </c>
      <c r="AV100" s="199" t="str">
        <f t="shared" si="430"/>
        <v/>
      </c>
      <c r="AW100" s="199" t="str">
        <f t="shared" si="430"/>
        <v/>
      </c>
      <c r="AX100" s="199" t="str">
        <f t="shared" si="430"/>
        <v/>
      </c>
      <c r="AY100" s="199" t="str">
        <f t="shared" si="430"/>
        <v/>
      </c>
      <c r="AZ100" s="199" t="str">
        <f t="shared" si="430"/>
        <v/>
      </c>
      <c r="BA100" s="199" t="str">
        <f t="shared" si="430"/>
        <v/>
      </c>
      <c r="BB100" s="199" t="str">
        <f t="shared" si="430"/>
        <v/>
      </c>
      <c r="BC100" s="199" t="str">
        <f t="shared" si="430"/>
        <v/>
      </c>
      <c r="BD100" s="199" t="str">
        <f t="shared" si="430"/>
        <v/>
      </c>
      <c r="BE100" s="199" t="str">
        <f t="shared" si="430"/>
        <v/>
      </c>
      <c r="BF100" s="199" t="str">
        <f t="shared" si="430"/>
        <v/>
      </c>
      <c r="BG100" s="199" t="str">
        <f t="shared" si="430"/>
        <v/>
      </c>
      <c r="BH100" s="199" t="str">
        <f t="shared" si="430"/>
        <v/>
      </c>
      <c r="BI100" s="199" t="str">
        <f t="shared" si="430"/>
        <v/>
      </c>
      <c r="BJ100" s="199" t="str">
        <f t="shared" si="430"/>
        <v/>
      </c>
      <c r="BK100" s="199" t="str">
        <f t="shared" si="430"/>
        <v/>
      </c>
      <c r="BL100" s="199" t="str">
        <f t="shared" si="430"/>
        <v/>
      </c>
      <c r="BM100" s="199" t="str">
        <f t="shared" si="430"/>
        <v/>
      </c>
      <c r="BN100" s="199" t="str">
        <f t="shared" si="430"/>
        <v/>
      </c>
      <c r="BO100" s="199" t="str">
        <f t="shared" si="430"/>
        <v/>
      </c>
      <c r="BP100" s="199" t="str">
        <f t="shared" si="430"/>
        <v/>
      </c>
      <c r="BQ100" s="199" t="str">
        <f t="shared" si="430"/>
        <v/>
      </c>
      <c r="BR100" s="199" t="str">
        <f t="shared" si="430"/>
        <v/>
      </c>
      <c r="BS100" s="199" t="str">
        <f t="shared" si="430"/>
        <v/>
      </c>
      <c r="BT100" s="199" t="str">
        <f t="shared" si="430"/>
        <v/>
      </c>
      <c r="BU100" s="199" t="str">
        <f t="shared" si="430"/>
        <v/>
      </c>
      <c r="BV100" s="199" t="str">
        <f t="shared" si="430"/>
        <v/>
      </c>
      <c r="BW100" s="199" t="str">
        <f t="shared" si="430"/>
        <v/>
      </c>
      <c r="BX100" s="199" t="str">
        <f t="shared" si="430"/>
        <v/>
      </c>
      <c r="BY100" s="199" t="str">
        <f t="shared" si="430"/>
        <v/>
      </c>
      <c r="BZ100" s="199" t="str">
        <f t="shared" si="430"/>
        <v/>
      </c>
      <c r="CA100" s="199" t="str">
        <f t="shared" si="430"/>
        <v/>
      </c>
      <c r="CB100" s="199" t="str">
        <f t="shared" si="430"/>
        <v/>
      </c>
      <c r="CC100" s="199" t="str">
        <f t="shared" si="430"/>
        <v/>
      </c>
      <c r="CD100" s="199" t="str">
        <f t="shared" si="430"/>
        <v/>
      </c>
      <c r="CE100" s="199" t="str">
        <f t="shared" si="430"/>
        <v/>
      </c>
      <c r="CF100" s="199" t="str">
        <f t="shared" si="430"/>
        <v/>
      </c>
      <c r="CG100" s="199" t="str">
        <f t="shared" si="430"/>
        <v/>
      </c>
      <c r="CH100" s="199" t="str">
        <f t="shared" si="430"/>
        <v/>
      </c>
      <c r="CI100" s="199" t="str">
        <f t="shared" si="430"/>
        <v/>
      </c>
      <c r="CJ100" s="199" t="str">
        <f t="shared" si="430"/>
        <v/>
      </c>
      <c r="CK100" s="199" t="str">
        <f t="shared" si="430"/>
        <v/>
      </c>
      <c r="CL100" s="199" t="str">
        <f t="shared" si="430"/>
        <v/>
      </c>
      <c r="CM100" s="199" t="str">
        <f t="shared" si="430"/>
        <v/>
      </c>
      <c r="CN100" s="199" t="str">
        <f t="shared" si="430"/>
        <v/>
      </c>
      <c r="CO100" s="199" t="str">
        <f t="shared" si="430"/>
        <v/>
      </c>
      <c r="CP100" s="199" t="str">
        <f t="shared" si="430"/>
        <v/>
      </c>
      <c r="CQ100" s="199" t="str">
        <f t="shared" si="430"/>
        <v/>
      </c>
      <c r="CR100" s="199" t="str">
        <f t="shared" si="430"/>
        <v/>
      </c>
      <c r="CS100" s="199" t="str">
        <f t="shared" si="430"/>
        <v/>
      </c>
      <c r="CT100" s="199" t="str">
        <f t="shared" si="430"/>
        <v/>
      </c>
      <c r="CU100" s="199" t="str">
        <f t="shared" si="430"/>
        <v/>
      </c>
      <c r="CV100" s="199" t="str">
        <f t="shared" ref="CV100:FG100" si="431">IF(ISNONTEXT($AH100),CU100+$AH100,"")</f>
        <v/>
      </c>
      <c r="CW100" s="199" t="str">
        <f t="shared" si="431"/>
        <v/>
      </c>
      <c r="CX100" s="199" t="str">
        <f t="shared" si="431"/>
        <v/>
      </c>
      <c r="CY100" s="199" t="str">
        <f t="shared" si="431"/>
        <v/>
      </c>
      <c r="CZ100" s="199" t="str">
        <f t="shared" si="431"/>
        <v/>
      </c>
      <c r="DA100" s="199" t="str">
        <f t="shared" si="431"/>
        <v/>
      </c>
      <c r="DB100" s="199" t="str">
        <f t="shared" si="431"/>
        <v/>
      </c>
      <c r="DC100" s="199" t="str">
        <f t="shared" si="431"/>
        <v/>
      </c>
      <c r="DD100" s="199" t="str">
        <f t="shared" si="431"/>
        <v/>
      </c>
      <c r="DE100" s="199" t="str">
        <f t="shared" si="431"/>
        <v/>
      </c>
      <c r="DF100" s="199" t="str">
        <f t="shared" si="431"/>
        <v/>
      </c>
      <c r="DG100" s="199" t="str">
        <f t="shared" si="431"/>
        <v/>
      </c>
      <c r="DH100" s="199" t="str">
        <f t="shared" si="431"/>
        <v/>
      </c>
      <c r="DI100" s="199" t="str">
        <f t="shared" si="431"/>
        <v/>
      </c>
      <c r="DJ100" s="199" t="str">
        <f t="shared" si="431"/>
        <v/>
      </c>
      <c r="DK100" s="199" t="str">
        <f t="shared" si="431"/>
        <v/>
      </c>
      <c r="DL100" s="199" t="str">
        <f t="shared" si="431"/>
        <v/>
      </c>
      <c r="DM100" s="199" t="str">
        <f t="shared" si="431"/>
        <v/>
      </c>
      <c r="DN100" s="199" t="str">
        <f t="shared" si="431"/>
        <v/>
      </c>
      <c r="DO100" s="199" t="str">
        <f t="shared" si="431"/>
        <v/>
      </c>
      <c r="DP100" s="199" t="str">
        <f t="shared" si="431"/>
        <v/>
      </c>
      <c r="DQ100" s="199" t="str">
        <f t="shared" si="431"/>
        <v/>
      </c>
      <c r="DR100" s="199" t="str">
        <f t="shared" si="431"/>
        <v/>
      </c>
      <c r="DS100" s="199" t="str">
        <f t="shared" si="431"/>
        <v/>
      </c>
      <c r="DT100" s="199" t="str">
        <f t="shared" si="431"/>
        <v/>
      </c>
      <c r="DU100" s="199" t="str">
        <f t="shared" si="431"/>
        <v/>
      </c>
      <c r="DV100" s="199" t="str">
        <f t="shared" si="431"/>
        <v/>
      </c>
      <c r="DW100" s="199" t="str">
        <f t="shared" si="431"/>
        <v/>
      </c>
      <c r="DX100" s="199" t="str">
        <f t="shared" si="431"/>
        <v/>
      </c>
      <c r="DY100" s="199" t="str">
        <f t="shared" si="431"/>
        <v/>
      </c>
      <c r="DZ100" s="199" t="str">
        <f t="shared" si="431"/>
        <v/>
      </c>
      <c r="EA100" s="199" t="str">
        <f t="shared" si="431"/>
        <v/>
      </c>
      <c r="EB100" s="199" t="str">
        <f t="shared" si="431"/>
        <v/>
      </c>
      <c r="EC100" s="199" t="str">
        <f t="shared" si="431"/>
        <v/>
      </c>
      <c r="ED100" s="199" t="str">
        <f t="shared" si="431"/>
        <v/>
      </c>
      <c r="EE100" s="236" t="str">
        <f t="shared" si="268"/>
        <v/>
      </c>
      <c r="EF100" s="237" t="e">
        <f t="shared" si="269"/>
        <v>#N/A</v>
      </c>
      <c r="EG100" s="237" t="e">
        <f t="shared" si="270"/>
        <v>#N/A</v>
      </c>
      <c r="EH100" s="237" t="e">
        <f t="shared" si="271"/>
        <v>#N/A</v>
      </c>
      <c r="EI100" s="237" t="e">
        <f t="shared" si="272"/>
        <v>#N/A</v>
      </c>
      <c r="EJ100" s="237" t="e">
        <f t="shared" si="273"/>
        <v>#N/A</v>
      </c>
      <c r="EK100" s="237" t="e">
        <f t="shared" si="274"/>
        <v>#N/A</v>
      </c>
      <c r="EL100" s="237" t="e">
        <f t="shared" si="275"/>
        <v>#N/A</v>
      </c>
      <c r="EM100" s="237" t="e">
        <f t="shared" si="276"/>
        <v>#N/A</v>
      </c>
      <c r="EN100" s="237" t="e">
        <f t="shared" si="277"/>
        <v>#N/A</v>
      </c>
      <c r="EO100" s="237" t="e">
        <f t="shared" si="278"/>
        <v>#N/A</v>
      </c>
      <c r="EP100" s="237" t="e">
        <f t="shared" si="279"/>
        <v>#N/A</v>
      </c>
      <c r="EQ100" s="237" t="e">
        <f t="shared" si="280"/>
        <v>#N/A</v>
      </c>
      <c r="ER100" s="237" t="e">
        <f t="shared" si="281"/>
        <v>#N/A</v>
      </c>
      <c r="ES100" s="237" t="e">
        <f t="shared" si="282"/>
        <v>#N/A</v>
      </c>
      <c r="ET100" s="237" t="e">
        <f t="shared" si="283"/>
        <v>#N/A</v>
      </c>
      <c r="EU100" s="237" t="e">
        <f t="shared" si="284"/>
        <v>#N/A</v>
      </c>
      <c r="EV100" s="237" t="e">
        <f t="shared" si="285"/>
        <v>#N/A</v>
      </c>
      <c r="EW100" s="237" t="e">
        <f t="shared" si="286"/>
        <v>#N/A</v>
      </c>
      <c r="EX100" s="237" t="e">
        <f t="shared" si="287"/>
        <v>#N/A</v>
      </c>
      <c r="EY100" s="237" t="e">
        <f t="shared" si="288"/>
        <v>#N/A</v>
      </c>
      <c r="EZ100" s="237" t="e">
        <f t="shared" si="289"/>
        <v>#N/A</v>
      </c>
      <c r="FA100" s="237" t="e">
        <f t="shared" si="290"/>
        <v>#N/A</v>
      </c>
      <c r="FB100" s="237" t="e">
        <f t="shared" si="291"/>
        <v>#N/A</v>
      </c>
      <c r="FC100" s="237" t="e">
        <f t="shared" si="292"/>
        <v>#N/A</v>
      </c>
      <c r="FD100" s="237" t="e">
        <f t="shared" si="293"/>
        <v>#N/A</v>
      </c>
      <c r="FE100" s="237" t="e">
        <f t="shared" si="294"/>
        <v>#N/A</v>
      </c>
      <c r="FF100" s="237" t="e">
        <f t="shared" si="295"/>
        <v>#N/A</v>
      </c>
      <c r="FG100" s="237" t="e">
        <f t="shared" si="296"/>
        <v>#N/A</v>
      </c>
      <c r="FH100" s="237" t="e">
        <f t="shared" si="297"/>
        <v>#N/A</v>
      </c>
      <c r="FI100" s="237" t="e">
        <f t="shared" si="298"/>
        <v>#N/A</v>
      </c>
      <c r="FJ100" s="237" t="e">
        <f t="shared" si="299"/>
        <v>#N/A</v>
      </c>
      <c r="FK100" s="237" t="e">
        <f t="shared" si="300"/>
        <v>#N/A</v>
      </c>
      <c r="FL100" s="237" t="e">
        <f t="shared" si="301"/>
        <v>#N/A</v>
      </c>
      <c r="FM100" s="237" t="e">
        <f t="shared" si="302"/>
        <v>#N/A</v>
      </c>
      <c r="FN100" s="237" t="e">
        <f t="shared" si="303"/>
        <v>#N/A</v>
      </c>
      <c r="FO100" s="237" t="e">
        <f t="shared" si="304"/>
        <v>#N/A</v>
      </c>
      <c r="FP100" s="237" t="e">
        <f t="shared" si="305"/>
        <v>#N/A</v>
      </c>
      <c r="FQ100" s="237" t="e">
        <f t="shared" si="306"/>
        <v>#N/A</v>
      </c>
      <c r="FR100" s="237" t="e">
        <f t="shared" si="307"/>
        <v>#N/A</v>
      </c>
      <c r="FS100" s="237" t="e">
        <f t="shared" si="308"/>
        <v>#N/A</v>
      </c>
      <c r="FT100" s="237" t="e">
        <f t="shared" si="309"/>
        <v>#N/A</v>
      </c>
      <c r="FU100" s="237" t="e">
        <f t="shared" si="310"/>
        <v>#N/A</v>
      </c>
      <c r="FV100" s="237" t="e">
        <f t="shared" si="311"/>
        <v>#N/A</v>
      </c>
      <c r="FW100" s="237" t="e">
        <f t="shared" si="312"/>
        <v>#N/A</v>
      </c>
      <c r="FX100" s="237" t="e">
        <f t="shared" si="313"/>
        <v>#N/A</v>
      </c>
      <c r="FY100" s="237" t="e">
        <f t="shared" si="314"/>
        <v>#N/A</v>
      </c>
      <c r="FZ100" s="237" t="e">
        <f t="shared" si="315"/>
        <v>#N/A</v>
      </c>
      <c r="GA100" s="237" t="e">
        <f t="shared" si="316"/>
        <v>#N/A</v>
      </c>
      <c r="GB100" s="237" t="e">
        <f t="shared" si="317"/>
        <v>#N/A</v>
      </c>
      <c r="GC100" s="237" t="e">
        <f t="shared" si="318"/>
        <v>#N/A</v>
      </c>
      <c r="GD100" s="237" t="e">
        <f t="shared" si="319"/>
        <v>#N/A</v>
      </c>
      <c r="GE100" s="237" t="e">
        <f t="shared" si="320"/>
        <v>#N/A</v>
      </c>
      <c r="GF100" s="237" t="e">
        <f t="shared" si="321"/>
        <v>#N/A</v>
      </c>
      <c r="GG100" s="237" t="e">
        <f t="shared" si="322"/>
        <v>#N/A</v>
      </c>
      <c r="GH100" s="237" t="e">
        <f t="shared" si="323"/>
        <v>#N/A</v>
      </c>
      <c r="GI100" s="237" t="e">
        <f t="shared" si="324"/>
        <v>#N/A</v>
      </c>
      <c r="GJ100" s="237" t="e">
        <f t="shared" si="325"/>
        <v>#N/A</v>
      </c>
      <c r="GK100" s="237" t="e">
        <f t="shared" si="326"/>
        <v>#N/A</v>
      </c>
      <c r="GL100" s="237" t="e">
        <f t="shared" si="327"/>
        <v>#N/A</v>
      </c>
      <c r="GM100" s="237" t="e">
        <f t="shared" si="328"/>
        <v>#N/A</v>
      </c>
      <c r="GN100" s="237" t="e">
        <f t="shared" si="329"/>
        <v>#N/A</v>
      </c>
      <c r="GO100" s="237" t="e">
        <f t="shared" si="330"/>
        <v>#N/A</v>
      </c>
      <c r="GP100" s="237" t="e">
        <f t="shared" si="331"/>
        <v>#N/A</v>
      </c>
      <c r="GQ100" s="237" t="e">
        <f t="shared" si="332"/>
        <v>#N/A</v>
      </c>
      <c r="GR100" s="237" t="e">
        <f t="shared" si="333"/>
        <v>#N/A</v>
      </c>
      <c r="GS100" s="237" t="e">
        <f t="shared" si="334"/>
        <v>#N/A</v>
      </c>
      <c r="GT100" s="237" t="e">
        <f t="shared" si="335"/>
        <v>#N/A</v>
      </c>
      <c r="GU100" s="237" t="e">
        <f t="shared" si="336"/>
        <v>#N/A</v>
      </c>
      <c r="GV100" s="237" t="e">
        <f t="shared" si="337"/>
        <v>#N/A</v>
      </c>
      <c r="GW100" s="237" t="e">
        <f t="shared" si="338"/>
        <v>#N/A</v>
      </c>
      <c r="GX100" s="237" t="e">
        <f t="shared" si="339"/>
        <v>#N/A</v>
      </c>
      <c r="GY100" s="237" t="e">
        <f t="shared" si="340"/>
        <v>#N/A</v>
      </c>
      <c r="GZ100" s="237" t="e">
        <f t="shared" si="341"/>
        <v>#N/A</v>
      </c>
      <c r="HA100" s="237" t="e">
        <f t="shared" si="342"/>
        <v>#N/A</v>
      </c>
      <c r="HB100" s="237" t="e">
        <f t="shared" si="343"/>
        <v>#N/A</v>
      </c>
      <c r="HC100" s="237" t="e">
        <f t="shared" si="344"/>
        <v>#N/A</v>
      </c>
      <c r="HD100" s="237" t="e">
        <f t="shared" si="345"/>
        <v>#N/A</v>
      </c>
      <c r="HE100" s="237" t="e">
        <f t="shared" si="346"/>
        <v>#N/A</v>
      </c>
      <c r="HF100" s="237" t="e">
        <f t="shared" si="347"/>
        <v>#N/A</v>
      </c>
      <c r="HG100" s="237" t="e">
        <f t="shared" si="348"/>
        <v>#N/A</v>
      </c>
      <c r="HH100" s="237" t="e">
        <f t="shared" si="349"/>
        <v>#N/A</v>
      </c>
      <c r="HI100" s="237" t="e">
        <f t="shared" si="350"/>
        <v>#N/A</v>
      </c>
      <c r="HJ100" s="237" t="e">
        <f t="shared" si="351"/>
        <v>#N/A</v>
      </c>
      <c r="HK100" s="237" t="e">
        <f t="shared" si="352"/>
        <v>#N/A</v>
      </c>
      <c r="HL100" s="237" t="e">
        <f t="shared" si="353"/>
        <v>#N/A</v>
      </c>
      <c r="HM100" s="237" t="e">
        <f t="shared" si="354"/>
        <v>#N/A</v>
      </c>
      <c r="HN100" s="237" t="e">
        <f t="shared" si="355"/>
        <v>#N/A</v>
      </c>
      <c r="HO100" s="237" t="e">
        <f t="shared" si="356"/>
        <v>#N/A</v>
      </c>
      <c r="HP100" s="237" t="e">
        <f t="shared" si="357"/>
        <v>#N/A</v>
      </c>
      <c r="HQ100" s="237" t="e">
        <f t="shared" si="358"/>
        <v>#N/A</v>
      </c>
      <c r="HR100" s="237" t="e">
        <f t="shared" si="359"/>
        <v>#N/A</v>
      </c>
      <c r="HS100" s="237" t="e">
        <f t="shared" si="360"/>
        <v>#N/A</v>
      </c>
      <c r="HT100" s="237" t="e">
        <f t="shared" si="361"/>
        <v>#N/A</v>
      </c>
      <c r="HU100" s="237" t="e">
        <f t="shared" si="362"/>
        <v>#N/A</v>
      </c>
      <c r="HV100" s="237" t="e">
        <f t="shared" si="363"/>
        <v>#N/A</v>
      </c>
      <c r="HW100" s="237" t="e">
        <f t="shared" si="364"/>
        <v>#N/A</v>
      </c>
      <c r="HX100" s="237" t="e">
        <f t="shared" si="365"/>
        <v>#N/A</v>
      </c>
      <c r="HY100" s="237" t="e">
        <f t="shared" si="366"/>
        <v>#N/A</v>
      </c>
      <c r="HZ100" s="237" t="e">
        <f t="shared" si="367"/>
        <v>#N/A</v>
      </c>
      <c r="IA100" s="237" t="e">
        <f t="shared" si="368"/>
        <v>#N/A</v>
      </c>
      <c r="IB100" s="237" t="e">
        <f t="shared" si="369"/>
        <v>#N/A</v>
      </c>
    </row>
    <row r="101" spans="1:236" hidden="1" x14ac:dyDescent="0.25">
      <c r="A101" s="22">
        <v>98</v>
      </c>
      <c r="B101" s="117" t="str">
        <f t="shared" si="253"/>
        <v/>
      </c>
      <c r="C101" s="132"/>
      <c r="D101" s="117" t="str">
        <f t="shared" si="254"/>
        <v/>
      </c>
      <c r="E101" s="127"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9" t="str">
        <f t="shared" si="261"/>
        <v/>
      </c>
      <c r="Q101" s="119" t="str">
        <f t="shared" si="262"/>
        <v/>
      </c>
      <c r="R101" s="40" t="str">
        <f t="shared" si="263"/>
        <v/>
      </c>
      <c r="S101" s="132"/>
      <c r="T101" s="28" t="str">
        <f>IF(AND(B101&gt;0,C101&gt;0,D101&gt;0,M101&gt;0,N101&gt;0,S101&gt;0,NOT(K101="")),ABS(VLOOKUP($S$1,VLookups!$A$28:$B$29,2,FALSE)-_xlfn.BETA.DIST(S101,IF(G101="L",N101,M101),IF(G101="L",M101,N101),TRUE,B101,D101)),"")</f>
        <v/>
      </c>
      <c r="U101" s="129" t="str">
        <f>IF(OR($M101="",$N101=""),"",_xlfn.BETA.INV(ABS(VLOOKUP($S$1,VLookups!$A$28:$B$29,2,FALSE)-U$3),IF($G101="L",$N101,$M101),IF($G101="L",$M101,$N101),$B101,$D101))</f>
        <v/>
      </c>
      <c r="V101" s="130" t="str">
        <f>IF(OR($M101="",$N101=""),"",_xlfn.BETA.INV(ABS(VLOOKUP($S$1,VLookups!$A$28:$B$29,2,FALSE)-V$3),IF($G101="L",$N101,$M101),IF($G101="L",$M101,$N101),$B101,$D101))</f>
        <v/>
      </c>
      <c r="W101" s="129" t="str">
        <f>IF(OR($M101="",$N101=""),"",_xlfn.BETA.INV(ABS(VLOOKUP($S$1,VLookups!$A$28:$B$29,2,FALSE)-W$3),IF($G101="L",$N101,$M101),IF($G101="L",$M101,$N101),$B101,$D101))</f>
        <v/>
      </c>
      <c r="X101" s="130" t="str">
        <f>IF(OR($M101="",$N101=""),"",_xlfn.BETA.INV(ABS(VLOOKUP($S$1,VLookups!$A$28:$B$29,2,FALSE)-X$3),IF($G101="L",$N101,$M101),IF($G101="L",$M101,$N101),$B101,$D101))</f>
        <v/>
      </c>
      <c r="Y101" s="129" t="str">
        <f>IF(OR($M101="",$N101=""),"",_xlfn.BETA.INV(ABS(VLOOKUP($S$1,VLookups!$A$28:$B$29,2,FALSE)-Y$3),IF($G101="L",$N101,$M101),IF($G101="L",$M101,$N101),$B101,$D101))</f>
        <v/>
      </c>
      <c r="Z101" s="130" t="str">
        <f>IF(OR($M101="",$N101=""),"",_xlfn.BETA.INV(ABS(VLOOKUP($S$1,VLookups!$A$28:$B$29,2,FALSE)-Z$3),IF($G101="L",$N101,$M101),IF($G101="L",$M101,$N101),$B101,$D101))</f>
        <v/>
      </c>
      <c r="AA101" s="129" t="str">
        <f>IF(OR($M101="",$N101=""),"",_xlfn.BETA.INV(ABS(VLOOKUP($S$1,VLookups!$A$28:$B$29,2,FALSE)-AA$3),IF($G101="L",$N101,$M101),IF($G101="L",$M101,$N101),$B101,$D101))</f>
        <v/>
      </c>
      <c r="AB101" s="130" t="str">
        <f>IF(OR($M101="",$N101=""),"",_xlfn.BETA.INV(ABS(VLOOKUP($S$1,VLookups!$A$28:$B$29,2,FALSE)-AB$3),IF($G101="L",$N101,$M101),IF($G101="L",$M101,$N101),$B101,$D101))</f>
        <v/>
      </c>
      <c r="AC101" s="129" t="str">
        <f>IF(OR($M101="",$N101=""),"",_xlfn.BETA.INV(ABS(VLOOKUP($S$1,VLookups!$A$28:$B$29,2,FALSE)-AC$3),IF($G101="L",$N101,$M101),IF($G101="L",$M101,$N101),$B101,$D101))</f>
        <v/>
      </c>
      <c r="AD101" s="130" t="str">
        <f>IF(OR($M101="",$N101=""),"",_xlfn.BETA.INV(ABS(VLOOKUP($S$1,VLookups!$A$28:$B$29,2,FALSE)-AD$3),IF($G101="L",$N101,$M101),IF($G101="L",$M101,$N101),$B101,$D101))</f>
        <v/>
      </c>
      <c r="AE101" s="129" t="str">
        <f>IF(OR($M101="",$N101=""),"",_xlfn.BETA.INV(ABS(VLOOKUP($S$1,VLookups!$A$28:$B$29,2,FALSE)-AE$3),IF($G101="L",$N101,$M101),IF($G101="L",$M101,$N101),$B101,$D101))</f>
        <v/>
      </c>
      <c r="AF101" s="130" t="str">
        <f>IF(OR($M101="",$N101=""),"",_xlfn.BETA.INV(ABS(VLOOKUP($S$1,VLookups!$A$28:$B$29,2,FALSE)-AF$3),IF($G101="L",$N101,$M101),IF($G101="L",$M101,$N101),$B101,$D101))</f>
        <v/>
      </c>
      <c r="AG101" s="17"/>
      <c r="AH101" s="238" t="str">
        <f t="shared" si="264"/>
        <v/>
      </c>
      <c r="AI101" s="236" t="str">
        <f t="shared" si="265"/>
        <v/>
      </c>
      <c r="AJ101" s="199" t="str">
        <f t="shared" ref="AJ101:CU101" si="432">IF(ISNONTEXT($AH101),AI101+$AH101,"")</f>
        <v/>
      </c>
      <c r="AK101" s="199" t="str">
        <f t="shared" si="432"/>
        <v/>
      </c>
      <c r="AL101" s="199" t="str">
        <f t="shared" si="432"/>
        <v/>
      </c>
      <c r="AM101" s="199" t="str">
        <f t="shared" si="432"/>
        <v/>
      </c>
      <c r="AN101" s="199" t="str">
        <f t="shared" si="432"/>
        <v/>
      </c>
      <c r="AO101" s="199" t="str">
        <f t="shared" si="432"/>
        <v/>
      </c>
      <c r="AP101" s="199" t="str">
        <f t="shared" si="432"/>
        <v/>
      </c>
      <c r="AQ101" s="199" t="str">
        <f t="shared" si="432"/>
        <v/>
      </c>
      <c r="AR101" s="199" t="str">
        <f t="shared" si="432"/>
        <v/>
      </c>
      <c r="AS101" s="199" t="str">
        <f t="shared" si="432"/>
        <v/>
      </c>
      <c r="AT101" s="199" t="str">
        <f t="shared" si="432"/>
        <v/>
      </c>
      <c r="AU101" s="199" t="str">
        <f t="shared" si="432"/>
        <v/>
      </c>
      <c r="AV101" s="199" t="str">
        <f t="shared" si="432"/>
        <v/>
      </c>
      <c r="AW101" s="199" t="str">
        <f t="shared" si="432"/>
        <v/>
      </c>
      <c r="AX101" s="199" t="str">
        <f t="shared" si="432"/>
        <v/>
      </c>
      <c r="AY101" s="199" t="str">
        <f t="shared" si="432"/>
        <v/>
      </c>
      <c r="AZ101" s="199" t="str">
        <f t="shared" si="432"/>
        <v/>
      </c>
      <c r="BA101" s="199" t="str">
        <f t="shared" si="432"/>
        <v/>
      </c>
      <c r="BB101" s="199" t="str">
        <f t="shared" si="432"/>
        <v/>
      </c>
      <c r="BC101" s="199" t="str">
        <f t="shared" si="432"/>
        <v/>
      </c>
      <c r="BD101" s="199" t="str">
        <f t="shared" si="432"/>
        <v/>
      </c>
      <c r="BE101" s="199" t="str">
        <f t="shared" si="432"/>
        <v/>
      </c>
      <c r="BF101" s="199" t="str">
        <f t="shared" si="432"/>
        <v/>
      </c>
      <c r="BG101" s="199" t="str">
        <f t="shared" si="432"/>
        <v/>
      </c>
      <c r="BH101" s="199" t="str">
        <f t="shared" si="432"/>
        <v/>
      </c>
      <c r="BI101" s="199" t="str">
        <f t="shared" si="432"/>
        <v/>
      </c>
      <c r="BJ101" s="199" t="str">
        <f t="shared" si="432"/>
        <v/>
      </c>
      <c r="BK101" s="199" t="str">
        <f t="shared" si="432"/>
        <v/>
      </c>
      <c r="BL101" s="199" t="str">
        <f t="shared" si="432"/>
        <v/>
      </c>
      <c r="BM101" s="199" t="str">
        <f t="shared" si="432"/>
        <v/>
      </c>
      <c r="BN101" s="199" t="str">
        <f t="shared" si="432"/>
        <v/>
      </c>
      <c r="BO101" s="199" t="str">
        <f t="shared" si="432"/>
        <v/>
      </c>
      <c r="BP101" s="199" t="str">
        <f t="shared" si="432"/>
        <v/>
      </c>
      <c r="BQ101" s="199" t="str">
        <f t="shared" si="432"/>
        <v/>
      </c>
      <c r="BR101" s="199" t="str">
        <f t="shared" si="432"/>
        <v/>
      </c>
      <c r="BS101" s="199" t="str">
        <f t="shared" si="432"/>
        <v/>
      </c>
      <c r="BT101" s="199" t="str">
        <f t="shared" si="432"/>
        <v/>
      </c>
      <c r="BU101" s="199" t="str">
        <f t="shared" si="432"/>
        <v/>
      </c>
      <c r="BV101" s="199" t="str">
        <f t="shared" si="432"/>
        <v/>
      </c>
      <c r="BW101" s="199" t="str">
        <f t="shared" si="432"/>
        <v/>
      </c>
      <c r="BX101" s="199" t="str">
        <f t="shared" si="432"/>
        <v/>
      </c>
      <c r="BY101" s="199" t="str">
        <f t="shared" si="432"/>
        <v/>
      </c>
      <c r="BZ101" s="199" t="str">
        <f t="shared" si="432"/>
        <v/>
      </c>
      <c r="CA101" s="199" t="str">
        <f t="shared" si="432"/>
        <v/>
      </c>
      <c r="CB101" s="199" t="str">
        <f t="shared" si="432"/>
        <v/>
      </c>
      <c r="CC101" s="199" t="str">
        <f t="shared" si="432"/>
        <v/>
      </c>
      <c r="CD101" s="199" t="str">
        <f t="shared" si="432"/>
        <v/>
      </c>
      <c r="CE101" s="199" t="str">
        <f t="shared" si="432"/>
        <v/>
      </c>
      <c r="CF101" s="199" t="str">
        <f t="shared" si="432"/>
        <v/>
      </c>
      <c r="CG101" s="199" t="str">
        <f t="shared" si="432"/>
        <v/>
      </c>
      <c r="CH101" s="199" t="str">
        <f t="shared" si="432"/>
        <v/>
      </c>
      <c r="CI101" s="199" t="str">
        <f t="shared" si="432"/>
        <v/>
      </c>
      <c r="CJ101" s="199" t="str">
        <f t="shared" si="432"/>
        <v/>
      </c>
      <c r="CK101" s="199" t="str">
        <f t="shared" si="432"/>
        <v/>
      </c>
      <c r="CL101" s="199" t="str">
        <f t="shared" si="432"/>
        <v/>
      </c>
      <c r="CM101" s="199" t="str">
        <f t="shared" si="432"/>
        <v/>
      </c>
      <c r="CN101" s="199" t="str">
        <f t="shared" si="432"/>
        <v/>
      </c>
      <c r="CO101" s="199" t="str">
        <f t="shared" si="432"/>
        <v/>
      </c>
      <c r="CP101" s="199" t="str">
        <f t="shared" si="432"/>
        <v/>
      </c>
      <c r="CQ101" s="199" t="str">
        <f t="shared" si="432"/>
        <v/>
      </c>
      <c r="CR101" s="199" t="str">
        <f t="shared" si="432"/>
        <v/>
      </c>
      <c r="CS101" s="199" t="str">
        <f t="shared" si="432"/>
        <v/>
      </c>
      <c r="CT101" s="199" t="str">
        <f t="shared" si="432"/>
        <v/>
      </c>
      <c r="CU101" s="199" t="str">
        <f t="shared" si="432"/>
        <v/>
      </c>
      <c r="CV101" s="199" t="str">
        <f t="shared" ref="CV101:FG101" si="433">IF(ISNONTEXT($AH101),CU101+$AH101,"")</f>
        <v/>
      </c>
      <c r="CW101" s="199" t="str">
        <f t="shared" si="433"/>
        <v/>
      </c>
      <c r="CX101" s="199" t="str">
        <f t="shared" si="433"/>
        <v/>
      </c>
      <c r="CY101" s="199" t="str">
        <f t="shared" si="433"/>
        <v/>
      </c>
      <c r="CZ101" s="199" t="str">
        <f t="shared" si="433"/>
        <v/>
      </c>
      <c r="DA101" s="199" t="str">
        <f t="shared" si="433"/>
        <v/>
      </c>
      <c r="DB101" s="199" t="str">
        <f t="shared" si="433"/>
        <v/>
      </c>
      <c r="DC101" s="199" t="str">
        <f t="shared" si="433"/>
        <v/>
      </c>
      <c r="DD101" s="199" t="str">
        <f t="shared" si="433"/>
        <v/>
      </c>
      <c r="DE101" s="199" t="str">
        <f t="shared" si="433"/>
        <v/>
      </c>
      <c r="DF101" s="199" t="str">
        <f t="shared" si="433"/>
        <v/>
      </c>
      <c r="DG101" s="199" t="str">
        <f t="shared" si="433"/>
        <v/>
      </c>
      <c r="DH101" s="199" t="str">
        <f t="shared" si="433"/>
        <v/>
      </c>
      <c r="DI101" s="199" t="str">
        <f t="shared" si="433"/>
        <v/>
      </c>
      <c r="DJ101" s="199" t="str">
        <f t="shared" si="433"/>
        <v/>
      </c>
      <c r="DK101" s="199" t="str">
        <f t="shared" si="433"/>
        <v/>
      </c>
      <c r="DL101" s="199" t="str">
        <f t="shared" si="433"/>
        <v/>
      </c>
      <c r="DM101" s="199" t="str">
        <f t="shared" si="433"/>
        <v/>
      </c>
      <c r="DN101" s="199" t="str">
        <f t="shared" si="433"/>
        <v/>
      </c>
      <c r="DO101" s="199" t="str">
        <f t="shared" si="433"/>
        <v/>
      </c>
      <c r="DP101" s="199" t="str">
        <f t="shared" si="433"/>
        <v/>
      </c>
      <c r="DQ101" s="199" t="str">
        <f t="shared" si="433"/>
        <v/>
      </c>
      <c r="DR101" s="199" t="str">
        <f t="shared" si="433"/>
        <v/>
      </c>
      <c r="DS101" s="199" t="str">
        <f t="shared" si="433"/>
        <v/>
      </c>
      <c r="DT101" s="199" t="str">
        <f t="shared" si="433"/>
        <v/>
      </c>
      <c r="DU101" s="199" t="str">
        <f t="shared" si="433"/>
        <v/>
      </c>
      <c r="DV101" s="199" t="str">
        <f t="shared" si="433"/>
        <v/>
      </c>
      <c r="DW101" s="199" t="str">
        <f t="shared" si="433"/>
        <v/>
      </c>
      <c r="DX101" s="199" t="str">
        <f t="shared" si="433"/>
        <v/>
      </c>
      <c r="DY101" s="199" t="str">
        <f t="shared" si="433"/>
        <v/>
      </c>
      <c r="DZ101" s="199" t="str">
        <f t="shared" si="433"/>
        <v/>
      </c>
      <c r="EA101" s="199" t="str">
        <f t="shared" si="433"/>
        <v/>
      </c>
      <c r="EB101" s="199" t="str">
        <f t="shared" si="433"/>
        <v/>
      </c>
      <c r="EC101" s="199" t="str">
        <f t="shared" si="433"/>
        <v/>
      </c>
      <c r="ED101" s="199" t="str">
        <f t="shared" si="433"/>
        <v/>
      </c>
      <c r="EE101" s="236" t="str">
        <f t="shared" si="268"/>
        <v/>
      </c>
      <c r="EF101" s="237" t="e">
        <f t="shared" si="269"/>
        <v>#N/A</v>
      </c>
      <c r="EG101" s="237" t="e">
        <f t="shared" si="270"/>
        <v>#N/A</v>
      </c>
      <c r="EH101" s="237" t="e">
        <f t="shared" si="271"/>
        <v>#N/A</v>
      </c>
      <c r="EI101" s="237" t="e">
        <f t="shared" si="272"/>
        <v>#N/A</v>
      </c>
      <c r="EJ101" s="237" t="e">
        <f t="shared" si="273"/>
        <v>#N/A</v>
      </c>
      <c r="EK101" s="237" t="e">
        <f t="shared" si="274"/>
        <v>#N/A</v>
      </c>
      <c r="EL101" s="237" t="e">
        <f t="shared" si="275"/>
        <v>#N/A</v>
      </c>
      <c r="EM101" s="237" t="e">
        <f t="shared" si="276"/>
        <v>#N/A</v>
      </c>
      <c r="EN101" s="237" t="e">
        <f t="shared" si="277"/>
        <v>#N/A</v>
      </c>
      <c r="EO101" s="237" t="e">
        <f t="shared" si="278"/>
        <v>#N/A</v>
      </c>
      <c r="EP101" s="237" t="e">
        <f t="shared" si="279"/>
        <v>#N/A</v>
      </c>
      <c r="EQ101" s="237" t="e">
        <f t="shared" si="280"/>
        <v>#N/A</v>
      </c>
      <c r="ER101" s="237" t="e">
        <f t="shared" si="281"/>
        <v>#N/A</v>
      </c>
      <c r="ES101" s="237" t="e">
        <f t="shared" si="282"/>
        <v>#N/A</v>
      </c>
      <c r="ET101" s="237" t="e">
        <f t="shared" si="283"/>
        <v>#N/A</v>
      </c>
      <c r="EU101" s="237" t="e">
        <f t="shared" si="284"/>
        <v>#N/A</v>
      </c>
      <c r="EV101" s="237" t="e">
        <f t="shared" si="285"/>
        <v>#N/A</v>
      </c>
      <c r="EW101" s="237" t="e">
        <f t="shared" si="286"/>
        <v>#N/A</v>
      </c>
      <c r="EX101" s="237" t="e">
        <f t="shared" si="287"/>
        <v>#N/A</v>
      </c>
      <c r="EY101" s="237" t="e">
        <f t="shared" si="288"/>
        <v>#N/A</v>
      </c>
      <c r="EZ101" s="237" t="e">
        <f t="shared" si="289"/>
        <v>#N/A</v>
      </c>
      <c r="FA101" s="237" t="e">
        <f t="shared" si="290"/>
        <v>#N/A</v>
      </c>
      <c r="FB101" s="237" t="e">
        <f t="shared" si="291"/>
        <v>#N/A</v>
      </c>
      <c r="FC101" s="237" t="e">
        <f t="shared" si="292"/>
        <v>#N/A</v>
      </c>
      <c r="FD101" s="237" t="e">
        <f t="shared" si="293"/>
        <v>#N/A</v>
      </c>
      <c r="FE101" s="237" t="e">
        <f t="shared" si="294"/>
        <v>#N/A</v>
      </c>
      <c r="FF101" s="237" t="e">
        <f t="shared" si="295"/>
        <v>#N/A</v>
      </c>
      <c r="FG101" s="237" t="e">
        <f t="shared" si="296"/>
        <v>#N/A</v>
      </c>
      <c r="FH101" s="237" t="e">
        <f t="shared" si="297"/>
        <v>#N/A</v>
      </c>
      <c r="FI101" s="237" t="e">
        <f t="shared" si="298"/>
        <v>#N/A</v>
      </c>
      <c r="FJ101" s="237" t="e">
        <f t="shared" si="299"/>
        <v>#N/A</v>
      </c>
      <c r="FK101" s="237" t="e">
        <f t="shared" si="300"/>
        <v>#N/A</v>
      </c>
      <c r="FL101" s="237" t="e">
        <f t="shared" si="301"/>
        <v>#N/A</v>
      </c>
      <c r="FM101" s="237" t="e">
        <f t="shared" si="302"/>
        <v>#N/A</v>
      </c>
      <c r="FN101" s="237" t="e">
        <f t="shared" si="303"/>
        <v>#N/A</v>
      </c>
      <c r="FO101" s="237" t="e">
        <f t="shared" si="304"/>
        <v>#N/A</v>
      </c>
      <c r="FP101" s="237" t="e">
        <f t="shared" si="305"/>
        <v>#N/A</v>
      </c>
      <c r="FQ101" s="237" t="e">
        <f t="shared" si="306"/>
        <v>#N/A</v>
      </c>
      <c r="FR101" s="237" t="e">
        <f t="shared" si="307"/>
        <v>#N/A</v>
      </c>
      <c r="FS101" s="237" t="e">
        <f t="shared" si="308"/>
        <v>#N/A</v>
      </c>
      <c r="FT101" s="237" t="e">
        <f t="shared" si="309"/>
        <v>#N/A</v>
      </c>
      <c r="FU101" s="237" t="e">
        <f t="shared" si="310"/>
        <v>#N/A</v>
      </c>
      <c r="FV101" s="237" t="e">
        <f t="shared" si="311"/>
        <v>#N/A</v>
      </c>
      <c r="FW101" s="237" t="e">
        <f t="shared" si="312"/>
        <v>#N/A</v>
      </c>
      <c r="FX101" s="237" t="e">
        <f t="shared" si="313"/>
        <v>#N/A</v>
      </c>
      <c r="FY101" s="237" t="e">
        <f t="shared" si="314"/>
        <v>#N/A</v>
      </c>
      <c r="FZ101" s="237" t="e">
        <f t="shared" si="315"/>
        <v>#N/A</v>
      </c>
      <c r="GA101" s="237" t="e">
        <f t="shared" si="316"/>
        <v>#N/A</v>
      </c>
      <c r="GB101" s="237" t="e">
        <f t="shared" si="317"/>
        <v>#N/A</v>
      </c>
      <c r="GC101" s="237" t="e">
        <f t="shared" si="318"/>
        <v>#N/A</v>
      </c>
      <c r="GD101" s="237" t="e">
        <f t="shared" si="319"/>
        <v>#N/A</v>
      </c>
      <c r="GE101" s="237" t="e">
        <f t="shared" si="320"/>
        <v>#N/A</v>
      </c>
      <c r="GF101" s="237" t="e">
        <f t="shared" si="321"/>
        <v>#N/A</v>
      </c>
      <c r="GG101" s="237" t="e">
        <f t="shared" si="322"/>
        <v>#N/A</v>
      </c>
      <c r="GH101" s="237" t="e">
        <f t="shared" si="323"/>
        <v>#N/A</v>
      </c>
      <c r="GI101" s="237" t="e">
        <f t="shared" si="324"/>
        <v>#N/A</v>
      </c>
      <c r="GJ101" s="237" t="e">
        <f t="shared" si="325"/>
        <v>#N/A</v>
      </c>
      <c r="GK101" s="237" t="e">
        <f t="shared" si="326"/>
        <v>#N/A</v>
      </c>
      <c r="GL101" s="237" t="e">
        <f t="shared" si="327"/>
        <v>#N/A</v>
      </c>
      <c r="GM101" s="237" t="e">
        <f t="shared" si="328"/>
        <v>#N/A</v>
      </c>
      <c r="GN101" s="237" t="e">
        <f t="shared" si="329"/>
        <v>#N/A</v>
      </c>
      <c r="GO101" s="237" t="e">
        <f t="shared" si="330"/>
        <v>#N/A</v>
      </c>
      <c r="GP101" s="237" t="e">
        <f t="shared" si="331"/>
        <v>#N/A</v>
      </c>
      <c r="GQ101" s="237" t="e">
        <f t="shared" si="332"/>
        <v>#N/A</v>
      </c>
      <c r="GR101" s="237" t="e">
        <f t="shared" si="333"/>
        <v>#N/A</v>
      </c>
      <c r="GS101" s="237" t="e">
        <f t="shared" si="334"/>
        <v>#N/A</v>
      </c>
      <c r="GT101" s="237" t="e">
        <f t="shared" si="335"/>
        <v>#N/A</v>
      </c>
      <c r="GU101" s="237" t="e">
        <f t="shared" si="336"/>
        <v>#N/A</v>
      </c>
      <c r="GV101" s="237" t="e">
        <f t="shared" si="337"/>
        <v>#N/A</v>
      </c>
      <c r="GW101" s="237" t="e">
        <f t="shared" si="338"/>
        <v>#N/A</v>
      </c>
      <c r="GX101" s="237" t="e">
        <f t="shared" si="339"/>
        <v>#N/A</v>
      </c>
      <c r="GY101" s="237" t="e">
        <f t="shared" si="340"/>
        <v>#N/A</v>
      </c>
      <c r="GZ101" s="237" t="e">
        <f t="shared" si="341"/>
        <v>#N/A</v>
      </c>
      <c r="HA101" s="237" t="e">
        <f t="shared" si="342"/>
        <v>#N/A</v>
      </c>
      <c r="HB101" s="237" t="e">
        <f t="shared" si="343"/>
        <v>#N/A</v>
      </c>
      <c r="HC101" s="237" t="e">
        <f t="shared" si="344"/>
        <v>#N/A</v>
      </c>
      <c r="HD101" s="237" t="e">
        <f t="shared" si="345"/>
        <v>#N/A</v>
      </c>
      <c r="HE101" s="237" t="e">
        <f t="shared" si="346"/>
        <v>#N/A</v>
      </c>
      <c r="HF101" s="237" t="e">
        <f t="shared" si="347"/>
        <v>#N/A</v>
      </c>
      <c r="HG101" s="237" t="e">
        <f t="shared" si="348"/>
        <v>#N/A</v>
      </c>
      <c r="HH101" s="237" t="e">
        <f t="shared" si="349"/>
        <v>#N/A</v>
      </c>
      <c r="HI101" s="237" t="e">
        <f t="shared" si="350"/>
        <v>#N/A</v>
      </c>
      <c r="HJ101" s="237" t="e">
        <f t="shared" si="351"/>
        <v>#N/A</v>
      </c>
      <c r="HK101" s="237" t="e">
        <f t="shared" si="352"/>
        <v>#N/A</v>
      </c>
      <c r="HL101" s="237" t="e">
        <f t="shared" si="353"/>
        <v>#N/A</v>
      </c>
      <c r="HM101" s="237" t="e">
        <f t="shared" si="354"/>
        <v>#N/A</v>
      </c>
      <c r="HN101" s="237" t="e">
        <f t="shared" si="355"/>
        <v>#N/A</v>
      </c>
      <c r="HO101" s="237" t="e">
        <f t="shared" si="356"/>
        <v>#N/A</v>
      </c>
      <c r="HP101" s="237" t="e">
        <f t="shared" si="357"/>
        <v>#N/A</v>
      </c>
      <c r="HQ101" s="237" t="e">
        <f t="shared" si="358"/>
        <v>#N/A</v>
      </c>
      <c r="HR101" s="237" t="e">
        <f t="shared" si="359"/>
        <v>#N/A</v>
      </c>
      <c r="HS101" s="237" t="e">
        <f t="shared" si="360"/>
        <v>#N/A</v>
      </c>
      <c r="HT101" s="237" t="e">
        <f t="shared" si="361"/>
        <v>#N/A</v>
      </c>
      <c r="HU101" s="237" t="e">
        <f t="shared" si="362"/>
        <v>#N/A</v>
      </c>
      <c r="HV101" s="237" t="e">
        <f t="shared" si="363"/>
        <v>#N/A</v>
      </c>
      <c r="HW101" s="237" t="e">
        <f t="shared" si="364"/>
        <v>#N/A</v>
      </c>
      <c r="HX101" s="237" t="e">
        <f t="shared" si="365"/>
        <v>#N/A</v>
      </c>
      <c r="HY101" s="237" t="e">
        <f t="shared" si="366"/>
        <v>#N/A</v>
      </c>
      <c r="HZ101" s="237" t="e">
        <f t="shared" si="367"/>
        <v>#N/A</v>
      </c>
      <c r="IA101" s="237" t="e">
        <f t="shared" si="368"/>
        <v>#N/A</v>
      </c>
      <c r="IB101" s="237" t="e">
        <f t="shared" si="369"/>
        <v>#N/A</v>
      </c>
    </row>
    <row r="102" spans="1:236" hidden="1" x14ac:dyDescent="0.25">
      <c r="A102" s="22">
        <v>99</v>
      </c>
      <c r="B102" s="117" t="str">
        <f t="shared" si="253"/>
        <v/>
      </c>
      <c r="C102" s="132"/>
      <c r="D102" s="117" t="str">
        <f t="shared" si="254"/>
        <v/>
      </c>
      <c r="E102" s="127"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9" t="str">
        <f t="shared" si="261"/>
        <v/>
      </c>
      <c r="Q102" s="119" t="str">
        <f t="shared" si="262"/>
        <v/>
      </c>
      <c r="R102" s="40" t="str">
        <f t="shared" si="263"/>
        <v/>
      </c>
      <c r="S102" s="132"/>
      <c r="T102" s="28" t="str">
        <f>IF(AND(B102&gt;0,C102&gt;0,D102&gt;0,M102&gt;0,N102&gt;0,S102&gt;0,NOT(K102="")),ABS(VLOOKUP($S$1,VLookups!$A$28:$B$29,2,FALSE)-_xlfn.BETA.DIST(S102,IF(G102="L",N102,M102),IF(G102="L",M102,N102),TRUE,B102,D102)),"")</f>
        <v/>
      </c>
      <c r="U102" s="129" t="str">
        <f>IF(OR($M102="",$N102=""),"",_xlfn.BETA.INV(ABS(VLOOKUP($S$1,VLookups!$A$28:$B$29,2,FALSE)-U$3),IF($G102="L",$N102,$M102),IF($G102="L",$M102,$N102),$B102,$D102))</f>
        <v/>
      </c>
      <c r="V102" s="130" t="str">
        <f>IF(OR($M102="",$N102=""),"",_xlfn.BETA.INV(ABS(VLOOKUP($S$1,VLookups!$A$28:$B$29,2,FALSE)-V$3),IF($G102="L",$N102,$M102),IF($G102="L",$M102,$N102),$B102,$D102))</f>
        <v/>
      </c>
      <c r="W102" s="129" t="str">
        <f>IF(OR($M102="",$N102=""),"",_xlfn.BETA.INV(ABS(VLOOKUP($S$1,VLookups!$A$28:$B$29,2,FALSE)-W$3),IF($G102="L",$N102,$M102),IF($G102="L",$M102,$N102),$B102,$D102))</f>
        <v/>
      </c>
      <c r="X102" s="130" t="str">
        <f>IF(OR($M102="",$N102=""),"",_xlfn.BETA.INV(ABS(VLOOKUP($S$1,VLookups!$A$28:$B$29,2,FALSE)-X$3),IF($G102="L",$N102,$M102),IF($G102="L",$M102,$N102),$B102,$D102))</f>
        <v/>
      </c>
      <c r="Y102" s="129" t="str">
        <f>IF(OR($M102="",$N102=""),"",_xlfn.BETA.INV(ABS(VLOOKUP($S$1,VLookups!$A$28:$B$29,2,FALSE)-Y$3),IF($G102="L",$N102,$M102),IF($G102="L",$M102,$N102),$B102,$D102))</f>
        <v/>
      </c>
      <c r="Z102" s="130" t="str">
        <f>IF(OR($M102="",$N102=""),"",_xlfn.BETA.INV(ABS(VLOOKUP($S$1,VLookups!$A$28:$B$29,2,FALSE)-Z$3),IF($G102="L",$N102,$M102),IF($G102="L",$M102,$N102),$B102,$D102))</f>
        <v/>
      </c>
      <c r="AA102" s="129" t="str">
        <f>IF(OR($M102="",$N102=""),"",_xlfn.BETA.INV(ABS(VLOOKUP($S$1,VLookups!$A$28:$B$29,2,FALSE)-AA$3),IF($G102="L",$N102,$M102),IF($G102="L",$M102,$N102),$B102,$D102))</f>
        <v/>
      </c>
      <c r="AB102" s="130" t="str">
        <f>IF(OR($M102="",$N102=""),"",_xlfn.BETA.INV(ABS(VLOOKUP($S$1,VLookups!$A$28:$B$29,2,FALSE)-AB$3),IF($G102="L",$N102,$M102),IF($G102="L",$M102,$N102),$B102,$D102))</f>
        <v/>
      </c>
      <c r="AC102" s="129" t="str">
        <f>IF(OR($M102="",$N102=""),"",_xlfn.BETA.INV(ABS(VLOOKUP($S$1,VLookups!$A$28:$B$29,2,FALSE)-AC$3),IF($G102="L",$N102,$M102),IF($G102="L",$M102,$N102),$B102,$D102))</f>
        <v/>
      </c>
      <c r="AD102" s="130" t="str">
        <f>IF(OR($M102="",$N102=""),"",_xlfn.BETA.INV(ABS(VLOOKUP($S$1,VLookups!$A$28:$B$29,2,FALSE)-AD$3),IF($G102="L",$N102,$M102),IF($G102="L",$M102,$N102),$B102,$D102))</f>
        <v/>
      </c>
      <c r="AE102" s="129" t="str">
        <f>IF(OR($M102="",$N102=""),"",_xlfn.BETA.INV(ABS(VLOOKUP($S$1,VLookups!$A$28:$B$29,2,FALSE)-AE$3),IF($G102="L",$N102,$M102),IF($G102="L",$M102,$N102),$B102,$D102))</f>
        <v/>
      </c>
      <c r="AF102" s="130" t="str">
        <f>IF(OR($M102="",$N102=""),"",_xlfn.BETA.INV(ABS(VLOOKUP($S$1,VLookups!$A$28:$B$29,2,FALSE)-AF$3),IF($G102="L",$N102,$M102),IF($G102="L",$M102,$N102),$B102,$D102))</f>
        <v/>
      </c>
      <c r="AG102" s="17"/>
      <c r="AH102" s="238" t="str">
        <f t="shared" si="264"/>
        <v/>
      </c>
      <c r="AI102" s="236" t="str">
        <f t="shared" si="265"/>
        <v/>
      </c>
      <c r="AJ102" s="199" t="str">
        <f t="shared" ref="AJ102:CU102" si="434">IF(ISNONTEXT($AH102),AI102+$AH102,"")</f>
        <v/>
      </c>
      <c r="AK102" s="199" t="str">
        <f t="shared" si="434"/>
        <v/>
      </c>
      <c r="AL102" s="199" t="str">
        <f t="shared" si="434"/>
        <v/>
      </c>
      <c r="AM102" s="199" t="str">
        <f t="shared" si="434"/>
        <v/>
      </c>
      <c r="AN102" s="199" t="str">
        <f t="shared" si="434"/>
        <v/>
      </c>
      <c r="AO102" s="199" t="str">
        <f t="shared" si="434"/>
        <v/>
      </c>
      <c r="AP102" s="199" t="str">
        <f t="shared" si="434"/>
        <v/>
      </c>
      <c r="AQ102" s="199" t="str">
        <f t="shared" si="434"/>
        <v/>
      </c>
      <c r="AR102" s="199" t="str">
        <f t="shared" si="434"/>
        <v/>
      </c>
      <c r="AS102" s="199" t="str">
        <f t="shared" si="434"/>
        <v/>
      </c>
      <c r="AT102" s="199" t="str">
        <f t="shared" si="434"/>
        <v/>
      </c>
      <c r="AU102" s="199" t="str">
        <f t="shared" si="434"/>
        <v/>
      </c>
      <c r="AV102" s="199" t="str">
        <f t="shared" si="434"/>
        <v/>
      </c>
      <c r="AW102" s="199" t="str">
        <f t="shared" si="434"/>
        <v/>
      </c>
      <c r="AX102" s="199" t="str">
        <f t="shared" si="434"/>
        <v/>
      </c>
      <c r="AY102" s="199" t="str">
        <f t="shared" si="434"/>
        <v/>
      </c>
      <c r="AZ102" s="199" t="str">
        <f t="shared" si="434"/>
        <v/>
      </c>
      <c r="BA102" s="199" t="str">
        <f t="shared" si="434"/>
        <v/>
      </c>
      <c r="BB102" s="199" t="str">
        <f t="shared" si="434"/>
        <v/>
      </c>
      <c r="BC102" s="199" t="str">
        <f t="shared" si="434"/>
        <v/>
      </c>
      <c r="BD102" s="199" t="str">
        <f t="shared" si="434"/>
        <v/>
      </c>
      <c r="BE102" s="199" t="str">
        <f t="shared" si="434"/>
        <v/>
      </c>
      <c r="BF102" s="199" t="str">
        <f t="shared" si="434"/>
        <v/>
      </c>
      <c r="BG102" s="199" t="str">
        <f t="shared" si="434"/>
        <v/>
      </c>
      <c r="BH102" s="199" t="str">
        <f t="shared" si="434"/>
        <v/>
      </c>
      <c r="BI102" s="199" t="str">
        <f t="shared" si="434"/>
        <v/>
      </c>
      <c r="BJ102" s="199" t="str">
        <f t="shared" si="434"/>
        <v/>
      </c>
      <c r="BK102" s="199" t="str">
        <f t="shared" si="434"/>
        <v/>
      </c>
      <c r="BL102" s="199" t="str">
        <f t="shared" si="434"/>
        <v/>
      </c>
      <c r="BM102" s="199" t="str">
        <f t="shared" si="434"/>
        <v/>
      </c>
      <c r="BN102" s="199" t="str">
        <f t="shared" si="434"/>
        <v/>
      </c>
      <c r="BO102" s="199" t="str">
        <f t="shared" si="434"/>
        <v/>
      </c>
      <c r="BP102" s="199" t="str">
        <f t="shared" si="434"/>
        <v/>
      </c>
      <c r="BQ102" s="199" t="str">
        <f t="shared" si="434"/>
        <v/>
      </c>
      <c r="BR102" s="199" t="str">
        <f t="shared" si="434"/>
        <v/>
      </c>
      <c r="BS102" s="199" t="str">
        <f t="shared" si="434"/>
        <v/>
      </c>
      <c r="BT102" s="199" t="str">
        <f t="shared" si="434"/>
        <v/>
      </c>
      <c r="BU102" s="199" t="str">
        <f t="shared" si="434"/>
        <v/>
      </c>
      <c r="BV102" s="199" t="str">
        <f t="shared" si="434"/>
        <v/>
      </c>
      <c r="BW102" s="199" t="str">
        <f t="shared" si="434"/>
        <v/>
      </c>
      <c r="BX102" s="199" t="str">
        <f t="shared" si="434"/>
        <v/>
      </c>
      <c r="BY102" s="199" t="str">
        <f t="shared" si="434"/>
        <v/>
      </c>
      <c r="BZ102" s="199" t="str">
        <f t="shared" si="434"/>
        <v/>
      </c>
      <c r="CA102" s="199" t="str">
        <f t="shared" si="434"/>
        <v/>
      </c>
      <c r="CB102" s="199" t="str">
        <f t="shared" si="434"/>
        <v/>
      </c>
      <c r="CC102" s="199" t="str">
        <f t="shared" si="434"/>
        <v/>
      </c>
      <c r="CD102" s="199" t="str">
        <f t="shared" si="434"/>
        <v/>
      </c>
      <c r="CE102" s="199" t="str">
        <f t="shared" si="434"/>
        <v/>
      </c>
      <c r="CF102" s="199" t="str">
        <f t="shared" si="434"/>
        <v/>
      </c>
      <c r="CG102" s="199" t="str">
        <f t="shared" si="434"/>
        <v/>
      </c>
      <c r="CH102" s="199" t="str">
        <f t="shared" si="434"/>
        <v/>
      </c>
      <c r="CI102" s="199" t="str">
        <f t="shared" si="434"/>
        <v/>
      </c>
      <c r="CJ102" s="199" t="str">
        <f t="shared" si="434"/>
        <v/>
      </c>
      <c r="CK102" s="199" t="str">
        <f t="shared" si="434"/>
        <v/>
      </c>
      <c r="CL102" s="199" t="str">
        <f t="shared" si="434"/>
        <v/>
      </c>
      <c r="CM102" s="199" t="str">
        <f t="shared" si="434"/>
        <v/>
      </c>
      <c r="CN102" s="199" t="str">
        <f t="shared" si="434"/>
        <v/>
      </c>
      <c r="CO102" s="199" t="str">
        <f t="shared" si="434"/>
        <v/>
      </c>
      <c r="CP102" s="199" t="str">
        <f t="shared" si="434"/>
        <v/>
      </c>
      <c r="CQ102" s="199" t="str">
        <f t="shared" si="434"/>
        <v/>
      </c>
      <c r="CR102" s="199" t="str">
        <f t="shared" si="434"/>
        <v/>
      </c>
      <c r="CS102" s="199" t="str">
        <f t="shared" si="434"/>
        <v/>
      </c>
      <c r="CT102" s="199" t="str">
        <f t="shared" si="434"/>
        <v/>
      </c>
      <c r="CU102" s="199" t="str">
        <f t="shared" si="434"/>
        <v/>
      </c>
      <c r="CV102" s="199" t="str">
        <f t="shared" ref="CV102:FG102" si="435">IF(ISNONTEXT($AH102),CU102+$AH102,"")</f>
        <v/>
      </c>
      <c r="CW102" s="199" t="str">
        <f t="shared" si="435"/>
        <v/>
      </c>
      <c r="CX102" s="199" t="str">
        <f t="shared" si="435"/>
        <v/>
      </c>
      <c r="CY102" s="199" t="str">
        <f t="shared" si="435"/>
        <v/>
      </c>
      <c r="CZ102" s="199" t="str">
        <f t="shared" si="435"/>
        <v/>
      </c>
      <c r="DA102" s="199" t="str">
        <f t="shared" si="435"/>
        <v/>
      </c>
      <c r="DB102" s="199" t="str">
        <f t="shared" si="435"/>
        <v/>
      </c>
      <c r="DC102" s="199" t="str">
        <f t="shared" si="435"/>
        <v/>
      </c>
      <c r="DD102" s="199" t="str">
        <f t="shared" si="435"/>
        <v/>
      </c>
      <c r="DE102" s="199" t="str">
        <f t="shared" si="435"/>
        <v/>
      </c>
      <c r="DF102" s="199" t="str">
        <f t="shared" si="435"/>
        <v/>
      </c>
      <c r="DG102" s="199" t="str">
        <f t="shared" si="435"/>
        <v/>
      </c>
      <c r="DH102" s="199" t="str">
        <f t="shared" si="435"/>
        <v/>
      </c>
      <c r="DI102" s="199" t="str">
        <f t="shared" si="435"/>
        <v/>
      </c>
      <c r="DJ102" s="199" t="str">
        <f t="shared" si="435"/>
        <v/>
      </c>
      <c r="DK102" s="199" t="str">
        <f t="shared" si="435"/>
        <v/>
      </c>
      <c r="DL102" s="199" t="str">
        <f t="shared" si="435"/>
        <v/>
      </c>
      <c r="DM102" s="199" t="str">
        <f t="shared" si="435"/>
        <v/>
      </c>
      <c r="DN102" s="199" t="str">
        <f t="shared" si="435"/>
        <v/>
      </c>
      <c r="DO102" s="199" t="str">
        <f t="shared" si="435"/>
        <v/>
      </c>
      <c r="DP102" s="199" t="str">
        <f t="shared" si="435"/>
        <v/>
      </c>
      <c r="DQ102" s="199" t="str">
        <f t="shared" si="435"/>
        <v/>
      </c>
      <c r="DR102" s="199" t="str">
        <f t="shared" si="435"/>
        <v/>
      </c>
      <c r="DS102" s="199" t="str">
        <f t="shared" si="435"/>
        <v/>
      </c>
      <c r="DT102" s="199" t="str">
        <f t="shared" si="435"/>
        <v/>
      </c>
      <c r="DU102" s="199" t="str">
        <f t="shared" si="435"/>
        <v/>
      </c>
      <c r="DV102" s="199" t="str">
        <f t="shared" si="435"/>
        <v/>
      </c>
      <c r="DW102" s="199" t="str">
        <f t="shared" si="435"/>
        <v/>
      </c>
      <c r="DX102" s="199" t="str">
        <f t="shared" si="435"/>
        <v/>
      </c>
      <c r="DY102" s="199" t="str">
        <f t="shared" si="435"/>
        <v/>
      </c>
      <c r="DZ102" s="199" t="str">
        <f t="shared" si="435"/>
        <v/>
      </c>
      <c r="EA102" s="199" t="str">
        <f t="shared" si="435"/>
        <v/>
      </c>
      <c r="EB102" s="199" t="str">
        <f t="shared" si="435"/>
        <v/>
      </c>
      <c r="EC102" s="199" t="str">
        <f t="shared" si="435"/>
        <v/>
      </c>
      <c r="ED102" s="199" t="str">
        <f t="shared" si="435"/>
        <v/>
      </c>
      <c r="EE102" s="236" t="str">
        <f t="shared" si="268"/>
        <v/>
      </c>
      <c r="EF102" s="237" t="e">
        <f t="shared" si="269"/>
        <v>#N/A</v>
      </c>
      <c r="EG102" s="237" t="e">
        <f t="shared" si="270"/>
        <v>#N/A</v>
      </c>
      <c r="EH102" s="237" t="e">
        <f t="shared" si="271"/>
        <v>#N/A</v>
      </c>
      <c r="EI102" s="237" t="e">
        <f t="shared" si="272"/>
        <v>#N/A</v>
      </c>
      <c r="EJ102" s="237" t="e">
        <f t="shared" si="273"/>
        <v>#N/A</v>
      </c>
      <c r="EK102" s="237" t="e">
        <f t="shared" si="274"/>
        <v>#N/A</v>
      </c>
      <c r="EL102" s="237" t="e">
        <f t="shared" si="275"/>
        <v>#N/A</v>
      </c>
      <c r="EM102" s="237" t="e">
        <f t="shared" si="276"/>
        <v>#N/A</v>
      </c>
      <c r="EN102" s="237" t="e">
        <f t="shared" si="277"/>
        <v>#N/A</v>
      </c>
      <c r="EO102" s="237" t="e">
        <f t="shared" si="278"/>
        <v>#N/A</v>
      </c>
      <c r="EP102" s="237" t="e">
        <f t="shared" si="279"/>
        <v>#N/A</v>
      </c>
      <c r="EQ102" s="237" t="e">
        <f t="shared" si="280"/>
        <v>#N/A</v>
      </c>
      <c r="ER102" s="237" t="e">
        <f t="shared" si="281"/>
        <v>#N/A</v>
      </c>
      <c r="ES102" s="237" t="e">
        <f t="shared" si="282"/>
        <v>#N/A</v>
      </c>
      <c r="ET102" s="237" t="e">
        <f t="shared" si="283"/>
        <v>#N/A</v>
      </c>
      <c r="EU102" s="237" t="e">
        <f t="shared" si="284"/>
        <v>#N/A</v>
      </c>
      <c r="EV102" s="237" t="e">
        <f t="shared" si="285"/>
        <v>#N/A</v>
      </c>
      <c r="EW102" s="237" t="e">
        <f t="shared" si="286"/>
        <v>#N/A</v>
      </c>
      <c r="EX102" s="237" t="e">
        <f t="shared" si="287"/>
        <v>#N/A</v>
      </c>
      <c r="EY102" s="237" t="e">
        <f t="shared" si="288"/>
        <v>#N/A</v>
      </c>
      <c r="EZ102" s="237" t="e">
        <f t="shared" si="289"/>
        <v>#N/A</v>
      </c>
      <c r="FA102" s="237" t="e">
        <f t="shared" si="290"/>
        <v>#N/A</v>
      </c>
      <c r="FB102" s="237" t="e">
        <f t="shared" si="291"/>
        <v>#N/A</v>
      </c>
      <c r="FC102" s="237" t="e">
        <f t="shared" si="292"/>
        <v>#N/A</v>
      </c>
      <c r="FD102" s="237" t="e">
        <f t="shared" si="293"/>
        <v>#N/A</v>
      </c>
      <c r="FE102" s="237" t="e">
        <f t="shared" si="294"/>
        <v>#N/A</v>
      </c>
      <c r="FF102" s="237" t="e">
        <f t="shared" si="295"/>
        <v>#N/A</v>
      </c>
      <c r="FG102" s="237" t="e">
        <f t="shared" si="296"/>
        <v>#N/A</v>
      </c>
      <c r="FH102" s="237" t="e">
        <f t="shared" si="297"/>
        <v>#N/A</v>
      </c>
      <c r="FI102" s="237" t="e">
        <f t="shared" si="298"/>
        <v>#N/A</v>
      </c>
      <c r="FJ102" s="237" t="e">
        <f t="shared" si="299"/>
        <v>#N/A</v>
      </c>
      <c r="FK102" s="237" t="e">
        <f t="shared" si="300"/>
        <v>#N/A</v>
      </c>
      <c r="FL102" s="237" t="e">
        <f t="shared" si="301"/>
        <v>#N/A</v>
      </c>
      <c r="FM102" s="237" t="e">
        <f t="shared" si="302"/>
        <v>#N/A</v>
      </c>
      <c r="FN102" s="237" t="e">
        <f t="shared" si="303"/>
        <v>#N/A</v>
      </c>
      <c r="FO102" s="237" t="e">
        <f t="shared" si="304"/>
        <v>#N/A</v>
      </c>
      <c r="FP102" s="237" t="e">
        <f t="shared" si="305"/>
        <v>#N/A</v>
      </c>
      <c r="FQ102" s="237" t="e">
        <f t="shared" si="306"/>
        <v>#N/A</v>
      </c>
      <c r="FR102" s="237" t="e">
        <f t="shared" si="307"/>
        <v>#N/A</v>
      </c>
      <c r="FS102" s="237" t="e">
        <f t="shared" si="308"/>
        <v>#N/A</v>
      </c>
      <c r="FT102" s="237" t="e">
        <f t="shared" si="309"/>
        <v>#N/A</v>
      </c>
      <c r="FU102" s="237" t="e">
        <f t="shared" si="310"/>
        <v>#N/A</v>
      </c>
      <c r="FV102" s="237" t="e">
        <f t="shared" si="311"/>
        <v>#N/A</v>
      </c>
      <c r="FW102" s="237" t="e">
        <f t="shared" si="312"/>
        <v>#N/A</v>
      </c>
      <c r="FX102" s="237" t="e">
        <f t="shared" si="313"/>
        <v>#N/A</v>
      </c>
      <c r="FY102" s="237" t="e">
        <f t="shared" si="314"/>
        <v>#N/A</v>
      </c>
      <c r="FZ102" s="237" t="e">
        <f t="shared" si="315"/>
        <v>#N/A</v>
      </c>
      <c r="GA102" s="237" t="e">
        <f t="shared" si="316"/>
        <v>#N/A</v>
      </c>
      <c r="GB102" s="237" t="e">
        <f t="shared" si="317"/>
        <v>#N/A</v>
      </c>
      <c r="GC102" s="237" t="e">
        <f t="shared" si="318"/>
        <v>#N/A</v>
      </c>
      <c r="GD102" s="237" t="e">
        <f t="shared" si="319"/>
        <v>#N/A</v>
      </c>
      <c r="GE102" s="237" t="e">
        <f t="shared" si="320"/>
        <v>#N/A</v>
      </c>
      <c r="GF102" s="237" t="e">
        <f t="shared" si="321"/>
        <v>#N/A</v>
      </c>
      <c r="GG102" s="237" t="e">
        <f t="shared" si="322"/>
        <v>#N/A</v>
      </c>
      <c r="GH102" s="237" t="e">
        <f t="shared" si="323"/>
        <v>#N/A</v>
      </c>
      <c r="GI102" s="237" t="e">
        <f t="shared" si="324"/>
        <v>#N/A</v>
      </c>
      <c r="GJ102" s="237" t="e">
        <f t="shared" si="325"/>
        <v>#N/A</v>
      </c>
      <c r="GK102" s="237" t="e">
        <f t="shared" si="326"/>
        <v>#N/A</v>
      </c>
      <c r="GL102" s="237" t="e">
        <f t="shared" si="327"/>
        <v>#N/A</v>
      </c>
      <c r="GM102" s="237" t="e">
        <f t="shared" si="328"/>
        <v>#N/A</v>
      </c>
      <c r="GN102" s="237" t="e">
        <f t="shared" si="329"/>
        <v>#N/A</v>
      </c>
      <c r="GO102" s="237" t="e">
        <f t="shared" si="330"/>
        <v>#N/A</v>
      </c>
      <c r="GP102" s="237" t="e">
        <f t="shared" si="331"/>
        <v>#N/A</v>
      </c>
      <c r="GQ102" s="237" t="e">
        <f t="shared" si="332"/>
        <v>#N/A</v>
      </c>
      <c r="GR102" s="237" t="e">
        <f t="shared" si="333"/>
        <v>#N/A</v>
      </c>
      <c r="GS102" s="237" t="e">
        <f t="shared" si="334"/>
        <v>#N/A</v>
      </c>
      <c r="GT102" s="237" t="e">
        <f t="shared" si="335"/>
        <v>#N/A</v>
      </c>
      <c r="GU102" s="237" t="e">
        <f t="shared" si="336"/>
        <v>#N/A</v>
      </c>
      <c r="GV102" s="237" t="e">
        <f t="shared" si="337"/>
        <v>#N/A</v>
      </c>
      <c r="GW102" s="237" t="e">
        <f t="shared" si="338"/>
        <v>#N/A</v>
      </c>
      <c r="GX102" s="237" t="e">
        <f t="shared" si="339"/>
        <v>#N/A</v>
      </c>
      <c r="GY102" s="237" t="e">
        <f t="shared" si="340"/>
        <v>#N/A</v>
      </c>
      <c r="GZ102" s="237" t="e">
        <f t="shared" si="341"/>
        <v>#N/A</v>
      </c>
      <c r="HA102" s="237" t="e">
        <f t="shared" si="342"/>
        <v>#N/A</v>
      </c>
      <c r="HB102" s="237" t="e">
        <f t="shared" si="343"/>
        <v>#N/A</v>
      </c>
      <c r="HC102" s="237" t="e">
        <f t="shared" si="344"/>
        <v>#N/A</v>
      </c>
      <c r="HD102" s="237" t="e">
        <f t="shared" si="345"/>
        <v>#N/A</v>
      </c>
      <c r="HE102" s="237" t="e">
        <f t="shared" si="346"/>
        <v>#N/A</v>
      </c>
      <c r="HF102" s="237" t="e">
        <f t="shared" si="347"/>
        <v>#N/A</v>
      </c>
      <c r="HG102" s="237" t="e">
        <f t="shared" si="348"/>
        <v>#N/A</v>
      </c>
      <c r="HH102" s="237" t="e">
        <f t="shared" si="349"/>
        <v>#N/A</v>
      </c>
      <c r="HI102" s="237" t="e">
        <f t="shared" si="350"/>
        <v>#N/A</v>
      </c>
      <c r="HJ102" s="237" t="e">
        <f t="shared" si="351"/>
        <v>#N/A</v>
      </c>
      <c r="HK102" s="237" t="e">
        <f t="shared" si="352"/>
        <v>#N/A</v>
      </c>
      <c r="HL102" s="237" t="e">
        <f t="shared" si="353"/>
        <v>#N/A</v>
      </c>
      <c r="HM102" s="237" t="e">
        <f t="shared" si="354"/>
        <v>#N/A</v>
      </c>
      <c r="HN102" s="237" t="e">
        <f t="shared" si="355"/>
        <v>#N/A</v>
      </c>
      <c r="HO102" s="237" t="e">
        <f t="shared" si="356"/>
        <v>#N/A</v>
      </c>
      <c r="HP102" s="237" t="e">
        <f t="shared" si="357"/>
        <v>#N/A</v>
      </c>
      <c r="HQ102" s="237" t="e">
        <f t="shared" si="358"/>
        <v>#N/A</v>
      </c>
      <c r="HR102" s="237" t="e">
        <f t="shared" si="359"/>
        <v>#N/A</v>
      </c>
      <c r="HS102" s="237" t="e">
        <f t="shared" si="360"/>
        <v>#N/A</v>
      </c>
      <c r="HT102" s="237" t="e">
        <f t="shared" si="361"/>
        <v>#N/A</v>
      </c>
      <c r="HU102" s="237" t="e">
        <f t="shared" si="362"/>
        <v>#N/A</v>
      </c>
      <c r="HV102" s="237" t="e">
        <f t="shared" si="363"/>
        <v>#N/A</v>
      </c>
      <c r="HW102" s="237" t="e">
        <f t="shared" si="364"/>
        <v>#N/A</v>
      </c>
      <c r="HX102" s="237" t="e">
        <f t="shared" si="365"/>
        <v>#N/A</v>
      </c>
      <c r="HY102" s="237" t="e">
        <f t="shared" si="366"/>
        <v>#N/A</v>
      </c>
      <c r="HZ102" s="237" t="e">
        <f t="shared" si="367"/>
        <v>#N/A</v>
      </c>
      <c r="IA102" s="237" t="e">
        <f t="shared" si="368"/>
        <v>#N/A</v>
      </c>
      <c r="IB102" s="237" t="e">
        <f t="shared" si="369"/>
        <v>#N/A</v>
      </c>
    </row>
    <row r="103" spans="1:236" hidden="1" x14ac:dyDescent="0.25">
      <c r="A103" s="22">
        <v>100</v>
      </c>
      <c r="B103" s="117" t="str">
        <f t="shared" si="253"/>
        <v/>
      </c>
      <c r="C103" s="132"/>
      <c r="D103" s="117" t="str">
        <f t="shared" si="254"/>
        <v/>
      </c>
      <c r="E103" s="127"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9" t="str">
        <f t="shared" si="261"/>
        <v/>
      </c>
      <c r="Q103" s="119" t="str">
        <f t="shared" si="262"/>
        <v/>
      </c>
      <c r="R103" s="40" t="str">
        <f t="shared" si="263"/>
        <v/>
      </c>
      <c r="S103" s="132"/>
      <c r="T103" s="28" t="str">
        <f>IF(AND(B103&gt;0,C103&gt;0,D103&gt;0,M103&gt;0,N103&gt;0,S103&gt;0,NOT(K103="")),ABS(VLOOKUP($S$1,VLookups!$A$28:$B$29,2,FALSE)-_xlfn.BETA.DIST(S103,IF(G103="L",N103,M103),IF(G103="L",M103,N103),TRUE,B103,D103)),"")</f>
        <v/>
      </c>
      <c r="U103" s="129" t="str">
        <f>IF(OR($M103="",$N103=""),"",_xlfn.BETA.INV(ABS(VLOOKUP($S$1,VLookups!$A$28:$B$29,2,FALSE)-U$3),IF($G103="L",$N103,$M103),IF($G103="L",$M103,$N103),$B103,$D103))</f>
        <v/>
      </c>
      <c r="V103" s="130" t="str">
        <f>IF(OR($M103="",$N103=""),"",_xlfn.BETA.INV(ABS(VLOOKUP($S$1,VLookups!$A$28:$B$29,2,FALSE)-V$3),IF($G103="L",$N103,$M103),IF($G103="L",$M103,$N103),$B103,$D103))</f>
        <v/>
      </c>
      <c r="W103" s="129" t="str">
        <f>IF(OR($M103="",$N103=""),"",_xlfn.BETA.INV(ABS(VLOOKUP($S$1,VLookups!$A$28:$B$29,2,FALSE)-W$3),IF($G103="L",$N103,$M103),IF($G103="L",$M103,$N103),$B103,$D103))</f>
        <v/>
      </c>
      <c r="X103" s="130" t="str">
        <f>IF(OR($M103="",$N103=""),"",_xlfn.BETA.INV(ABS(VLOOKUP($S$1,VLookups!$A$28:$B$29,2,FALSE)-X$3),IF($G103="L",$N103,$M103),IF($G103="L",$M103,$N103),$B103,$D103))</f>
        <v/>
      </c>
      <c r="Y103" s="129" t="str">
        <f>IF(OR($M103="",$N103=""),"",_xlfn.BETA.INV(ABS(VLOOKUP($S$1,VLookups!$A$28:$B$29,2,FALSE)-Y$3),IF($G103="L",$N103,$M103),IF($G103="L",$M103,$N103),$B103,$D103))</f>
        <v/>
      </c>
      <c r="Z103" s="130" t="str">
        <f>IF(OR($M103="",$N103=""),"",_xlfn.BETA.INV(ABS(VLOOKUP($S$1,VLookups!$A$28:$B$29,2,FALSE)-Z$3),IF($G103="L",$N103,$M103),IF($G103="L",$M103,$N103),$B103,$D103))</f>
        <v/>
      </c>
      <c r="AA103" s="129" t="str">
        <f>IF(OR($M103="",$N103=""),"",_xlfn.BETA.INV(ABS(VLOOKUP($S$1,VLookups!$A$28:$B$29,2,FALSE)-AA$3),IF($G103="L",$N103,$M103),IF($G103="L",$M103,$N103),$B103,$D103))</f>
        <v/>
      </c>
      <c r="AB103" s="130" t="str">
        <f>IF(OR($M103="",$N103=""),"",_xlfn.BETA.INV(ABS(VLOOKUP($S$1,VLookups!$A$28:$B$29,2,FALSE)-AB$3),IF($G103="L",$N103,$M103),IF($G103="L",$M103,$N103),$B103,$D103))</f>
        <v/>
      </c>
      <c r="AC103" s="129" t="str">
        <f>IF(OR($M103="",$N103=""),"",_xlfn.BETA.INV(ABS(VLOOKUP($S$1,VLookups!$A$28:$B$29,2,FALSE)-AC$3),IF($G103="L",$N103,$M103),IF($G103="L",$M103,$N103),$B103,$D103))</f>
        <v/>
      </c>
      <c r="AD103" s="130" t="str">
        <f>IF(OR($M103="",$N103=""),"",_xlfn.BETA.INV(ABS(VLOOKUP($S$1,VLookups!$A$28:$B$29,2,FALSE)-AD$3),IF($G103="L",$N103,$M103),IF($G103="L",$M103,$N103),$B103,$D103))</f>
        <v/>
      </c>
      <c r="AE103" s="129" t="str">
        <f>IF(OR($M103="",$N103=""),"",_xlfn.BETA.INV(ABS(VLOOKUP($S$1,VLookups!$A$28:$B$29,2,FALSE)-AE$3),IF($G103="L",$N103,$M103),IF($G103="L",$M103,$N103),$B103,$D103))</f>
        <v/>
      </c>
      <c r="AF103" s="130" t="str">
        <f>IF(OR($M103="",$N103=""),"",_xlfn.BETA.INV(ABS(VLOOKUP($S$1,VLookups!$A$28:$B$29,2,FALSE)-AF$3),IF($G103="L",$N103,$M103),IF($G103="L",$M103,$N103),$B103,$D103))</f>
        <v/>
      </c>
      <c r="AG103" s="17"/>
      <c r="AH103" s="238" t="str">
        <f t="shared" si="264"/>
        <v/>
      </c>
      <c r="AI103" s="236" t="str">
        <f t="shared" si="265"/>
        <v/>
      </c>
      <c r="AJ103" s="199" t="str">
        <f t="shared" ref="AJ103:CU103" si="436">IF(ISNONTEXT($AH103),AI103+$AH103,"")</f>
        <v/>
      </c>
      <c r="AK103" s="199" t="str">
        <f t="shared" si="436"/>
        <v/>
      </c>
      <c r="AL103" s="199" t="str">
        <f t="shared" si="436"/>
        <v/>
      </c>
      <c r="AM103" s="199" t="str">
        <f t="shared" si="436"/>
        <v/>
      </c>
      <c r="AN103" s="199" t="str">
        <f t="shared" si="436"/>
        <v/>
      </c>
      <c r="AO103" s="199" t="str">
        <f t="shared" si="436"/>
        <v/>
      </c>
      <c r="AP103" s="199" t="str">
        <f t="shared" si="436"/>
        <v/>
      </c>
      <c r="AQ103" s="199" t="str">
        <f t="shared" si="436"/>
        <v/>
      </c>
      <c r="AR103" s="199" t="str">
        <f t="shared" si="436"/>
        <v/>
      </c>
      <c r="AS103" s="199" t="str">
        <f t="shared" si="436"/>
        <v/>
      </c>
      <c r="AT103" s="199" t="str">
        <f t="shared" si="436"/>
        <v/>
      </c>
      <c r="AU103" s="199" t="str">
        <f t="shared" si="436"/>
        <v/>
      </c>
      <c r="AV103" s="199" t="str">
        <f t="shared" si="436"/>
        <v/>
      </c>
      <c r="AW103" s="199" t="str">
        <f t="shared" si="436"/>
        <v/>
      </c>
      <c r="AX103" s="199" t="str">
        <f t="shared" si="436"/>
        <v/>
      </c>
      <c r="AY103" s="199" t="str">
        <f t="shared" si="436"/>
        <v/>
      </c>
      <c r="AZ103" s="199" t="str">
        <f t="shared" si="436"/>
        <v/>
      </c>
      <c r="BA103" s="199" t="str">
        <f t="shared" si="436"/>
        <v/>
      </c>
      <c r="BB103" s="199" t="str">
        <f t="shared" si="436"/>
        <v/>
      </c>
      <c r="BC103" s="199" t="str">
        <f t="shared" si="436"/>
        <v/>
      </c>
      <c r="BD103" s="199" t="str">
        <f t="shared" si="436"/>
        <v/>
      </c>
      <c r="BE103" s="199" t="str">
        <f t="shared" si="436"/>
        <v/>
      </c>
      <c r="BF103" s="199" t="str">
        <f t="shared" si="436"/>
        <v/>
      </c>
      <c r="BG103" s="199" t="str">
        <f t="shared" si="436"/>
        <v/>
      </c>
      <c r="BH103" s="199" t="str">
        <f t="shared" si="436"/>
        <v/>
      </c>
      <c r="BI103" s="199" t="str">
        <f t="shared" si="436"/>
        <v/>
      </c>
      <c r="BJ103" s="199" t="str">
        <f t="shared" si="436"/>
        <v/>
      </c>
      <c r="BK103" s="199" t="str">
        <f t="shared" si="436"/>
        <v/>
      </c>
      <c r="BL103" s="199" t="str">
        <f t="shared" si="436"/>
        <v/>
      </c>
      <c r="BM103" s="199" t="str">
        <f t="shared" si="436"/>
        <v/>
      </c>
      <c r="BN103" s="199" t="str">
        <f t="shared" si="436"/>
        <v/>
      </c>
      <c r="BO103" s="199" t="str">
        <f t="shared" si="436"/>
        <v/>
      </c>
      <c r="BP103" s="199" t="str">
        <f t="shared" si="436"/>
        <v/>
      </c>
      <c r="BQ103" s="199" t="str">
        <f t="shared" si="436"/>
        <v/>
      </c>
      <c r="BR103" s="199" t="str">
        <f t="shared" si="436"/>
        <v/>
      </c>
      <c r="BS103" s="199" t="str">
        <f t="shared" si="436"/>
        <v/>
      </c>
      <c r="BT103" s="199" t="str">
        <f t="shared" si="436"/>
        <v/>
      </c>
      <c r="BU103" s="199" t="str">
        <f t="shared" si="436"/>
        <v/>
      </c>
      <c r="BV103" s="199" t="str">
        <f t="shared" si="436"/>
        <v/>
      </c>
      <c r="BW103" s="199" t="str">
        <f t="shared" si="436"/>
        <v/>
      </c>
      <c r="BX103" s="199" t="str">
        <f t="shared" si="436"/>
        <v/>
      </c>
      <c r="BY103" s="199" t="str">
        <f t="shared" si="436"/>
        <v/>
      </c>
      <c r="BZ103" s="199" t="str">
        <f t="shared" si="436"/>
        <v/>
      </c>
      <c r="CA103" s="199" t="str">
        <f t="shared" si="436"/>
        <v/>
      </c>
      <c r="CB103" s="199" t="str">
        <f t="shared" si="436"/>
        <v/>
      </c>
      <c r="CC103" s="199" t="str">
        <f t="shared" si="436"/>
        <v/>
      </c>
      <c r="CD103" s="199" t="str">
        <f t="shared" si="436"/>
        <v/>
      </c>
      <c r="CE103" s="199" t="str">
        <f t="shared" si="436"/>
        <v/>
      </c>
      <c r="CF103" s="199" t="str">
        <f t="shared" si="436"/>
        <v/>
      </c>
      <c r="CG103" s="199" t="str">
        <f t="shared" si="436"/>
        <v/>
      </c>
      <c r="CH103" s="199" t="str">
        <f t="shared" si="436"/>
        <v/>
      </c>
      <c r="CI103" s="199" t="str">
        <f t="shared" si="436"/>
        <v/>
      </c>
      <c r="CJ103" s="199" t="str">
        <f t="shared" si="436"/>
        <v/>
      </c>
      <c r="CK103" s="199" t="str">
        <f t="shared" si="436"/>
        <v/>
      </c>
      <c r="CL103" s="199" t="str">
        <f t="shared" si="436"/>
        <v/>
      </c>
      <c r="CM103" s="199" t="str">
        <f t="shared" si="436"/>
        <v/>
      </c>
      <c r="CN103" s="199" t="str">
        <f t="shared" si="436"/>
        <v/>
      </c>
      <c r="CO103" s="199" t="str">
        <f t="shared" si="436"/>
        <v/>
      </c>
      <c r="CP103" s="199" t="str">
        <f t="shared" si="436"/>
        <v/>
      </c>
      <c r="CQ103" s="199" t="str">
        <f t="shared" si="436"/>
        <v/>
      </c>
      <c r="CR103" s="199" t="str">
        <f t="shared" si="436"/>
        <v/>
      </c>
      <c r="CS103" s="199" t="str">
        <f t="shared" si="436"/>
        <v/>
      </c>
      <c r="CT103" s="199" t="str">
        <f t="shared" si="436"/>
        <v/>
      </c>
      <c r="CU103" s="199" t="str">
        <f t="shared" si="436"/>
        <v/>
      </c>
      <c r="CV103" s="199" t="str">
        <f t="shared" ref="CV103:FG103" si="437">IF(ISNONTEXT($AH103),CU103+$AH103,"")</f>
        <v/>
      </c>
      <c r="CW103" s="199" t="str">
        <f t="shared" si="437"/>
        <v/>
      </c>
      <c r="CX103" s="199" t="str">
        <f t="shared" si="437"/>
        <v/>
      </c>
      <c r="CY103" s="199" t="str">
        <f t="shared" si="437"/>
        <v/>
      </c>
      <c r="CZ103" s="199" t="str">
        <f t="shared" si="437"/>
        <v/>
      </c>
      <c r="DA103" s="199" t="str">
        <f t="shared" si="437"/>
        <v/>
      </c>
      <c r="DB103" s="199" t="str">
        <f t="shared" si="437"/>
        <v/>
      </c>
      <c r="DC103" s="199" t="str">
        <f t="shared" si="437"/>
        <v/>
      </c>
      <c r="DD103" s="199" t="str">
        <f t="shared" si="437"/>
        <v/>
      </c>
      <c r="DE103" s="199" t="str">
        <f t="shared" si="437"/>
        <v/>
      </c>
      <c r="DF103" s="199" t="str">
        <f t="shared" si="437"/>
        <v/>
      </c>
      <c r="DG103" s="199" t="str">
        <f t="shared" si="437"/>
        <v/>
      </c>
      <c r="DH103" s="199" t="str">
        <f t="shared" si="437"/>
        <v/>
      </c>
      <c r="DI103" s="199" t="str">
        <f t="shared" si="437"/>
        <v/>
      </c>
      <c r="DJ103" s="199" t="str">
        <f t="shared" si="437"/>
        <v/>
      </c>
      <c r="DK103" s="199" t="str">
        <f t="shared" si="437"/>
        <v/>
      </c>
      <c r="DL103" s="199" t="str">
        <f t="shared" si="437"/>
        <v/>
      </c>
      <c r="DM103" s="199" t="str">
        <f t="shared" si="437"/>
        <v/>
      </c>
      <c r="DN103" s="199" t="str">
        <f t="shared" si="437"/>
        <v/>
      </c>
      <c r="DO103" s="199" t="str">
        <f t="shared" si="437"/>
        <v/>
      </c>
      <c r="DP103" s="199" t="str">
        <f t="shared" si="437"/>
        <v/>
      </c>
      <c r="DQ103" s="199" t="str">
        <f t="shared" si="437"/>
        <v/>
      </c>
      <c r="DR103" s="199" t="str">
        <f t="shared" si="437"/>
        <v/>
      </c>
      <c r="DS103" s="199" t="str">
        <f t="shared" si="437"/>
        <v/>
      </c>
      <c r="DT103" s="199" t="str">
        <f t="shared" si="437"/>
        <v/>
      </c>
      <c r="DU103" s="199" t="str">
        <f t="shared" si="437"/>
        <v/>
      </c>
      <c r="DV103" s="199" t="str">
        <f t="shared" si="437"/>
        <v/>
      </c>
      <c r="DW103" s="199" t="str">
        <f t="shared" si="437"/>
        <v/>
      </c>
      <c r="DX103" s="199" t="str">
        <f t="shared" si="437"/>
        <v/>
      </c>
      <c r="DY103" s="199" t="str">
        <f t="shared" si="437"/>
        <v/>
      </c>
      <c r="DZ103" s="199" t="str">
        <f t="shared" si="437"/>
        <v/>
      </c>
      <c r="EA103" s="199" t="str">
        <f t="shared" si="437"/>
        <v/>
      </c>
      <c r="EB103" s="199" t="str">
        <f t="shared" si="437"/>
        <v/>
      </c>
      <c r="EC103" s="199" t="str">
        <f t="shared" si="437"/>
        <v/>
      </c>
      <c r="ED103" s="199" t="str">
        <f t="shared" si="437"/>
        <v/>
      </c>
      <c r="EE103" s="236" t="str">
        <f t="shared" si="268"/>
        <v/>
      </c>
      <c r="EF103" s="237" t="e">
        <f t="shared" si="269"/>
        <v>#N/A</v>
      </c>
      <c r="EG103" s="237" t="e">
        <f t="shared" si="270"/>
        <v>#N/A</v>
      </c>
      <c r="EH103" s="237" t="e">
        <f t="shared" si="271"/>
        <v>#N/A</v>
      </c>
      <c r="EI103" s="237" t="e">
        <f t="shared" si="272"/>
        <v>#N/A</v>
      </c>
      <c r="EJ103" s="237" t="e">
        <f t="shared" si="273"/>
        <v>#N/A</v>
      </c>
      <c r="EK103" s="237" t="e">
        <f t="shared" si="274"/>
        <v>#N/A</v>
      </c>
      <c r="EL103" s="237" t="e">
        <f t="shared" si="275"/>
        <v>#N/A</v>
      </c>
      <c r="EM103" s="237" t="e">
        <f t="shared" si="276"/>
        <v>#N/A</v>
      </c>
      <c r="EN103" s="237" t="e">
        <f t="shared" si="277"/>
        <v>#N/A</v>
      </c>
      <c r="EO103" s="237" t="e">
        <f t="shared" si="278"/>
        <v>#N/A</v>
      </c>
      <c r="EP103" s="237" t="e">
        <f t="shared" si="279"/>
        <v>#N/A</v>
      </c>
      <c r="EQ103" s="237" t="e">
        <f t="shared" si="280"/>
        <v>#N/A</v>
      </c>
      <c r="ER103" s="237" t="e">
        <f t="shared" si="281"/>
        <v>#N/A</v>
      </c>
      <c r="ES103" s="237" t="e">
        <f t="shared" si="282"/>
        <v>#N/A</v>
      </c>
      <c r="ET103" s="237" t="e">
        <f t="shared" si="283"/>
        <v>#N/A</v>
      </c>
      <c r="EU103" s="237" t="e">
        <f t="shared" si="284"/>
        <v>#N/A</v>
      </c>
      <c r="EV103" s="237" t="e">
        <f t="shared" si="285"/>
        <v>#N/A</v>
      </c>
      <c r="EW103" s="237" t="e">
        <f t="shared" si="286"/>
        <v>#N/A</v>
      </c>
      <c r="EX103" s="237" t="e">
        <f t="shared" si="287"/>
        <v>#N/A</v>
      </c>
      <c r="EY103" s="237" t="e">
        <f t="shared" si="288"/>
        <v>#N/A</v>
      </c>
      <c r="EZ103" s="237" t="e">
        <f t="shared" si="289"/>
        <v>#N/A</v>
      </c>
      <c r="FA103" s="237" t="e">
        <f t="shared" si="290"/>
        <v>#N/A</v>
      </c>
      <c r="FB103" s="237" t="e">
        <f t="shared" si="291"/>
        <v>#N/A</v>
      </c>
      <c r="FC103" s="237" t="e">
        <f t="shared" si="292"/>
        <v>#N/A</v>
      </c>
      <c r="FD103" s="237" t="e">
        <f t="shared" si="293"/>
        <v>#N/A</v>
      </c>
      <c r="FE103" s="237" t="e">
        <f t="shared" si="294"/>
        <v>#N/A</v>
      </c>
      <c r="FF103" s="237" t="e">
        <f t="shared" si="295"/>
        <v>#N/A</v>
      </c>
      <c r="FG103" s="237" t="e">
        <f t="shared" si="296"/>
        <v>#N/A</v>
      </c>
      <c r="FH103" s="237" t="e">
        <f t="shared" si="297"/>
        <v>#N/A</v>
      </c>
      <c r="FI103" s="237" t="e">
        <f t="shared" si="298"/>
        <v>#N/A</v>
      </c>
      <c r="FJ103" s="237" t="e">
        <f t="shared" si="299"/>
        <v>#N/A</v>
      </c>
      <c r="FK103" s="237" t="e">
        <f t="shared" si="300"/>
        <v>#N/A</v>
      </c>
      <c r="FL103" s="237" t="e">
        <f t="shared" si="301"/>
        <v>#N/A</v>
      </c>
      <c r="FM103" s="237" t="e">
        <f t="shared" si="302"/>
        <v>#N/A</v>
      </c>
      <c r="FN103" s="237" t="e">
        <f t="shared" si="303"/>
        <v>#N/A</v>
      </c>
      <c r="FO103" s="237" t="e">
        <f t="shared" si="304"/>
        <v>#N/A</v>
      </c>
      <c r="FP103" s="237" t="e">
        <f t="shared" si="305"/>
        <v>#N/A</v>
      </c>
      <c r="FQ103" s="237" t="e">
        <f t="shared" si="306"/>
        <v>#N/A</v>
      </c>
      <c r="FR103" s="237" t="e">
        <f t="shared" si="307"/>
        <v>#N/A</v>
      </c>
      <c r="FS103" s="237" t="e">
        <f t="shared" si="308"/>
        <v>#N/A</v>
      </c>
      <c r="FT103" s="237" t="e">
        <f t="shared" si="309"/>
        <v>#N/A</v>
      </c>
      <c r="FU103" s="237" t="e">
        <f t="shared" si="310"/>
        <v>#N/A</v>
      </c>
      <c r="FV103" s="237" t="e">
        <f t="shared" si="311"/>
        <v>#N/A</v>
      </c>
      <c r="FW103" s="237" t="e">
        <f t="shared" si="312"/>
        <v>#N/A</v>
      </c>
      <c r="FX103" s="237" t="e">
        <f t="shared" si="313"/>
        <v>#N/A</v>
      </c>
      <c r="FY103" s="237" t="e">
        <f t="shared" si="314"/>
        <v>#N/A</v>
      </c>
      <c r="FZ103" s="237" t="e">
        <f t="shared" si="315"/>
        <v>#N/A</v>
      </c>
      <c r="GA103" s="237" t="e">
        <f t="shared" si="316"/>
        <v>#N/A</v>
      </c>
      <c r="GB103" s="237" t="e">
        <f t="shared" si="317"/>
        <v>#N/A</v>
      </c>
      <c r="GC103" s="237" t="e">
        <f t="shared" si="318"/>
        <v>#N/A</v>
      </c>
      <c r="GD103" s="237" t="e">
        <f t="shared" si="319"/>
        <v>#N/A</v>
      </c>
      <c r="GE103" s="237" t="e">
        <f t="shared" si="320"/>
        <v>#N/A</v>
      </c>
      <c r="GF103" s="237" t="e">
        <f t="shared" si="321"/>
        <v>#N/A</v>
      </c>
      <c r="GG103" s="237" t="e">
        <f t="shared" si="322"/>
        <v>#N/A</v>
      </c>
      <c r="GH103" s="237" t="e">
        <f t="shared" si="323"/>
        <v>#N/A</v>
      </c>
      <c r="GI103" s="237" t="e">
        <f t="shared" si="324"/>
        <v>#N/A</v>
      </c>
      <c r="GJ103" s="237" t="e">
        <f t="shared" si="325"/>
        <v>#N/A</v>
      </c>
      <c r="GK103" s="237" t="e">
        <f t="shared" si="326"/>
        <v>#N/A</v>
      </c>
      <c r="GL103" s="237" t="e">
        <f t="shared" si="327"/>
        <v>#N/A</v>
      </c>
      <c r="GM103" s="237" t="e">
        <f t="shared" si="328"/>
        <v>#N/A</v>
      </c>
      <c r="GN103" s="237" t="e">
        <f t="shared" si="329"/>
        <v>#N/A</v>
      </c>
      <c r="GO103" s="237" t="e">
        <f t="shared" si="330"/>
        <v>#N/A</v>
      </c>
      <c r="GP103" s="237" t="e">
        <f t="shared" si="331"/>
        <v>#N/A</v>
      </c>
      <c r="GQ103" s="237" t="e">
        <f t="shared" si="332"/>
        <v>#N/A</v>
      </c>
      <c r="GR103" s="237" t="e">
        <f t="shared" si="333"/>
        <v>#N/A</v>
      </c>
      <c r="GS103" s="237" t="e">
        <f t="shared" si="334"/>
        <v>#N/A</v>
      </c>
      <c r="GT103" s="237" t="e">
        <f t="shared" si="335"/>
        <v>#N/A</v>
      </c>
      <c r="GU103" s="237" t="e">
        <f t="shared" si="336"/>
        <v>#N/A</v>
      </c>
      <c r="GV103" s="237" t="e">
        <f t="shared" si="337"/>
        <v>#N/A</v>
      </c>
      <c r="GW103" s="237" t="e">
        <f t="shared" si="338"/>
        <v>#N/A</v>
      </c>
      <c r="GX103" s="237" t="e">
        <f t="shared" si="339"/>
        <v>#N/A</v>
      </c>
      <c r="GY103" s="237" t="e">
        <f t="shared" si="340"/>
        <v>#N/A</v>
      </c>
      <c r="GZ103" s="237" t="e">
        <f t="shared" si="341"/>
        <v>#N/A</v>
      </c>
      <c r="HA103" s="237" t="e">
        <f t="shared" si="342"/>
        <v>#N/A</v>
      </c>
      <c r="HB103" s="237" t="e">
        <f t="shared" si="343"/>
        <v>#N/A</v>
      </c>
      <c r="HC103" s="237" t="e">
        <f t="shared" si="344"/>
        <v>#N/A</v>
      </c>
      <c r="HD103" s="237" t="e">
        <f t="shared" si="345"/>
        <v>#N/A</v>
      </c>
      <c r="HE103" s="237" t="e">
        <f t="shared" si="346"/>
        <v>#N/A</v>
      </c>
      <c r="HF103" s="237" t="e">
        <f t="shared" si="347"/>
        <v>#N/A</v>
      </c>
      <c r="HG103" s="237" t="e">
        <f t="shared" si="348"/>
        <v>#N/A</v>
      </c>
      <c r="HH103" s="237" t="e">
        <f t="shared" si="349"/>
        <v>#N/A</v>
      </c>
      <c r="HI103" s="237" t="e">
        <f t="shared" si="350"/>
        <v>#N/A</v>
      </c>
      <c r="HJ103" s="237" t="e">
        <f t="shared" si="351"/>
        <v>#N/A</v>
      </c>
      <c r="HK103" s="237" t="e">
        <f t="shared" si="352"/>
        <v>#N/A</v>
      </c>
      <c r="HL103" s="237" t="e">
        <f t="shared" si="353"/>
        <v>#N/A</v>
      </c>
      <c r="HM103" s="237" t="e">
        <f t="shared" si="354"/>
        <v>#N/A</v>
      </c>
      <c r="HN103" s="237" t="e">
        <f t="shared" si="355"/>
        <v>#N/A</v>
      </c>
      <c r="HO103" s="237" t="e">
        <f t="shared" si="356"/>
        <v>#N/A</v>
      </c>
      <c r="HP103" s="237" t="e">
        <f t="shared" si="357"/>
        <v>#N/A</v>
      </c>
      <c r="HQ103" s="237" t="e">
        <f t="shared" si="358"/>
        <v>#N/A</v>
      </c>
      <c r="HR103" s="237" t="e">
        <f t="shared" si="359"/>
        <v>#N/A</v>
      </c>
      <c r="HS103" s="237" t="e">
        <f t="shared" si="360"/>
        <v>#N/A</v>
      </c>
      <c r="HT103" s="237" t="e">
        <f t="shared" si="361"/>
        <v>#N/A</v>
      </c>
      <c r="HU103" s="237" t="e">
        <f t="shared" si="362"/>
        <v>#N/A</v>
      </c>
      <c r="HV103" s="237" t="e">
        <f t="shared" si="363"/>
        <v>#N/A</v>
      </c>
      <c r="HW103" s="237" t="e">
        <f t="shared" si="364"/>
        <v>#N/A</v>
      </c>
      <c r="HX103" s="237" t="e">
        <f t="shared" si="365"/>
        <v>#N/A</v>
      </c>
      <c r="HY103" s="237" t="e">
        <f t="shared" si="366"/>
        <v>#N/A</v>
      </c>
      <c r="HZ103" s="237" t="e">
        <f t="shared" si="367"/>
        <v>#N/A</v>
      </c>
      <c r="IA103" s="237" t="e">
        <f t="shared" si="368"/>
        <v>#N/A</v>
      </c>
      <c r="IB103" s="237" t="e">
        <f t="shared" si="369"/>
        <v>#N/A</v>
      </c>
    </row>
    <row r="104" spans="1:236" x14ac:dyDescent="0.25">
      <c r="A104" s="17"/>
      <c r="B104" s="123">
        <f>SUM(B4:B103)</f>
        <v>600</v>
      </c>
      <c r="C104" s="123">
        <f>SUM(C4:C103)</f>
        <v>1200</v>
      </c>
      <c r="D104" s="123">
        <f>SUM(D4:D103)</f>
        <v>2400</v>
      </c>
      <c r="E104" s="17"/>
      <c r="F104" s="17"/>
      <c r="G104" s="18"/>
      <c r="H104" s="17"/>
      <c r="I104" s="17"/>
      <c r="J104" s="17"/>
      <c r="K104" s="17"/>
      <c r="L104" s="17"/>
      <c r="M104" s="17"/>
      <c r="N104" s="17"/>
      <c r="O104" s="17"/>
      <c r="P104" s="124">
        <f>SUM(P4:P103)</f>
        <v>1306.4100000000001</v>
      </c>
      <c r="Q104" s="124">
        <f>SQRT(R104)</f>
        <v>105.01733599744377</v>
      </c>
      <c r="R104" s="125">
        <f>SUM(R4:R103)</f>
        <v>11028.64086</v>
      </c>
      <c r="S104" s="123">
        <f>SUM(S4:S103)</f>
        <v>1500</v>
      </c>
      <c r="T104" s="118">
        <f>IF(AND(B104&gt;0,C104&gt;0,D104&gt;0,S104&gt;0),ABS(VLOOKUP($S$1,VLookups!$A$28:$B$29,2,FALSE)-_xlfn.NORM.DIST(S104,P104,Q104,TRUE)),"")</f>
        <v>0.96736540932733495</v>
      </c>
      <c r="U104" s="123">
        <f>SUM(U4:U103)</f>
        <v>829.82069671011016</v>
      </c>
      <c r="V104" s="123">
        <f>SUM(V4:V103)</f>
        <v>1841.5480751948412</v>
      </c>
      <c r="W104" s="123">
        <f t="shared" ref="W104:AF104" si="438">SUM(W4:W103)</f>
        <v>901.34954457449533</v>
      </c>
      <c r="X104" s="123">
        <f t="shared" si="438"/>
        <v>1012.2719456893781</v>
      </c>
      <c r="Y104" s="123">
        <f t="shared" si="438"/>
        <v>1108.25630306976</v>
      </c>
      <c r="Z104" s="123">
        <f t="shared" si="438"/>
        <v>1199.1037046430436</v>
      </c>
      <c r="AA104" s="123">
        <f t="shared" si="438"/>
        <v>1289.2662036373886</v>
      </c>
      <c r="AB104" s="123">
        <f t="shared" si="438"/>
        <v>1382.1377080447305</v>
      </c>
      <c r="AC104" s="123">
        <f t="shared" si="438"/>
        <v>1481.6774571372821</v>
      </c>
      <c r="AD104" s="123">
        <f t="shared" si="438"/>
        <v>1594.5916770632771</v>
      </c>
      <c r="AE104" s="123">
        <f t="shared" si="438"/>
        <v>1738.1817247476602</v>
      </c>
      <c r="AF104" s="123">
        <f t="shared" si="438"/>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93"/>
      <c r="B106" s="216" t="s">
        <v>85</v>
      </c>
      <c r="C106" s="217"/>
      <c r="D106" s="218"/>
      <c r="E106" s="62"/>
      <c r="F106" s="62"/>
      <c r="G106" s="57"/>
      <c r="H106" s="57"/>
      <c r="I106" s="57"/>
      <c r="J106" s="57"/>
      <c r="K106" s="94"/>
      <c r="L106" s="94"/>
      <c r="M106" s="94"/>
      <c r="N106" s="94"/>
      <c r="O106" s="94"/>
      <c r="P106" s="94"/>
      <c r="Q106" s="94" t="s">
        <v>86</v>
      </c>
      <c r="R106" s="69"/>
      <c r="S106" s="135">
        <v>1500</v>
      </c>
      <c r="T106" s="74">
        <f>IF(OR(Q104=0,S106=""),"",ABS(VLOOKUP($S$1,VLookups!$A$28:$B$29,2,FALSE)-_xlfn.NORM.DIST(S106,P104,Q104,TRUE)))</f>
        <v>0.96736540932733495</v>
      </c>
      <c r="U106" s="75">
        <f>IF($Q$104=0,"",_xlfn.NORM.INV(ABS(VLOOKUP($S$1,VLookups!$A$28:$B$29,2,FALSE)-U$3),$P$104,$Q104))</f>
        <v>1133.6718539918234</v>
      </c>
      <c r="V106" s="75">
        <f>IF($Q$104=0,"",_xlfn.NORM.INV(ABS(VLOOKUP($S$1,VLookups!$A$28:$B$29,2,FALSE)-V$3),$P$104,$Q104))</f>
        <v>1479.1481460081768</v>
      </c>
      <c r="W106" s="76">
        <f>IF($Q$104=0,"",_xlfn.NORM.INV(ABS(VLOOKUP($S$1,VLookups!$A$28:$B$29,2,FALSE)-W$3),$P$104,$Q104))</f>
        <v>1171.8248686431527</v>
      </c>
      <c r="X106" s="76">
        <f>IF($Q$104=0,"",_xlfn.NORM.INV(ABS(VLOOKUP($S$1,VLookups!$A$28:$B$29,2,FALSE)-X$3),$P$104,$Q104))</f>
        <v>1218.0251801312902</v>
      </c>
      <c r="Y106" s="77">
        <f>IF($Q$104=0,"",_xlfn.NORM.INV(ABS(VLOOKUP($S$1,VLookups!$A$28:$B$29,2,FALSE)-Y$3),$P$104,$Q104))</f>
        <v>1251.3388551597079</v>
      </c>
      <c r="Z106" s="77">
        <f>IF($Q$104=0,"",_xlfn.NORM.INV(ABS(VLOOKUP($S$1,VLookups!$A$28:$B$29,2,FALSE)-Z$3),$P$104,$Q104))</f>
        <v>1279.8041621460088</v>
      </c>
      <c r="AA106" s="78">
        <f>IF($Q$104=0,"",_xlfn.NORM.INV(ABS(VLOOKUP($S$1,VLookups!$A$28:$B$29,2,FALSE)-AA$3),$P$104,$Q104))</f>
        <v>1306.4100000000001</v>
      </c>
      <c r="AB106" s="78">
        <f>IF($Q$104=0,"",_xlfn.NORM.INV(ABS(VLOOKUP($S$1,VLookups!$A$28:$B$29,2,FALSE)-AB$3),$P$104,$Q104))</f>
        <v>1333.0158378539913</v>
      </c>
      <c r="AC106" s="79">
        <f>IF($Q$104=0,"",_xlfn.NORM.INV(ABS(VLOOKUP($S$1,VLookups!$A$28:$B$29,2,FALSE)-AC$3),$P$104,$Q104))</f>
        <v>1361.4811448402922</v>
      </c>
      <c r="AD106" s="79">
        <f>IF($Q$104=0,"",_xlfn.NORM.INV(ABS(VLOOKUP($S$1,VLookups!$A$28:$B$29,2,FALSE)-AD$3),$P$104,$Q104))</f>
        <v>1394.79481986871</v>
      </c>
      <c r="AE106" s="80">
        <f>IF($Q$104=0,"",_xlfn.NORM.INV(ABS(VLOOKUP($S$1,VLookups!$A$28:$B$29,2,FALSE)-AE$3),$P$104,$Q104))</f>
        <v>1440.9951313568474</v>
      </c>
      <c r="AF106" s="80">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31"/>
      <c r="V107" s="17"/>
      <c r="W107" s="17"/>
      <c r="X107" s="17"/>
      <c r="Y107" s="17"/>
      <c r="Z107" s="17"/>
      <c r="AA107" s="17"/>
      <c r="AB107" s="17"/>
      <c r="AC107" s="17"/>
      <c r="AD107" s="17"/>
      <c r="AE107" s="17"/>
      <c r="AF107" s="17"/>
      <c r="AG107" s="17"/>
      <c r="AH107" s="17"/>
      <c r="AI107" s="17"/>
    </row>
    <row r="108" spans="1:236"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1:236" ht="17.25" x14ac:dyDescent="0.3">
      <c r="A109" s="17"/>
      <c r="B109" s="17"/>
      <c r="C109" s="41" t="s">
        <v>64</v>
      </c>
      <c r="D109" s="96">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1:236" ht="17.25" x14ac:dyDescent="0.3">
      <c r="A110" s="17"/>
      <c r="B110" s="17"/>
      <c r="C110" s="41" t="s">
        <v>73</v>
      </c>
      <c r="D110" s="96">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8" t="s">
        <v>74</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8" t="s">
        <v>67</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8" t="s">
        <v>75</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8"/>
      <c r="B119" s="97"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8" t="s">
        <v>76</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8" t="s">
        <v>88</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8" t="s">
        <v>77</v>
      </c>
      <c r="C122" s="32"/>
      <c r="D122" s="32"/>
      <c r="E122" s="32"/>
      <c r="F122" s="32"/>
      <c r="G122" s="33"/>
      <c r="H122" s="32"/>
      <c r="I122" s="32"/>
      <c r="J122" s="32"/>
      <c r="K122" s="32"/>
      <c r="L122" s="33"/>
      <c r="M122" s="32"/>
      <c r="N122" s="32"/>
      <c r="O122" s="32"/>
      <c r="P122" s="32"/>
      <c r="Q122" s="32"/>
      <c r="R122" s="32"/>
      <c r="S122" s="32"/>
      <c r="T122" s="32"/>
      <c r="U122" s="45"/>
      <c r="V122" s="45"/>
      <c r="W122" s="49"/>
      <c r="X122" s="32"/>
      <c r="Y122" s="32"/>
      <c r="Z122" s="32"/>
      <c r="AA122" s="32"/>
      <c r="AB122" s="32"/>
      <c r="AC122" s="32"/>
      <c r="AD122" s="32"/>
      <c r="AE122" s="32"/>
      <c r="AF122" s="34"/>
      <c r="AG122" s="17"/>
      <c r="AH122" s="17"/>
      <c r="AI122" s="17"/>
    </row>
    <row r="123" spans="1:35" x14ac:dyDescent="0.25">
      <c r="A123" s="18"/>
      <c r="B123" s="98"/>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9"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8" t="s">
        <v>78</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100"/>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43"/>
      <c r="V127" s="43"/>
      <c r="W127" s="4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2.0b – © 2015-2019, William W. Davis, MSPM, PMP</v>
      </c>
      <c r="C128" s="17"/>
      <c r="D128" s="17"/>
      <c r="E128" s="17"/>
      <c r="F128" s="17"/>
      <c r="G128" s="18"/>
      <c r="H128" s="17"/>
      <c r="I128" s="17"/>
      <c r="J128" s="17"/>
      <c r="K128" s="17"/>
      <c r="L128" s="18"/>
      <c r="M128" s="17"/>
      <c r="N128" s="17"/>
      <c r="O128" s="17"/>
      <c r="P128" s="17"/>
      <c r="Q128" s="17"/>
      <c r="R128" s="17"/>
      <c r="S128" s="17"/>
      <c r="T128" s="17"/>
      <c r="U128" s="43"/>
      <c r="V128" s="43"/>
      <c r="W128" s="47"/>
      <c r="X128" s="17"/>
      <c r="Y128" s="17"/>
      <c r="Z128" s="17"/>
      <c r="AA128" s="17"/>
      <c r="AB128" s="17"/>
      <c r="AC128" s="17"/>
      <c r="AD128" s="17"/>
      <c r="AE128" s="17"/>
      <c r="AF128" s="17"/>
      <c r="AG128" s="17"/>
      <c r="AH128" s="17"/>
      <c r="AI128" s="17"/>
    </row>
    <row r="129" spans="1:35" x14ac:dyDescent="0.25">
      <c r="A129" s="17"/>
      <c r="B129" s="227" t="s">
        <v>142</v>
      </c>
      <c r="C129" s="227"/>
      <c r="D129" s="227"/>
      <c r="E129" s="227"/>
      <c r="F129" s="227"/>
      <c r="G129" s="227"/>
      <c r="H129" s="227"/>
      <c r="I129" s="227"/>
      <c r="J129" s="227"/>
      <c r="K129" s="227"/>
      <c r="L129" s="18"/>
      <c r="M129" s="17"/>
      <c r="N129" s="17"/>
      <c r="O129" s="17"/>
      <c r="P129" s="17"/>
      <c r="Q129" s="17"/>
      <c r="R129" s="17"/>
      <c r="S129" s="17"/>
      <c r="T129" s="17"/>
      <c r="U129" s="43"/>
      <c r="V129" s="43"/>
      <c r="W129" s="47"/>
      <c r="X129" s="17"/>
      <c r="Y129" s="17"/>
      <c r="Z129" s="17"/>
      <c r="AA129" s="17"/>
      <c r="AB129" s="17"/>
      <c r="AC129" s="17"/>
      <c r="AD129" s="17"/>
      <c r="AE129" s="17"/>
      <c r="AF129" s="17"/>
      <c r="AG129" s="17"/>
      <c r="AH129" s="17"/>
      <c r="AI129" s="17"/>
    </row>
    <row r="130" spans="1:35" x14ac:dyDescent="0.25">
      <c r="A130" s="17"/>
      <c r="B130" s="227" t="s">
        <v>141</v>
      </c>
      <c r="C130" s="227"/>
      <c r="D130" s="227"/>
      <c r="E130" s="227"/>
      <c r="F130" s="227"/>
      <c r="G130" s="227"/>
      <c r="H130" s="227"/>
      <c r="I130" s="227"/>
      <c r="J130" s="227"/>
      <c r="K130" s="227"/>
      <c r="L130" s="18"/>
      <c r="M130" s="17"/>
      <c r="N130" s="17"/>
      <c r="O130" s="17"/>
      <c r="P130" s="17"/>
      <c r="Q130" s="17"/>
      <c r="R130" s="17"/>
      <c r="S130" s="17"/>
      <c r="T130" s="17"/>
      <c r="U130" s="43"/>
      <c r="V130" s="43"/>
      <c r="W130" s="47"/>
      <c r="X130" s="17"/>
      <c r="Y130" s="17"/>
      <c r="Z130" s="17"/>
      <c r="AA130" s="17"/>
      <c r="AB130" s="17"/>
      <c r="AC130" s="17"/>
      <c r="AD130" s="17"/>
      <c r="AE130" s="17"/>
      <c r="AF130" s="17"/>
      <c r="AG130" s="17"/>
      <c r="AH130" s="17"/>
      <c r="AI130" s="17"/>
    </row>
    <row r="131" spans="1:35" x14ac:dyDescent="0.25">
      <c r="A131" s="17"/>
      <c r="B131" s="227" t="s">
        <v>96</v>
      </c>
      <c r="C131" s="227"/>
      <c r="D131" s="227"/>
      <c r="E131" s="227"/>
      <c r="F131" s="227"/>
      <c r="G131" s="227"/>
      <c r="H131" s="227"/>
      <c r="I131" s="227"/>
      <c r="J131" s="227"/>
      <c r="K131" s="227"/>
      <c r="L131" s="18"/>
      <c r="M131" s="17"/>
      <c r="N131" s="17"/>
      <c r="O131" s="17"/>
      <c r="P131" s="17"/>
      <c r="Q131" s="17"/>
      <c r="R131" s="17"/>
      <c r="S131" s="17"/>
      <c r="T131" s="17"/>
      <c r="U131" s="43"/>
      <c r="V131" s="43"/>
      <c r="W131" s="47"/>
      <c r="X131" s="17"/>
      <c r="Y131" s="17"/>
      <c r="Z131" s="17"/>
      <c r="AA131" s="17"/>
      <c r="AB131" s="17"/>
      <c r="AC131" s="17"/>
      <c r="AD131" s="17"/>
      <c r="AE131" s="17"/>
      <c r="AF131" s="17"/>
      <c r="AG131" s="17"/>
      <c r="AH131" s="17"/>
      <c r="AI131" s="17"/>
    </row>
    <row r="132" spans="1:35" x14ac:dyDescent="0.25">
      <c r="A132" s="17"/>
      <c r="B132" s="227" t="s">
        <v>154</v>
      </c>
      <c r="C132" s="227"/>
      <c r="D132" s="227"/>
      <c r="E132" s="227"/>
      <c r="F132" s="227"/>
      <c r="G132" s="227"/>
      <c r="H132" s="227"/>
      <c r="I132" s="227"/>
      <c r="J132" s="227"/>
      <c r="K132" s="227"/>
      <c r="L132" s="18"/>
      <c r="M132" s="17"/>
      <c r="N132" s="17"/>
      <c r="O132" s="17"/>
      <c r="P132" s="17"/>
      <c r="Q132" s="17"/>
      <c r="R132" s="17"/>
      <c r="S132" s="17"/>
      <c r="T132" s="17"/>
      <c r="U132" s="43"/>
      <c r="V132" s="43"/>
      <c r="W132" s="47"/>
      <c r="X132" s="17"/>
      <c r="Y132" s="17"/>
      <c r="Z132" s="17"/>
      <c r="AA132" s="17"/>
      <c r="AB132" s="17"/>
      <c r="AC132" s="17"/>
      <c r="AD132" s="17"/>
      <c r="AE132" s="17"/>
      <c r="AF132" s="17"/>
      <c r="AG132" s="17"/>
      <c r="AH132" s="17"/>
      <c r="AI132" s="17"/>
    </row>
    <row r="133" spans="1:35" x14ac:dyDescent="0.25">
      <c r="A133" s="17"/>
      <c r="B133" s="227" t="s">
        <v>97</v>
      </c>
      <c r="C133" s="227"/>
      <c r="D133" s="227"/>
      <c r="E133" s="227"/>
      <c r="F133" s="227"/>
      <c r="G133" s="227"/>
      <c r="H133" s="227"/>
      <c r="I133" s="227"/>
      <c r="J133" s="227"/>
      <c r="K133" s="227"/>
      <c r="L133" s="18"/>
      <c r="M133" s="17"/>
      <c r="N133" s="17"/>
      <c r="O133" s="17"/>
      <c r="P133" s="17"/>
      <c r="Q133" s="17"/>
      <c r="R133" s="17"/>
      <c r="S133" s="17"/>
      <c r="T133" s="17"/>
      <c r="U133" s="43"/>
      <c r="V133" s="43"/>
      <c r="W133" s="47"/>
      <c r="X133" s="17"/>
      <c r="Y133" s="17"/>
      <c r="Z133" s="17"/>
      <c r="AA133" s="17"/>
      <c r="AB133" s="17"/>
      <c r="AC133" s="17"/>
      <c r="AD133" s="17"/>
      <c r="AE133" s="17"/>
      <c r="AF133" s="17"/>
      <c r="AG133" s="17"/>
      <c r="AH133" s="17"/>
      <c r="AI133" s="17"/>
    </row>
    <row r="134" spans="1:35"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B133:K133"/>
    <mergeCell ref="B129:K129"/>
    <mergeCell ref="B130:K130"/>
    <mergeCell ref="B131:K131"/>
    <mergeCell ref="B132:K132"/>
    <mergeCell ref="U1:AF1"/>
    <mergeCell ref="S2:S3"/>
    <mergeCell ref="T2:T3"/>
    <mergeCell ref="U2:AF2"/>
    <mergeCell ref="B106:D106"/>
    <mergeCell ref="S1:T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31:K131" r:id="rId1" display="Watch Statistical PERT videos on YouTube " xr:uid="{C440C7A0-5B02-4757-A043-E9A33FAC8822}"/>
    <hyperlink ref="B132" r:id="rId2" display="Follow Statistical PERT on Twitter to learn when new updates are released" xr:uid="{87BB9ACD-8D67-4F42-AC6E-9A0519518C5E}"/>
    <hyperlink ref="B131" r:id="rId3" xr:uid="{6B399095-8808-42FF-A2E1-04A54F8D4A74}"/>
    <hyperlink ref="B130" r:id="rId4" display="Take a Pluralsight course on Statistical PERT" xr:uid="{D63E5356-403A-4301-AEA0-C3275B75567E}"/>
    <hyperlink ref="B129" r:id="rId5" display="Download more FREE Statistical PERT templates at https://www.statisticalpert.com" xr:uid="{295A23AA-B010-4017-8596-7F616DDA6D4D}"/>
    <hyperlink ref="B133:K133" r:id="rId6" display="Follow Statistical PERT on Twitter to learn when new updates are released" xr:uid="{7241E581-729A-495C-AAA8-F1269421612B}"/>
    <hyperlink ref="B132:K132" r:id="rId7" display="Connect with or follow William W. Davis on LinkedIn" xr:uid="{E767F1F0-E727-4B94-A925-E9EA29974CD2}"/>
    <hyperlink ref="B130:K130" r:id="rId8" display="Watch a Pluralsight course on Statistical PERT® Normal Edition" xr:uid="{E7712C86-B95D-4732-A564-8C93988C055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6"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6"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6"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44"/>
  <sheetViews>
    <sheetView showGridLines="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0" style="19" hidden="1" customWidth="1"/>
    <col min="237" max="16384" width="8.7109375" style="19"/>
  </cols>
  <sheetData>
    <row r="1" spans="1:237" ht="24" customHeight="1" x14ac:dyDescent="0.25">
      <c r="A1" s="56"/>
      <c r="B1" s="121" t="s">
        <v>128</v>
      </c>
      <c r="C1" s="17"/>
      <c r="D1" s="17"/>
      <c r="E1" s="17"/>
      <c r="F1" s="17"/>
      <c r="G1" s="18"/>
      <c r="H1" s="17"/>
      <c r="I1" s="17"/>
      <c r="J1" s="17"/>
      <c r="K1" s="18"/>
      <c r="L1" s="17"/>
      <c r="M1" s="17"/>
      <c r="N1" s="17"/>
      <c r="O1" s="17"/>
      <c r="P1" s="17"/>
      <c r="Q1" s="17"/>
      <c r="R1" s="17"/>
      <c r="S1" s="220" t="s">
        <v>79</v>
      </c>
      <c r="T1" s="221"/>
      <c r="U1" s="228" t="str">
        <f>VLOOKUP(S1,VLookups!A28:C29,3,FALSE)</f>
        <v>Show the likelihood that the SPERT estimates will be EQUAL TO or GREATER THAN an uncertainty</v>
      </c>
      <c r="V1" s="228"/>
      <c r="W1" s="228"/>
      <c r="X1" s="228"/>
      <c r="Y1" s="228"/>
      <c r="Z1" s="228"/>
      <c r="AA1" s="228"/>
      <c r="AB1" s="228"/>
      <c r="AC1" s="228"/>
      <c r="AD1" s="228"/>
      <c r="AE1" s="228"/>
      <c r="AF1" s="228"/>
      <c r="AG1" s="17"/>
      <c r="AH1" s="17"/>
      <c r="AI1" s="17"/>
    </row>
    <row r="2" spans="1:237" ht="15" customHeight="1" x14ac:dyDescent="0.25">
      <c r="A2" s="20"/>
      <c r="B2" s="95"/>
      <c r="C2" s="95"/>
      <c r="D2" s="95"/>
      <c r="E2" s="17"/>
      <c r="F2" s="17"/>
      <c r="G2" s="18"/>
      <c r="H2" s="17"/>
      <c r="I2" s="17"/>
      <c r="J2" s="17"/>
      <c r="K2" s="18"/>
      <c r="L2" s="17"/>
      <c r="M2" s="17"/>
      <c r="N2" s="17"/>
      <c r="O2" s="17"/>
      <c r="P2" s="17"/>
      <c r="Q2" s="17"/>
      <c r="R2" s="17"/>
      <c r="S2" s="223" t="s">
        <v>15</v>
      </c>
      <c r="T2" s="223" t="s">
        <v>101</v>
      </c>
      <c r="U2" s="224" t="s">
        <v>149</v>
      </c>
      <c r="V2" s="224"/>
      <c r="W2" s="224"/>
      <c r="X2" s="224"/>
      <c r="Y2" s="224"/>
      <c r="Z2" s="224"/>
      <c r="AA2" s="224"/>
      <c r="AB2" s="224"/>
      <c r="AC2" s="224"/>
      <c r="AD2" s="224"/>
      <c r="AE2" s="224"/>
      <c r="AF2" s="224"/>
      <c r="AG2" s="17"/>
      <c r="AH2" s="239" t="s">
        <v>689</v>
      </c>
      <c r="AI2" s="17"/>
    </row>
    <row r="3" spans="1:237"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683</v>
      </c>
      <c r="P3" s="92" t="s">
        <v>34</v>
      </c>
      <c r="Q3" s="92" t="s">
        <v>70</v>
      </c>
      <c r="R3" s="21" t="s">
        <v>33</v>
      </c>
      <c r="S3" s="223"/>
      <c r="T3" s="223"/>
      <c r="U3" s="110">
        <v>0.05</v>
      </c>
      <c r="V3" s="110">
        <v>0.95</v>
      </c>
      <c r="W3" s="110">
        <v>0.1</v>
      </c>
      <c r="X3" s="110">
        <v>0.2</v>
      </c>
      <c r="Y3" s="110">
        <v>0.3</v>
      </c>
      <c r="Z3" s="110">
        <v>0.4</v>
      </c>
      <c r="AA3" s="110">
        <v>0.5</v>
      </c>
      <c r="AB3" s="110">
        <v>0.6</v>
      </c>
      <c r="AC3" s="110">
        <v>0.7</v>
      </c>
      <c r="AD3" s="110">
        <v>0.8</v>
      </c>
      <c r="AE3" s="110">
        <v>0.9</v>
      </c>
      <c r="AF3" s="110">
        <v>0.99</v>
      </c>
      <c r="AG3" s="17"/>
      <c r="AH3" s="239" t="s">
        <v>690</v>
      </c>
      <c r="AI3" s="17"/>
      <c r="EF3" s="239" t="s">
        <v>691</v>
      </c>
      <c r="IC3" s="200" t="s">
        <v>692</v>
      </c>
    </row>
    <row r="4" spans="1:237" x14ac:dyDescent="0.25">
      <c r="A4" s="22">
        <v>1</v>
      </c>
      <c r="B4" s="132">
        <v>60</v>
      </c>
      <c r="C4" s="132">
        <v>120</v>
      </c>
      <c r="D4" s="132">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50</v>
      </c>
      <c r="L4" s="24">
        <f>IF(OR(F4="",K4=""),"",MATCH(K4,Confidence!$A$1:$A$10,0))</f>
        <v>1</v>
      </c>
      <c r="M4" s="27">
        <f t="shared" ref="M4:M67" si="1">IF(OR(F4="",K4=""),"",INDEX(Alpha_Chart,I4,L4))</f>
        <v>13</v>
      </c>
      <c r="N4" s="27">
        <f t="shared" ref="N4:N67" si="2">IF(OR(F4="",K4=""),"",INDEX(Beta_Chart,I4,L4))</f>
        <v>25</v>
      </c>
      <c r="O4" s="24"/>
      <c r="P4" s="119">
        <f t="shared" ref="P4:P67" si="3">IF(OR(F4="",K4=""),"",IF(G4="R",((D4-B4)*(INDEX(Mean_Ratios,I4,L4)))+B4,((D4-B4)*(1-INDEX(Mean_Ratios,I4,L4)))+B4))</f>
        <v>121.578</v>
      </c>
      <c r="Q4" s="119">
        <f t="shared" ref="Q4:Q67" si="4">IF(OR(F4="",K4=""),"",(D4-B4)*INDEX(Standard_Deviation_Ratios,I4,L4))</f>
        <v>13.68</v>
      </c>
      <c r="R4" s="40">
        <f t="shared" ref="R4:R67" si="5">IF(OR(F4="",K4=""),"",Q4^2)</f>
        <v>187.14239999999998</v>
      </c>
      <c r="S4" s="132">
        <v>150</v>
      </c>
      <c r="T4" s="28">
        <f>IF(AND(B4&gt;0,C4&gt;0,D4&gt;0,M4&gt;0,N4&gt;0,S4&gt;0,NOT(K4="")),ABS(VLOOKUP($S$1,VLookups!$A$28:$B$29,2,FALSE)-_xlfn.BETA.DIST(S4,IF(G4="L",N4,M4),IF(G4="L",M4,N4),TRUE,B4,D4)),"")</f>
        <v>0.97648448628024198</v>
      </c>
      <c r="U4" s="129">
        <f>IF(OR($M4="",$N4=""),"",_xlfn.BETA.INV(ABS(VLOOKUP($S$1,VLookups!$A$28:$B$29,2,FALSE)-U$3),IF($G4="L",$N4,$M4),IF($G4="L",$M4,$N4),$B4,$D4))</f>
        <v>99.943646204746429</v>
      </c>
      <c r="V4" s="130">
        <f>IF(OR($M4="",$N4=""),"",_xlfn.BETA.INV(ABS(VLOOKUP($S$1,VLookups!$A$28:$B$29,2,FALSE)-V$3),IF($G4="L",$N4,$M4),IF($G4="L",$M4,$N4),$B4,$D4))</f>
        <v>144.93746205571773</v>
      </c>
      <c r="W4" s="129">
        <f>IF(OR($M4="",$N4=""),"",_xlfn.BETA.INV(ABS(VLOOKUP($S$1,VLookups!$A$28:$B$29,2,FALSE)-W$3),IF($G4="L",$N4,$M4),IF($G4="L",$M4,$N4),$B4,$D4))</f>
        <v>104.26635312689848</v>
      </c>
      <c r="X4" s="130">
        <f>IF(OR($M4="",$N4=""),"",_xlfn.BETA.INV(ABS(VLOOKUP($S$1,VLookups!$A$28:$B$29,2,FALSE)-X$3),IF($G4="L",$N4,$M4),IF($G4="L",$M4,$N4),$B4,$D4))</f>
        <v>109.78261561041265</v>
      </c>
      <c r="Y4" s="129">
        <f>IF(OR($M4="",$N4=""),"",_xlfn.BETA.INV(ABS(VLOOKUP($S$1,VLookups!$A$28:$B$29,2,FALSE)-Y$3),IF($G4="L",$N4,$M4),IF($G4="L",$M4,$N4),$B4,$D4))</f>
        <v>113.93438050146428</v>
      </c>
      <c r="Z4" s="130">
        <f>IF(OR($M4="",$N4=""),"",_xlfn.BETA.INV(ABS(VLOOKUP($S$1,VLookups!$A$28:$B$29,2,FALSE)-Z$3),IF($G4="L",$N4,$M4),IF($G4="L",$M4,$N4),$B4,$D4))</f>
        <v>117.58552267583816</v>
      </c>
      <c r="AA4" s="129">
        <f>IF(OR($M4="",$N4=""),"",_xlfn.BETA.INV(ABS(VLOOKUP($S$1,VLookups!$A$28:$B$29,2,FALSE)-AA$3),IF($G4="L",$N4,$M4),IF($G4="L",$M4,$N4),$B4,$D4))</f>
        <v>121.07550464406154</v>
      </c>
      <c r="AB4" s="130">
        <f>IF(OR($M4="",$N4=""),"",_xlfn.BETA.INV(ABS(VLOOKUP($S$1,VLookups!$A$28:$B$29,2,FALSE)-AB$3),IF($G4="L",$N4,$M4),IF($G4="L",$M4,$N4),$B4,$D4))</f>
        <v>124.63166923999299</v>
      </c>
      <c r="AC4" s="129">
        <f>IF(OR($M4="",$N4=""),"",_xlfn.BETA.INV(ABS(VLOOKUP($S$1,VLookups!$A$28:$B$29,2,FALSE)-AC$3),IF($G4="L",$N4,$M4),IF($G4="L",$M4,$N4),$B4,$D4))</f>
        <v>128.49969484413137</v>
      </c>
      <c r="AD4" s="130">
        <f>IF(OR($M4="",$N4=""),"",_xlfn.BETA.INV(ABS(VLOOKUP($S$1,VLookups!$A$28:$B$29,2,FALSE)-AD$3),IF($G4="L",$N4,$M4),IF($G4="L",$M4,$N4),$B4,$D4))</f>
        <v>133.09492252036921</v>
      </c>
      <c r="AE4" s="129">
        <f>IF(OR($M4="",$N4=""),"",_xlfn.BETA.INV(ABS(VLOOKUP($S$1,VLookups!$A$28:$B$29,2,FALSE)-AE$3),IF($G4="L",$N4,$M4),IF($G4="L",$M4,$N4),$B4,$D4))</f>
        <v>139.55640405151203</v>
      </c>
      <c r="AF4" s="130">
        <f>IF(OR($M4="",$N4=""),"",_xlfn.BETA.INV(ABS(VLOOKUP($S$1,VLookups!$A$28:$B$29,2,FALSE)-AF$3),IF($G4="L",$N4,$M4),IF($G4="L",$M4,$N4),$B4,$D4))</f>
        <v>155.03470565199729</v>
      </c>
      <c r="AG4" s="17"/>
      <c r="AH4" s="238">
        <f>IF(AND(B4&gt;0,C4&gt;0,D4&gt;0),ABS(D4-B4)/100,"")</f>
        <v>1.8</v>
      </c>
      <c r="AI4" s="236">
        <f>IF(ISNONTEXT($AH4),B4,"")</f>
        <v>60</v>
      </c>
      <c r="AJ4" s="199">
        <f>IF(ISNONTEXT($AH4),AI4+$AH4,"")</f>
        <v>61.8</v>
      </c>
      <c r="AK4" s="199">
        <f t="shared" ref="AK4:CV19" si="6">IF(ISNONTEXT($AH4),AJ4+$AH4,"")</f>
        <v>63.599999999999994</v>
      </c>
      <c r="AL4" s="199">
        <f t="shared" si="6"/>
        <v>65.399999999999991</v>
      </c>
      <c r="AM4" s="199">
        <f t="shared" si="6"/>
        <v>67.199999999999989</v>
      </c>
      <c r="AN4" s="199">
        <f t="shared" si="6"/>
        <v>68.999999999999986</v>
      </c>
      <c r="AO4" s="199">
        <f t="shared" si="6"/>
        <v>70.799999999999983</v>
      </c>
      <c r="AP4" s="199">
        <f t="shared" si="6"/>
        <v>72.59999999999998</v>
      </c>
      <c r="AQ4" s="199">
        <f t="shared" si="6"/>
        <v>74.399999999999977</v>
      </c>
      <c r="AR4" s="199">
        <f t="shared" si="6"/>
        <v>76.199999999999974</v>
      </c>
      <c r="AS4" s="199">
        <f t="shared" si="6"/>
        <v>77.999999999999972</v>
      </c>
      <c r="AT4" s="199">
        <f t="shared" si="6"/>
        <v>79.799999999999969</v>
      </c>
      <c r="AU4" s="199">
        <f t="shared" si="6"/>
        <v>81.599999999999966</v>
      </c>
      <c r="AV4" s="199">
        <f t="shared" si="6"/>
        <v>83.399999999999963</v>
      </c>
      <c r="AW4" s="199">
        <f t="shared" si="6"/>
        <v>85.19999999999996</v>
      </c>
      <c r="AX4" s="199">
        <f t="shared" si="6"/>
        <v>86.999999999999957</v>
      </c>
      <c r="AY4" s="199">
        <f t="shared" si="6"/>
        <v>88.799999999999955</v>
      </c>
      <c r="AZ4" s="199">
        <f t="shared" si="6"/>
        <v>90.599999999999952</v>
      </c>
      <c r="BA4" s="199">
        <f t="shared" si="6"/>
        <v>92.399999999999949</v>
      </c>
      <c r="BB4" s="199">
        <f t="shared" si="6"/>
        <v>94.199999999999946</v>
      </c>
      <c r="BC4" s="199">
        <f t="shared" si="6"/>
        <v>95.999999999999943</v>
      </c>
      <c r="BD4" s="199">
        <f t="shared" si="6"/>
        <v>97.79999999999994</v>
      </c>
      <c r="BE4" s="199">
        <f t="shared" si="6"/>
        <v>99.599999999999937</v>
      </c>
      <c r="BF4" s="199">
        <f t="shared" si="6"/>
        <v>101.39999999999993</v>
      </c>
      <c r="BG4" s="199">
        <f t="shared" si="6"/>
        <v>103.19999999999993</v>
      </c>
      <c r="BH4" s="199">
        <f t="shared" si="6"/>
        <v>104.99999999999993</v>
      </c>
      <c r="BI4" s="199">
        <f t="shared" si="6"/>
        <v>106.79999999999993</v>
      </c>
      <c r="BJ4" s="199">
        <f t="shared" si="6"/>
        <v>108.59999999999992</v>
      </c>
      <c r="BK4" s="199">
        <f t="shared" si="6"/>
        <v>110.39999999999992</v>
      </c>
      <c r="BL4" s="199">
        <f t="shared" si="6"/>
        <v>112.19999999999992</v>
      </c>
      <c r="BM4" s="199">
        <f t="shared" si="6"/>
        <v>113.99999999999991</v>
      </c>
      <c r="BN4" s="199">
        <f t="shared" si="6"/>
        <v>115.79999999999991</v>
      </c>
      <c r="BO4" s="199">
        <f t="shared" si="6"/>
        <v>117.59999999999991</v>
      </c>
      <c r="BP4" s="199">
        <f t="shared" si="6"/>
        <v>119.39999999999991</v>
      </c>
      <c r="BQ4" s="199">
        <f t="shared" si="6"/>
        <v>121.1999999999999</v>
      </c>
      <c r="BR4" s="199">
        <f t="shared" si="6"/>
        <v>122.9999999999999</v>
      </c>
      <c r="BS4" s="199">
        <f t="shared" si="6"/>
        <v>124.7999999999999</v>
      </c>
      <c r="BT4" s="199">
        <f t="shared" si="6"/>
        <v>126.59999999999989</v>
      </c>
      <c r="BU4" s="199">
        <f t="shared" si="6"/>
        <v>128.39999999999989</v>
      </c>
      <c r="BV4" s="199">
        <f t="shared" si="6"/>
        <v>130.1999999999999</v>
      </c>
      <c r="BW4" s="199">
        <f t="shared" si="6"/>
        <v>131.99999999999991</v>
      </c>
      <c r="BX4" s="199">
        <f t="shared" si="6"/>
        <v>133.79999999999993</v>
      </c>
      <c r="BY4" s="199">
        <f t="shared" si="6"/>
        <v>135.59999999999994</v>
      </c>
      <c r="BZ4" s="199">
        <f t="shared" si="6"/>
        <v>137.39999999999995</v>
      </c>
      <c r="CA4" s="199">
        <f t="shared" si="6"/>
        <v>139.19999999999996</v>
      </c>
      <c r="CB4" s="199">
        <f t="shared" si="6"/>
        <v>140.99999999999997</v>
      </c>
      <c r="CC4" s="199">
        <f t="shared" si="6"/>
        <v>142.79999999999998</v>
      </c>
      <c r="CD4" s="199">
        <f t="shared" si="6"/>
        <v>144.6</v>
      </c>
      <c r="CE4" s="199">
        <f t="shared" si="6"/>
        <v>146.4</v>
      </c>
      <c r="CF4" s="199">
        <f t="shared" si="6"/>
        <v>148.20000000000002</v>
      </c>
      <c r="CG4" s="199">
        <f t="shared" si="6"/>
        <v>150.00000000000003</v>
      </c>
      <c r="CH4" s="199">
        <f t="shared" si="6"/>
        <v>151.80000000000004</v>
      </c>
      <c r="CI4" s="199">
        <f t="shared" si="6"/>
        <v>153.60000000000005</v>
      </c>
      <c r="CJ4" s="199">
        <f t="shared" si="6"/>
        <v>155.40000000000006</v>
      </c>
      <c r="CK4" s="199">
        <f t="shared" si="6"/>
        <v>157.20000000000007</v>
      </c>
      <c r="CL4" s="199">
        <f t="shared" si="6"/>
        <v>159.00000000000009</v>
      </c>
      <c r="CM4" s="199">
        <f t="shared" si="6"/>
        <v>160.8000000000001</v>
      </c>
      <c r="CN4" s="199">
        <f t="shared" si="6"/>
        <v>162.60000000000011</v>
      </c>
      <c r="CO4" s="199">
        <f t="shared" si="6"/>
        <v>164.40000000000012</v>
      </c>
      <c r="CP4" s="199">
        <f t="shared" si="6"/>
        <v>166.20000000000013</v>
      </c>
      <c r="CQ4" s="199">
        <f t="shared" si="6"/>
        <v>168.00000000000014</v>
      </c>
      <c r="CR4" s="199">
        <f t="shared" si="6"/>
        <v>169.80000000000015</v>
      </c>
      <c r="CS4" s="199">
        <f t="shared" si="6"/>
        <v>171.60000000000016</v>
      </c>
      <c r="CT4" s="199">
        <f t="shared" si="6"/>
        <v>173.40000000000018</v>
      </c>
      <c r="CU4" s="199">
        <f t="shared" si="6"/>
        <v>175.20000000000019</v>
      </c>
      <c r="CV4" s="199">
        <f t="shared" si="6"/>
        <v>177.0000000000002</v>
      </c>
      <c r="CW4" s="199">
        <f t="shared" ref="CW4:EE11" si="7">IF(ISNONTEXT($AH4),CV4+$AH4,"")</f>
        <v>178.80000000000021</v>
      </c>
      <c r="CX4" s="199">
        <f t="shared" si="7"/>
        <v>180.60000000000022</v>
      </c>
      <c r="CY4" s="199">
        <f t="shared" si="7"/>
        <v>182.40000000000023</v>
      </c>
      <c r="CZ4" s="199">
        <f t="shared" si="7"/>
        <v>184.20000000000024</v>
      </c>
      <c r="DA4" s="199">
        <f t="shared" si="7"/>
        <v>186.00000000000026</v>
      </c>
      <c r="DB4" s="199">
        <f t="shared" si="7"/>
        <v>187.80000000000027</v>
      </c>
      <c r="DC4" s="199">
        <f t="shared" si="7"/>
        <v>189.60000000000028</v>
      </c>
      <c r="DD4" s="199">
        <f t="shared" si="7"/>
        <v>191.40000000000029</v>
      </c>
      <c r="DE4" s="199">
        <f t="shared" si="7"/>
        <v>193.2000000000003</v>
      </c>
      <c r="DF4" s="199">
        <f t="shared" si="7"/>
        <v>195.00000000000031</v>
      </c>
      <c r="DG4" s="199">
        <f t="shared" si="7"/>
        <v>196.80000000000032</v>
      </c>
      <c r="DH4" s="199">
        <f t="shared" si="7"/>
        <v>198.60000000000034</v>
      </c>
      <c r="DI4" s="199">
        <f t="shared" si="7"/>
        <v>200.40000000000035</v>
      </c>
      <c r="DJ4" s="199">
        <f t="shared" si="7"/>
        <v>202.20000000000036</v>
      </c>
      <c r="DK4" s="199">
        <f t="shared" si="7"/>
        <v>204.00000000000037</v>
      </c>
      <c r="DL4" s="199">
        <f t="shared" si="7"/>
        <v>205.80000000000038</v>
      </c>
      <c r="DM4" s="199">
        <f t="shared" si="7"/>
        <v>207.60000000000039</v>
      </c>
      <c r="DN4" s="199">
        <f t="shared" si="7"/>
        <v>209.4000000000004</v>
      </c>
      <c r="DO4" s="199">
        <f t="shared" si="7"/>
        <v>211.20000000000041</v>
      </c>
      <c r="DP4" s="199">
        <f t="shared" si="7"/>
        <v>213.00000000000043</v>
      </c>
      <c r="DQ4" s="199">
        <f t="shared" si="7"/>
        <v>214.80000000000044</v>
      </c>
      <c r="DR4" s="199">
        <f t="shared" si="7"/>
        <v>216.60000000000045</v>
      </c>
      <c r="DS4" s="199">
        <f t="shared" si="7"/>
        <v>218.40000000000046</v>
      </c>
      <c r="DT4" s="199">
        <f t="shared" si="7"/>
        <v>220.20000000000047</v>
      </c>
      <c r="DU4" s="199">
        <f t="shared" si="7"/>
        <v>222.00000000000048</v>
      </c>
      <c r="DV4" s="199">
        <f t="shared" si="7"/>
        <v>223.80000000000049</v>
      </c>
      <c r="DW4" s="199">
        <f t="shared" si="7"/>
        <v>225.60000000000051</v>
      </c>
      <c r="DX4" s="199">
        <f t="shared" si="7"/>
        <v>227.40000000000052</v>
      </c>
      <c r="DY4" s="199">
        <f t="shared" si="7"/>
        <v>229.20000000000053</v>
      </c>
      <c r="DZ4" s="199">
        <f t="shared" si="7"/>
        <v>231.00000000000054</v>
      </c>
      <c r="EA4" s="199">
        <f t="shared" si="7"/>
        <v>232.80000000000055</v>
      </c>
      <c r="EB4" s="199">
        <f t="shared" si="7"/>
        <v>234.60000000000056</v>
      </c>
      <c r="EC4" s="199">
        <f t="shared" si="7"/>
        <v>236.40000000000057</v>
      </c>
      <c r="ED4" s="199">
        <f t="shared" si="7"/>
        <v>238.20000000000059</v>
      </c>
      <c r="EE4" s="236">
        <f>IF(ISNONTEXT($AH4),D4-0.001,"")</f>
        <v>239.999</v>
      </c>
      <c r="EF4" s="237">
        <f>IF(ISNONTEXT($Q4),IF($G4="R",_xlfn.BETA.DIST(AI4,$M4,$N4,FALSE,$B4,$D4),_xlfn.BETA.DIST(AI4,$N4,$M4,FALSE,$B4,$D4)),NA())</f>
        <v>0</v>
      </c>
      <c r="EG4" s="237">
        <f t="shared" ref="EG4:GR7" si="8">IF(ISNONTEXT($Q4),IF($G4="R",_xlfn.BETA.DIST(AJ4,$M4,$N4,FALSE,$B4,$D4),_xlfn.BETA.DIST(AJ4,$N4,$M4,FALSE,$B4,$D4)),NA())</f>
        <v>2.0214658280197804E-16</v>
      </c>
      <c r="EH4" s="237">
        <f t="shared" si="8"/>
        <v>6.4894441395439252E-13</v>
      </c>
      <c r="EI4" s="237">
        <f t="shared" si="8"/>
        <v>6.5826143600585945E-11</v>
      </c>
      <c r="EJ4" s="237">
        <f t="shared" si="8"/>
        <v>1.6205081617747891E-9</v>
      </c>
      <c r="EK4" s="237">
        <f t="shared" si="8"/>
        <v>1.8341223911071712E-8</v>
      </c>
      <c r="EL4" s="237">
        <f t="shared" si="8"/>
        <v>1.2685430925262989E-7</v>
      </c>
      <c r="EM4" s="237">
        <f t="shared" si="8"/>
        <v>6.2400630709352216E-7</v>
      </c>
      <c r="EN4" s="237">
        <f t="shared" si="8"/>
        <v>2.390063469461808E-6</v>
      </c>
      <c r="EO4" s="237">
        <f t="shared" si="8"/>
        <v>7.5565796227081854E-6</v>
      </c>
      <c r="EP4" s="237">
        <f t="shared" si="8"/>
        <v>2.0523052701570264E-5</v>
      </c>
      <c r="EQ4" s="237">
        <f t="shared" si="8"/>
        <v>4.9259966846819061E-5</v>
      </c>
      <c r="ER4" s="237">
        <f t="shared" si="8"/>
        <v>1.0670402897643448E-4</v>
      </c>
      <c r="ES4" s="237">
        <f t="shared" si="8"/>
        <v>2.1193565400667923E-4</v>
      </c>
      <c r="ET4" s="237">
        <f t="shared" si="8"/>
        <v>3.9076979928896635E-4</v>
      </c>
      <c r="EU4" s="237">
        <f t="shared" si="8"/>
        <v>6.7541555704466502E-4</v>
      </c>
      <c r="EV4" s="237">
        <f t="shared" si="8"/>
        <v>1.1029717551561042E-3</v>
      </c>
      <c r="EW4" s="237">
        <f t="shared" si="8"/>
        <v>1.7127067423490171E-3</v>
      </c>
      <c r="EX4" s="237">
        <f t="shared" si="8"/>
        <v>2.5422851009375431E-3</v>
      </c>
      <c r="EY4" s="237">
        <f t="shared" si="8"/>
        <v>3.6233092136251552E-3</v>
      </c>
      <c r="EZ4" s="237">
        <f t="shared" si="8"/>
        <v>4.9766989428032061E-3</v>
      </c>
      <c r="FA4" s="237">
        <f t="shared" si="8"/>
        <v>6.6085086320793367E-3</v>
      </c>
      <c r="FB4" s="237">
        <f t="shared" si="8"/>
        <v>8.506763682140964E-3</v>
      </c>
      <c r="FC4" s="237">
        <f t="shared" si="8"/>
        <v>1.0639792790768777E-2</v>
      </c>
      <c r="FD4" s="237">
        <f t="shared" si="8"/>
        <v>1.2956355300784574E-2</v>
      </c>
      <c r="FE4" s="237">
        <f t="shared" si="8"/>
        <v>1.5387645032689431E-2</v>
      </c>
      <c r="FF4" s="237">
        <f t="shared" si="8"/>
        <v>1.7851026020105978E-2</v>
      </c>
      <c r="FG4" s="237">
        <f t="shared" si="8"/>
        <v>2.0255153867540735E-2</v>
      </c>
      <c r="FH4" s="237">
        <f t="shared" si="8"/>
        <v>2.2505984959106218E-2</v>
      </c>
      <c r="FI4" s="237">
        <f t="shared" si="8"/>
        <v>2.4513091024106426E-2</v>
      </c>
      <c r="FJ4" s="237">
        <f t="shared" si="8"/>
        <v>2.6195684479162418E-2</v>
      </c>
      <c r="FK4" s="237">
        <f t="shared" si="8"/>
        <v>2.7487816157791903E-2</v>
      </c>
      <c r="FL4" s="237">
        <f t="shared" si="8"/>
        <v>2.8342318791318131E-2</v>
      </c>
      <c r="FM4" s="237">
        <f t="shared" si="8"/>
        <v>2.8733218616110261E-2</v>
      </c>
      <c r="FN4" s="237">
        <f t="shared" si="8"/>
        <v>2.8656502981508333E-2</v>
      </c>
      <c r="FO4" s="237">
        <f t="shared" si="8"/>
        <v>2.8129293563312452E-2</v>
      </c>
      <c r="FP4" s="237">
        <f t="shared" si="8"/>
        <v>2.7187615459859246E-2</v>
      </c>
      <c r="FQ4" s="237">
        <f t="shared" si="8"/>
        <v>2.5883059430483794E-2</v>
      </c>
      <c r="FR4" s="237">
        <f t="shared" si="8"/>
        <v>2.4278700693999396E-2</v>
      </c>
      <c r="FS4" s="237">
        <f t="shared" si="8"/>
        <v>2.2444661420069793E-2</v>
      </c>
      <c r="FT4" s="237">
        <f t="shared" si="8"/>
        <v>2.0453688566651716E-2</v>
      </c>
      <c r="FU4" s="237">
        <f t="shared" si="8"/>
        <v>1.8377071027417518E-2</v>
      </c>
      <c r="FV4" s="237">
        <f t="shared" si="8"/>
        <v>1.6281149497695883E-2</v>
      </c>
      <c r="FW4" s="237">
        <f t="shared" si="8"/>
        <v>1.4224589328377503E-2</v>
      </c>
      <c r="FX4" s="237">
        <f t="shared" si="8"/>
        <v>1.2256500854104579E-2</v>
      </c>
      <c r="FY4" s="237">
        <f t="shared" si="8"/>
        <v>1.0415411834365179E-2</v>
      </c>
      <c r="FZ4" s="237">
        <f t="shared" si="8"/>
        <v>8.7290292700652992E-3</v>
      </c>
      <c r="GA4" s="237">
        <f t="shared" si="8"/>
        <v>7.2146771149047689E-3</v>
      </c>
      <c r="GB4" s="237">
        <f t="shared" si="8"/>
        <v>5.8802640677463359E-3</v>
      </c>
      <c r="GC4" s="237">
        <f t="shared" si="8"/>
        <v>4.7256213561418939E-3</v>
      </c>
      <c r="GD4" s="237">
        <f t="shared" si="8"/>
        <v>3.7440521555254162E-3</v>
      </c>
      <c r="GE4" s="237">
        <f t="shared" si="8"/>
        <v>2.9239488275041086E-3</v>
      </c>
      <c r="GF4" s="237">
        <f t="shared" si="8"/>
        <v>2.250357693118142E-3</v>
      </c>
      <c r="GG4" s="237">
        <f t="shared" si="8"/>
        <v>1.7063996741215105E-3</v>
      </c>
      <c r="GH4" s="237">
        <f t="shared" si="8"/>
        <v>1.2744852454657704E-3</v>
      </c>
      <c r="GI4" s="237">
        <f t="shared" si="8"/>
        <v>9.3729076580418929E-4</v>
      </c>
      <c r="GJ4" s="237">
        <f t="shared" si="8"/>
        <v>6.7848819155736273E-4</v>
      </c>
      <c r="GK4" s="237">
        <f t="shared" si="8"/>
        <v>4.8324006694068668E-4</v>
      </c>
      <c r="GL4" s="237">
        <f t="shared" si="8"/>
        <v>3.3848593410128501E-4</v>
      </c>
      <c r="GM4" s="237">
        <f t="shared" si="8"/>
        <v>2.3305500537795803E-4</v>
      </c>
      <c r="GN4" s="237">
        <f t="shared" si="8"/>
        <v>1.5764366763008978E-4</v>
      </c>
      <c r="GO4" s="237">
        <f t="shared" si="8"/>
        <v>1.0469605621695437E-4</v>
      </c>
      <c r="GP4" s="237">
        <f t="shared" si="8"/>
        <v>6.8222609430781852E-5</v>
      </c>
      <c r="GQ4" s="237">
        <f t="shared" si="8"/>
        <v>4.3586270007481074E-5</v>
      </c>
      <c r="GR4" s="237">
        <f t="shared" si="8"/>
        <v>2.7279816209895601E-5</v>
      </c>
      <c r="GS4" s="237">
        <f t="shared" ref="GS4:IB11" si="9">IF(ISNONTEXT($Q4),IF($G4="R",_xlfn.BETA.DIST(CV4,$M4,$N4,FALSE,$B4,$D4),_xlfn.BETA.DIST(CV4,$N4,$M4,FALSE,$B4,$D4)),NA())</f>
        <v>1.6711486327060159E-5</v>
      </c>
      <c r="GT4" s="237">
        <f t="shared" si="9"/>
        <v>1.0010204949778913E-5</v>
      </c>
      <c r="GU4" s="237">
        <f t="shared" si="9"/>
        <v>5.8567127404957788E-6</v>
      </c>
      <c r="GV4" s="237">
        <f t="shared" si="9"/>
        <v>3.3429367991253977E-6</v>
      </c>
      <c r="GW4" s="237">
        <f t="shared" si="9"/>
        <v>1.8590517303453916E-6</v>
      </c>
      <c r="GX4" s="237">
        <f t="shared" si="9"/>
        <v>1.0057923481483398E-6</v>
      </c>
      <c r="GY4" s="237">
        <f t="shared" si="9"/>
        <v>5.2853514132294687E-7</v>
      </c>
      <c r="GZ4" s="237">
        <f t="shared" si="9"/>
        <v>2.6928021366113269E-7</v>
      </c>
      <c r="HA4" s="237">
        <f t="shared" si="9"/>
        <v>1.3274751351762602E-7</v>
      </c>
      <c r="HB4" s="237">
        <f t="shared" si="9"/>
        <v>6.3177541530159167E-8</v>
      </c>
      <c r="HC4" s="237">
        <f t="shared" si="9"/>
        <v>2.8954568865946337E-8</v>
      </c>
      <c r="HD4" s="237">
        <f t="shared" si="9"/>
        <v>1.2742500000670148E-8</v>
      </c>
      <c r="HE4" s="237">
        <f t="shared" si="9"/>
        <v>5.3675796825833603E-9</v>
      </c>
      <c r="HF4" s="237">
        <f t="shared" si="9"/>
        <v>2.1562608903300568E-9</v>
      </c>
      <c r="HG4" s="237">
        <f t="shared" si="9"/>
        <v>8.2264015179810693E-10</v>
      </c>
      <c r="HH4" s="237">
        <f t="shared" si="9"/>
        <v>2.9663437263978755E-10</v>
      </c>
      <c r="HI4" s="237">
        <f t="shared" si="9"/>
        <v>1.0053756980458521E-10</v>
      </c>
      <c r="HJ4" s="237">
        <f t="shared" si="9"/>
        <v>3.1822044954122842E-11</v>
      </c>
      <c r="HK4" s="237">
        <f t="shared" si="9"/>
        <v>9.3354005211161191E-12</v>
      </c>
      <c r="HL4" s="237">
        <f t="shared" si="9"/>
        <v>2.5156646685233657E-12</v>
      </c>
      <c r="HM4" s="237">
        <f t="shared" si="9"/>
        <v>6.1608276532311969E-13</v>
      </c>
      <c r="HN4" s="237">
        <f t="shared" si="9"/>
        <v>1.3535553040705821E-13</v>
      </c>
      <c r="HO4" s="237">
        <f t="shared" si="9"/>
        <v>2.6259909232971143E-14</v>
      </c>
      <c r="HP4" s="237">
        <f t="shared" si="9"/>
        <v>4.4112706539843221E-15</v>
      </c>
      <c r="HQ4" s="237">
        <f t="shared" si="9"/>
        <v>6.259307064432702E-16</v>
      </c>
      <c r="HR4" s="237">
        <f t="shared" si="9"/>
        <v>7.2666099152624073E-17</v>
      </c>
      <c r="HS4" s="237">
        <f t="shared" si="9"/>
        <v>6.6181814231495918E-18</v>
      </c>
      <c r="HT4" s="237">
        <f t="shared" si="9"/>
        <v>4.4671995184200778E-19</v>
      </c>
      <c r="HU4" s="237">
        <f t="shared" si="9"/>
        <v>2.0633365760084299E-20</v>
      </c>
      <c r="HV4" s="237">
        <f t="shared" si="9"/>
        <v>5.8021103750124298E-22</v>
      </c>
      <c r="HW4" s="237">
        <f t="shared" si="9"/>
        <v>8.2867664935746906E-24</v>
      </c>
      <c r="HX4" s="237">
        <f t="shared" si="9"/>
        <v>4.4372747674683286E-26</v>
      </c>
      <c r="HY4" s="237">
        <f t="shared" si="9"/>
        <v>5.041881780029372E-29</v>
      </c>
      <c r="HZ4" s="237">
        <f t="shared" si="9"/>
        <v>3.3873068320708643E-33</v>
      </c>
      <c r="IA4" s="237">
        <f t="shared" si="9"/>
        <v>2.2805734760460909E-40</v>
      </c>
      <c r="IB4" s="237">
        <f t="shared" si="9"/>
        <v>1.9224393987407463E-118</v>
      </c>
    </row>
    <row r="5" spans="1:237" x14ac:dyDescent="0.25">
      <c r="A5" s="22">
        <v>2</v>
      </c>
      <c r="B5" s="132">
        <v>60</v>
      </c>
      <c r="C5" s="132">
        <v>120</v>
      </c>
      <c r="D5" s="132">
        <v>240</v>
      </c>
      <c r="E5" s="127">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55</v>
      </c>
      <c r="L5" s="24">
        <f>IF(OR(F5="",K5=""),"",MATCH(K5,Confidence!$A$1:$A$10,0))</f>
        <v>2</v>
      </c>
      <c r="M5" s="27">
        <f t="shared" si="1"/>
        <v>8</v>
      </c>
      <c r="N5" s="27">
        <f t="shared" si="2"/>
        <v>15</v>
      </c>
      <c r="O5" s="24"/>
      <c r="P5" s="119">
        <f t="shared" si="3"/>
        <v>122.604</v>
      </c>
      <c r="Q5" s="119">
        <f t="shared" si="4"/>
        <v>17.495999999999999</v>
      </c>
      <c r="R5" s="40">
        <f t="shared" si="5"/>
        <v>306.11001599999997</v>
      </c>
      <c r="S5" s="132">
        <v>150</v>
      </c>
      <c r="T5" s="28">
        <f>IF(AND(B5&gt;0,C5&gt;0,D5&gt;0,M5&gt;0,N5&gt;0,S5&gt;0,NOT(K5="")),ABS(VLOOKUP($S$1,VLookups!$A$28:$B$29,2,FALSE)-_xlfn.BETA.DIST(S5,IF(G5="L",N5,M5),IF(G5="L",M5,N5),TRUE,B5,D5)),"")</f>
        <v>0.93309974670410156</v>
      </c>
      <c r="U5" s="129">
        <f>IF(OR($M5="",$N5=""),"",_xlfn.BETA.INV(ABS(VLOOKUP($S$1,VLookups!$A$28:$B$29,2,FALSE)-U$3),IF($G5="L",$N5,$M5),IF($G5="L",$M5,$N5),$B5,$D5))</f>
        <v>95.201270978667964</v>
      </c>
      <c r="V5" s="130">
        <f>IF(OR($M5="",$N5=""),"",_xlfn.BETA.INV(ABS(VLOOKUP($S$1,VLookups!$A$28:$B$29,2,FALSE)-V$3),IF($G5="L",$N5,$M5),IF($G5="L",$M5,$N5),$B5,$D5))</f>
        <v>152.78221366951715</v>
      </c>
      <c r="W5" s="129">
        <f>IF(OR($M5="",$N5=""),"",_xlfn.BETA.INV(ABS(VLOOKUP($S$1,VLookups!$A$28:$B$29,2,FALSE)-W$3),IF($G5="L",$N5,$M5),IF($G5="L",$M5,$N5),$B5,$D5))</f>
        <v>100.4700391827996</v>
      </c>
      <c r="X5" s="130">
        <f>IF(OR($M5="",$N5=""),"",_xlfn.BETA.INV(ABS(VLOOKUP($S$1,VLookups!$A$28:$B$29,2,FALSE)-X$3),IF($G5="L",$N5,$M5),IF($G5="L",$M5,$N5),$B5,$D5))</f>
        <v>107.34981510054132</v>
      </c>
      <c r="Y5" s="129">
        <f>IF(OR($M5="",$N5=""),"",_xlfn.BETA.INV(ABS(VLOOKUP($S$1,VLookups!$A$28:$B$29,2,FALSE)-Y$3),IF($G5="L",$N5,$M5),IF($G5="L",$M5,$N5),$B5,$D5))</f>
        <v>112.61721533634409</v>
      </c>
      <c r="Z5" s="130">
        <f>IF(OR($M5="",$N5=""),"",_xlfn.BETA.INV(ABS(VLOOKUP($S$1,VLookups!$A$28:$B$29,2,FALSE)-Z$3),IF($G5="L",$N5,$M5),IF($G5="L",$M5,$N5),$B5,$D5))</f>
        <v>117.29727531339105</v>
      </c>
      <c r="AA5" s="129">
        <f>IF(OR($M5="",$N5=""),"",_xlfn.BETA.INV(ABS(VLOOKUP($S$1,VLookups!$A$28:$B$29,2,FALSE)-AA$3),IF($G5="L",$N5,$M5),IF($G5="L",$M5,$N5),$B5,$D5))</f>
        <v>121.80209921791996</v>
      </c>
      <c r="AB5" s="130">
        <f>IF(OR($M5="",$N5=""),"",_xlfn.BETA.INV(ABS(VLOOKUP($S$1,VLookups!$A$28:$B$29,2,FALSE)-AB$3),IF($G5="L",$N5,$M5),IF($G5="L",$M5,$N5),$B5,$D5))</f>
        <v>126.41463678294049</v>
      </c>
      <c r="AC5" s="129">
        <f>IF(OR($M5="",$N5=""),"",_xlfn.BETA.INV(ABS(VLOOKUP($S$1,VLookups!$A$28:$B$29,2,FALSE)-AC$3),IF($G5="L",$N5,$M5),IF($G5="L",$M5,$N5),$B5,$D5))</f>
        <v>131.44714348435019</v>
      </c>
      <c r="AD5" s="130">
        <f>IF(OR($M5="",$N5=""),"",_xlfn.BETA.INV(ABS(VLOOKUP($S$1,VLookups!$A$28:$B$29,2,FALSE)-AD$3),IF($G5="L",$N5,$M5),IF($G5="L",$M5,$N5),$B5,$D5))</f>
        <v>137.4326316097264</v>
      </c>
      <c r="AE5" s="129">
        <f>IF(OR($M5="",$N5=""),"",_xlfn.BETA.INV(ABS(VLOOKUP($S$1,VLookups!$A$28:$B$29,2,FALSE)-AE$3),IF($G5="L",$N5,$M5),IF($G5="L",$M5,$N5),$B5,$D5))</f>
        <v>145.83142893346945</v>
      </c>
      <c r="AF5" s="130">
        <f>IF(OR($M5="",$N5=""),"",_xlfn.BETA.INV(ABS(VLOOKUP($S$1,VLookups!$A$28:$B$29,2,FALSE)-AF$3),IF($G5="L",$N5,$M5),IF($G5="L",$M5,$N5),$B5,$D5))</f>
        <v>165.63111284481965</v>
      </c>
      <c r="AG5" s="17"/>
      <c r="AH5" s="238">
        <f t="shared" ref="AH5:AH68" si="13">IF(AND(B5&gt;0,C5&gt;0,D5&gt;0),ABS(D5-B5)/100,"")</f>
        <v>1.8</v>
      </c>
      <c r="AI5" s="236">
        <f t="shared" ref="AI5:AI68" si="14">IF(ISNONTEXT($AH5),B5,"")</f>
        <v>60</v>
      </c>
      <c r="AJ5" s="199">
        <f t="shared" ref="AJ5:CU8" si="15">IF(ISNONTEXT($AH5),AI5+$AH5,"")</f>
        <v>61.8</v>
      </c>
      <c r="AK5" s="199">
        <f t="shared" si="15"/>
        <v>63.599999999999994</v>
      </c>
      <c r="AL5" s="199">
        <f t="shared" si="15"/>
        <v>65.399999999999991</v>
      </c>
      <c r="AM5" s="199">
        <f t="shared" si="15"/>
        <v>67.199999999999989</v>
      </c>
      <c r="AN5" s="199">
        <f t="shared" si="15"/>
        <v>68.999999999999986</v>
      </c>
      <c r="AO5" s="199">
        <f t="shared" si="15"/>
        <v>70.799999999999983</v>
      </c>
      <c r="AP5" s="199">
        <f t="shared" si="15"/>
        <v>72.59999999999998</v>
      </c>
      <c r="AQ5" s="199">
        <f t="shared" si="15"/>
        <v>74.399999999999977</v>
      </c>
      <c r="AR5" s="199">
        <f t="shared" si="15"/>
        <v>76.199999999999974</v>
      </c>
      <c r="AS5" s="199">
        <f t="shared" si="15"/>
        <v>77.999999999999972</v>
      </c>
      <c r="AT5" s="199">
        <f t="shared" si="15"/>
        <v>79.799999999999969</v>
      </c>
      <c r="AU5" s="199">
        <f t="shared" si="15"/>
        <v>81.599999999999966</v>
      </c>
      <c r="AV5" s="199">
        <f t="shared" si="15"/>
        <v>83.399999999999963</v>
      </c>
      <c r="AW5" s="199">
        <f t="shared" si="15"/>
        <v>85.19999999999996</v>
      </c>
      <c r="AX5" s="199">
        <f t="shared" si="15"/>
        <v>86.999999999999957</v>
      </c>
      <c r="AY5" s="199">
        <f t="shared" si="15"/>
        <v>88.799999999999955</v>
      </c>
      <c r="AZ5" s="199">
        <f t="shared" si="15"/>
        <v>90.599999999999952</v>
      </c>
      <c r="BA5" s="199">
        <f t="shared" si="15"/>
        <v>92.399999999999949</v>
      </c>
      <c r="BB5" s="199">
        <f t="shared" si="15"/>
        <v>94.199999999999946</v>
      </c>
      <c r="BC5" s="199">
        <f t="shared" si="15"/>
        <v>95.999999999999943</v>
      </c>
      <c r="BD5" s="199">
        <f t="shared" si="15"/>
        <v>97.79999999999994</v>
      </c>
      <c r="BE5" s="199">
        <f t="shared" si="15"/>
        <v>99.599999999999937</v>
      </c>
      <c r="BF5" s="199">
        <f t="shared" si="15"/>
        <v>101.39999999999993</v>
      </c>
      <c r="BG5" s="199">
        <f t="shared" si="15"/>
        <v>103.19999999999993</v>
      </c>
      <c r="BH5" s="199">
        <f t="shared" si="15"/>
        <v>104.99999999999993</v>
      </c>
      <c r="BI5" s="199">
        <f t="shared" si="15"/>
        <v>106.79999999999993</v>
      </c>
      <c r="BJ5" s="199">
        <f t="shared" si="15"/>
        <v>108.59999999999992</v>
      </c>
      <c r="BK5" s="199">
        <f t="shared" si="15"/>
        <v>110.39999999999992</v>
      </c>
      <c r="BL5" s="199">
        <f t="shared" si="15"/>
        <v>112.19999999999992</v>
      </c>
      <c r="BM5" s="199">
        <f t="shared" si="15"/>
        <v>113.99999999999991</v>
      </c>
      <c r="BN5" s="199">
        <f t="shared" si="15"/>
        <v>115.79999999999991</v>
      </c>
      <c r="BO5" s="199">
        <f t="shared" si="15"/>
        <v>117.59999999999991</v>
      </c>
      <c r="BP5" s="199">
        <f t="shared" si="15"/>
        <v>119.39999999999991</v>
      </c>
      <c r="BQ5" s="199">
        <f t="shared" si="15"/>
        <v>121.1999999999999</v>
      </c>
      <c r="BR5" s="199">
        <f t="shared" si="15"/>
        <v>122.9999999999999</v>
      </c>
      <c r="BS5" s="199">
        <f t="shared" si="15"/>
        <v>124.7999999999999</v>
      </c>
      <c r="BT5" s="199">
        <f t="shared" si="15"/>
        <v>126.59999999999989</v>
      </c>
      <c r="BU5" s="199">
        <f t="shared" si="15"/>
        <v>128.39999999999989</v>
      </c>
      <c r="BV5" s="199">
        <f t="shared" si="15"/>
        <v>130.1999999999999</v>
      </c>
      <c r="BW5" s="199">
        <f t="shared" si="15"/>
        <v>131.99999999999991</v>
      </c>
      <c r="BX5" s="199">
        <f t="shared" si="15"/>
        <v>133.79999999999993</v>
      </c>
      <c r="BY5" s="199">
        <f t="shared" si="15"/>
        <v>135.59999999999994</v>
      </c>
      <c r="BZ5" s="199">
        <f t="shared" si="15"/>
        <v>137.39999999999995</v>
      </c>
      <c r="CA5" s="199">
        <f t="shared" si="15"/>
        <v>139.19999999999996</v>
      </c>
      <c r="CB5" s="199">
        <f t="shared" si="15"/>
        <v>140.99999999999997</v>
      </c>
      <c r="CC5" s="199">
        <f t="shared" si="15"/>
        <v>142.79999999999998</v>
      </c>
      <c r="CD5" s="199">
        <f t="shared" si="15"/>
        <v>144.6</v>
      </c>
      <c r="CE5" s="199">
        <f t="shared" si="15"/>
        <v>146.4</v>
      </c>
      <c r="CF5" s="199">
        <f t="shared" si="15"/>
        <v>148.20000000000002</v>
      </c>
      <c r="CG5" s="199">
        <f t="shared" si="15"/>
        <v>150.00000000000003</v>
      </c>
      <c r="CH5" s="199">
        <f t="shared" si="15"/>
        <v>151.80000000000004</v>
      </c>
      <c r="CI5" s="199">
        <f t="shared" si="15"/>
        <v>153.60000000000005</v>
      </c>
      <c r="CJ5" s="199">
        <f t="shared" si="15"/>
        <v>155.40000000000006</v>
      </c>
      <c r="CK5" s="199">
        <f t="shared" si="15"/>
        <v>157.20000000000007</v>
      </c>
      <c r="CL5" s="199">
        <f t="shared" si="15"/>
        <v>159.00000000000009</v>
      </c>
      <c r="CM5" s="199">
        <f t="shared" si="15"/>
        <v>160.8000000000001</v>
      </c>
      <c r="CN5" s="199">
        <f t="shared" si="15"/>
        <v>162.60000000000011</v>
      </c>
      <c r="CO5" s="199">
        <f t="shared" si="15"/>
        <v>164.40000000000012</v>
      </c>
      <c r="CP5" s="199">
        <f t="shared" si="15"/>
        <v>166.20000000000013</v>
      </c>
      <c r="CQ5" s="199">
        <f t="shared" si="15"/>
        <v>168.00000000000014</v>
      </c>
      <c r="CR5" s="199">
        <f t="shared" si="15"/>
        <v>169.80000000000015</v>
      </c>
      <c r="CS5" s="199">
        <f t="shared" si="15"/>
        <v>171.60000000000016</v>
      </c>
      <c r="CT5" s="199">
        <f t="shared" si="15"/>
        <v>173.40000000000018</v>
      </c>
      <c r="CU5" s="199">
        <f t="shared" si="15"/>
        <v>175.20000000000019</v>
      </c>
      <c r="CV5" s="199">
        <f t="shared" si="6"/>
        <v>177.0000000000002</v>
      </c>
      <c r="CW5" s="199">
        <f t="shared" si="7"/>
        <v>178.80000000000021</v>
      </c>
      <c r="CX5" s="199">
        <f t="shared" si="7"/>
        <v>180.60000000000022</v>
      </c>
      <c r="CY5" s="199">
        <f t="shared" si="7"/>
        <v>182.40000000000023</v>
      </c>
      <c r="CZ5" s="199">
        <f t="shared" si="7"/>
        <v>184.20000000000024</v>
      </c>
      <c r="DA5" s="199">
        <f t="shared" si="7"/>
        <v>186.00000000000026</v>
      </c>
      <c r="DB5" s="199">
        <f t="shared" si="7"/>
        <v>187.80000000000027</v>
      </c>
      <c r="DC5" s="199">
        <f t="shared" si="7"/>
        <v>189.60000000000028</v>
      </c>
      <c r="DD5" s="199">
        <f t="shared" si="7"/>
        <v>191.40000000000029</v>
      </c>
      <c r="DE5" s="199">
        <f t="shared" si="7"/>
        <v>193.2000000000003</v>
      </c>
      <c r="DF5" s="199">
        <f t="shared" si="7"/>
        <v>195.00000000000031</v>
      </c>
      <c r="DG5" s="199">
        <f t="shared" si="7"/>
        <v>196.80000000000032</v>
      </c>
      <c r="DH5" s="199">
        <f t="shared" si="7"/>
        <v>198.60000000000034</v>
      </c>
      <c r="DI5" s="199">
        <f t="shared" si="7"/>
        <v>200.40000000000035</v>
      </c>
      <c r="DJ5" s="199">
        <f t="shared" si="7"/>
        <v>202.20000000000036</v>
      </c>
      <c r="DK5" s="199">
        <f t="shared" si="7"/>
        <v>204.00000000000037</v>
      </c>
      <c r="DL5" s="199">
        <f t="shared" si="7"/>
        <v>205.80000000000038</v>
      </c>
      <c r="DM5" s="199">
        <f t="shared" si="7"/>
        <v>207.60000000000039</v>
      </c>
      <c r="DN5" s="199">
        <f t="shared" si="7"/>
        <v>209.4000000000004</v>
      </c>
      <c r="DO5" s="199">
        <f t="shared" si="7"/>
        <v>211.20000000000041</v>
      </c>
      <c r="DP5" s="199">
        <f t="shared" si="7"/>
        <v>213.00000000000043</v>
      </c>
      <c r="DQ5" s="199">
        <f t="shared" si="7"/>
        <v>214.80000000000044</v>
      </c>
      <c r="DR5" s="199">
        <f t="shared" si="7"/>
        <v>216.60000000000045</v>
      </c>
      <c r="DS5" s="199">
        <f t="shared" si="7"/>
        <v>218.40000000000046</v>
      </c>
      <c r="DT5" s="199">
        <f t="shared" si="7"/>
        <v>220.20000000000047</v>
      </c>
      <c r="DU5" s="199">
        <f t="shared" si="7"/>
        <v>222.00000000000048</v>
      </c>
      <c r="DV5" s="199">
        <f t="shared" si="7"/>
        <v>223.80000000000049</v>
      </c>
      <c r="DW5" s="199">
        <f t="shared" si="7"/>
        <v>225.60000000000051</v>
      </c>
      <c r="DX5" s="199">
        <f t="shared" si="7"/>
        <v>227.40000000000052</v>
      </c>
      <c r="DY5" s="199">
        <f t="shared" si="7"/>
        <v>229.20000000000053</v>
      </c>
      <c r="DZ5" s="199">
        <f t="shared" si="7"/>
        <v>231.00000000000054</v>
      </c>
      <c r="EA5" s="199">
        <f t="shared" si="7"/>
        <v>232.80000000000055</v>
      </c>
      <c r="EB5" s="199">
        <f t="shared" si="7"/>
        <v>234.60000000000056</v>
      </c>
      <c r="EC5" s="199">
        <f t="shared" si="7"/>
        <v>236.40000000000057</v>
      </c>
      <c r="ED5" s="199">
        <f t="shared" si="7"/>
        <v>238.20000000000059</v>
      </c>
      <c r="EE5" s="236">
        <f t="shared" ref="EE5:EE68" si="16">IF(ISNONTEXT($AH5),D5-0.001,"")</f>
        <v>239.999</v>
      </c>
      <c r="EF5" s="237">
        <f t="shared" ref="EF5:EU68" si="17">IF(ISNONTEXT($Q5),IF($G5="R",_xlfn.BETA.DIST(AI5,$M5,$N5,FALSE,$B5,$D5),_xlfn.BETA.DIST(AI5,$N5,$M5,FALSE,$B5,$D5)),NA())</f>
        <v>0</v>
      </c>
      <c r="EG5" s="237">
        <f t="shared" si="8"/>
        <v>1.2346615491072609E-10</v>
      </c>
      <c r="EH5" s="237">
        <f t="shared" si="8"/>
        <v>1.3709771868468783E-8</v>
      </c>
      <c r="EI5" s="237">
        <f t="shared" si="8"/>
        <v>2.0291224766315565E-7</v>
      </c>
      <c r="EJ5" s="237">
        <f t="shared" si="8"/>
        <v>1.3148384649528533E-6</v>
      </c>
      <c r="EK5" s="237">
        <f t="shared" si="8"/>
        <v>5.4147162524920644E-6</v>
      </c>
      <c r="EL5" s="237">
        <f t="shared" si="8"/>
        <v>1.6730306675973381E-5</v>
      </c>
      <c r="EM5" s="237">
        <f t="shared" si="8"/>
        <v>4.2374321631997041E-5</v>
      </c>
      <c r="EN5" s="237">
        <f t="shared" si="8"/>
        <v>9.2750164938690017E-5</v>
      </c>
      <c r="EO5" s="237">
        <f t="shared" si="8"/>
        <v>1.8152324950448527E-4</v>
      </c>
      <c r="EP5" s="237">
        <f t="shared" si="8"/>
        <v>3.2512497436990311E-4</v>
      </c>
      <c r="EQ5" s="237">
        <f t="shared" si="8"/>
        <v>5.4183129827507261E-4</v>
      </c>
      <c r="ER5" s="237">
        <f t="shared" si="8"/>
        <v>8.5051373460596829E-4</v>
      </c>
      <c r="ES5" s="237">
        <f t="shared" si="8"/>
        <v>1.2691945590034954E-3</v>
      </c>
      <c r="ET5" s="237">
        <f t="shared" si="8"/>
        <v>1.8135509700191676E-3</v>
      </c>
      <c r="EU5" s="237">
        <f t="shared" si="8"/>
        <v>2.4955080330910703E-3</v>
      </c>
      <c r="EV5" s="237">
        <f t="shared" si="8"/>
        <v>3.3220417201533662E-3</v>
      </c>
      <c r="EW5" s="237">
        <f t="shared" si="8"/>
        <v>4.2942857686062734E-3</v>
      </c>
      <c r="EX5" s="237">
        <f t="shared" si="8"/>
        <v>5.4070037143180748E-3</v>
      </c>
      <c r="EY5" s="237">
        <f t="shared" si="8"/>
        <v>6.648454023372944E-3</v>
      </c>
      <c r="EZ5" s="237">
        <f t="shared" si="8"/>
        <v>8.0006447380236469E-3</v>
      </c>
      <c r="FA5" s="237">
        <f t="shared" si="8"/>
        <v>9.439946652992498E-3</v>
      </c>
      <c r="FB5" s="237">
        <f t="shared" si="8"/>
        <v>1.0938012169746386E-2</v>
      </c>
      <c r="FC5" s="237">
        <f t="shared" si="8"/>
        <v>1.2462931366254983E-2</v>
      </c>
      <c r="FD5" s="237">
        <f t="shared" si="8"/>
        <v>1.3980547607488708E-2</v>
      </c>
      <c r="FE5" s="237">
        <f t="shared" si="8"/>
        <v>1.545585187795945E-2</v>
      </c>
      <c r="FF5" s="237">
        <f t="shared" si="8"/>
        <v>1.6854377264692976E-2</v>
      </c>
      <c r="FG5" s="237">
        <f t="shared" si="8"/>
        <v>1.8143521747438177E-2</v>
      </c>
      <c r="FH5" s="237">
        <f t="shared" si="8"/>
        <v>1.929373762414386E-2</v>
      </c>
      <c r="FI5" s="237">
        <f t="shared" si="8"/>
        <v>2.0279538435167804E-2</v>
      </c>
      <c r="FJ5" s="237">
        <f t="shared" si="8"/>
        <v>2.108028810287866E-2</v>
      </c>
      <c r="FK5" s="237">
        <f t="shared" si="8"/>
        <v>2.1680751215461157E-2</v>
      </c>
      <c r="FL5" s="237">
        <f t="shared" si="8"/>
        <v>2.2071397123069308E-2</v>
      </c>
      <c r="FM5" s="237">
        <f t="shared" si="8"/>
        <v>2.2248463100952371E-2</v>
      </c>
      <c r="FN5" s="237">
        <f t="shared" si="8"/>
        <v>2.2213792751261906E-2</v>
      </c>
      <c r="FO5" s="237">
        <f t="shared" si="8"/>
        <v>2.1974474710751837E-2</v>
      </c>
      <c r="FP5" s="237">
        <f t="shared" si="8"/>
        <v>2.1542313409787905E-2</v>
      </c>
      <c r="FQ5" s="237">
        <f t="shared" si="8"/>
        <v>2.0933168035136021E-2</v>
      </c>
      <c r="FR5" s="237">
        <f t="shared" si="8"/>
        <v>2.0166198053640106E-2</v>
      </c>
      <c r="FS5" s="237">
        <f t="shared" si="8"/>
        <v>1.926305382526991E-2</v>
      </c>
      <c r="FT5" s="237">
        <f t="shared" si="8"/>
        <v>1.8247049218168516E-2</v>
      </c>
      <c r="FU5" s="237">
        <f t="shared" si="8"/>
        <v>1.7142350034757184E-2</v>
      </c>
      <c r="FV5" s="237">
        <f t="shared" si="8"/>
        <v>1.5973207797283555E-2</v>
      </c>
      <c r="FW5" s="237">
        <f t="shared" si="8"/>
        <v>1.4763263364818245E-2</v>
      </c>
      <c r="FX5" s="237">
        <f t="shared" si="8"/>
        <v>1.3534939296023748E-2</v>
      </c>
      <c r="FY5" s="237">
        <f t="shared" si="8"/>
        <v>1.2308934145694448E-2</v>
      </c>
      <c r="FZ5" s="237">
        <f t="shared" si="8"/>
        <v>1.1103826267422201E-2</v>
      </c>
      <c r="GA5" s="237">
        <f t="shared" si="8"/>
        <v>9.9357894274121946E-3</v>
      </c>
      <c r="GB5" s="237">
        <f t="shared" si="8"/>
        <v>8.8184178061434838E-3</v>
      </c>
      <c r="GC5" s="237">
        <f t="shared" si="8"/>
        <v>7.7626539165970409E-3</v>
      </c>
      <c r="GD5" s="237">
        <f t="shared" si="8"/>
        <v>6.7768096923828099E-3</v>
      </c>
      <c r="GE5" s="237">
        <f t="shared" si="8"/>
        <v>5.8666685417486184E-3</v>
      </c>
      <c r="GF5" s="237">
        <f t="shared" si="8"/>
        <v>5.0356545269988331E-3</v>
      </c>
      <c r="GG5" s="237">
        <f t="shared" si="8"/>
        <v>4.2850539790380143E-3</v>
      </c>
      <c r="GH5" s="237">
        <f t="shared" si="8"/>
        <v>3.6142747286528596E-3</v>
      </c>
      <c r="GI5" s="237">
        <f t="shared" si="8"/>
        <v>3.0211286410889238E-3</v>
      </c>
      <c r="GJ5" s="237">
        <f t="shared" si="8"/>
        <v>2.5021241731631571E-3</v>
      </c>
      <c r="GK5" s="237">
        <f t="shared" si="8"/>
        <v>2.0527571175495423E-3</v>
      </c>
      <c r="GL5" s="237">
        <f t="shared" si="8"/>
        <v>1.6677894386807092E-3</v>
      </c>
      <c r="GM5" s="237">
        <f t="shared" si="8"/>
        <v>1.3415080231195249E-3</v>
      </c>
      <c r="GN5" s="237">
        <f t="shared" si="8"/>
        <v>1.0679571558872972E-3</v>
      </c>
      <c r="GO5" s="237">
        <f t="shared" si="8"/>
        <v>8.4114049608347149E-4</v>
      </c>
      <c r="GP5" s="237">
        <f t="shared" si="8"/>
        <v>6.5519017751272765E-4</v>
      </c>
      <c r="GQ5" s="237">
        <f t="shared" si="8"/>
        <v>5.045023365070838E-4</v>
      </c>
      <c r="GR5" s="237">
        <f t="shared" si="8"/>
        <v>3.8383982042706382E-4</v>
      </c>
      <c r="GS5" s="237">
        <f t="shared" si="9"/>
        <v>2.8840402438062558E-4</v>
      </c>
      <c r="GT5" s="237">
        <f t="shared" si="9"/>
        <v>2.1387872486962336E-4</v>
      </c>
      <c r="GU5" s="237">
        <f t="shared" si="9"/>
        <v>1.5644942669125011E-4</v>
      </c>
      <c r="GV5" s="237">
        <f t="shared" si="9"/>
        <v>1.1280212581726909E-4</v>
      </c>
      <c r="GW5" s="237">
        <f t="shared" si="9"/>
        <v>8.0105539126841131E-5</v>
      </c>
      <c r="GX5" s="237">
        <f t="shared" si="9"/>
        <v>5.5980792843838626E-5</v>
      </c>
      <c r="GY5" s="237">
        <f t="shared" si="9"/>
        <v>3.8462331834890463E-5</v>
      </c>
      <c r="GZ5" s="237">
        <f t="shared" si="9"/>
        <v>2.5953450938696794E-5</v>
      </c>
      <c r="HA5" s="237">
        <f t="shared" si="9"/>
        <v>1.7179397076735099E-5</v>
      </c>
      <c r="HB5" s="237">
        <f t="shared" si="9"/>
        <v>1.1140485264356921E-5</v>
      </c>
      <c r="HC5" s="237">
        <f t="shared" si="9"/>
        <v>7.0671476350975136E-6</v>
      </c>
      <c r="HD5" s="237">
        <f t="shared" si="9"/>
        <v>4.3783223076589838E-6</v>
      </c>
      <c r="HE5" s="237">
        <f t="shared" si="9"/>
        <v>2.6441128043026822E-6</v>
      </c>
      <c r="HF5" s="237">
        <f t="shared" si="9"/>
        <v>1.5532270636948209E-6</v>
      </c>
      <c r="HG5" s="237">
        <f t="shared" si="9"/>
        <v>8.8534994394153888E-7</v>
      </c>
      <c r="HH5" s="237">
        <f t="shared" si="9"/>
        <v>4.8832060168595516E-7</v>
      </c>
      <c r="HI5" s="237">
        <f t="shared" si="9"/>
        <v>2.5977702823650725E-7</v>
      </c>
      <c r="HJ5" s="237">
        <f t="shared" si="9"/>
        <v>1.3279057056414934E-7</v>
      </c>
      <c r="HK5" s="237">
        <f t="shared" si="9"/>
        <v>6.4936181187379849E-8</v>
      </c>
      <c r="HL5" s="237">
        <f t="shared" si="9"/>
        <v>3.0219686763852189E-8</v>
      </c>
      <c r="HM5" s="237">
        <f t="shared" si="9"/>
        <v>1.3300418477419775E-8</v>
      </c>
      <c r="HN5" s="237">
        <f t="shared" si="9"/>
        <v>5.4946098076935856E-9</v>
      </c>
      <c r="HO5" s="237">
        <f t="shared" si="9"/>
        <v>2.111042124400546E-9</v>
      </c>
      <c r="HP5" s="237">
        <f t="shared" si="9"/>
        <v>7.4571237212241746E-10</v>
      </c>
      <c r="HQ5" s="237">
        <f t="shared" si="9"/>
        <v>2.3871671943824877E-10</v>
      </c>
      <c r="HR5" s="237">
        <f t="shared" si="9"/>
        <v>6.7975555427975798E-11</v>
      </c>
      <c r="HS5" s="237">
        <f t="shared" si="9"/>
        <v>1.6801191317384482E-11</v>
      </c>
      <c r="HT5" s="237">
        <f t="shared" si="9"/>
        <v>3.486822245941364E-12</v>
      </c>
      <c r="HU5" s="237">
        <f t="shared" si="9"/>
        <v>5.7997383192288769E-13</v>
      </c>
      <c r="HV5" s="237">
        <f t="shared" si="9"/>
        <v>7.2221695423002311E-14</v>
      </c>
      <c r="HW5" s="237">
        <f t="shared" si="9"/>
        <v>6.0575986645973976E-15</v>
      </c>
      <c r="HX5" s="237">
        <f t="shared" si="9"/>
        <v>2.8667756612877348E-16</v>
      </c>
      <c r="HY5" s="237">
        <f t="shared" si="9"/>
        <v>5.4923082650214823E-18</v>
      </c>
      <c r="HZ5" s="237">
        <f t="shared" si="9"/>
        <v>2.0214251648573647E-20</v>
      </c>
      <c r="IA5" s="237">
        <f t="shared" si="9"/>
        <v>1.3246512724394843E-24</v>
      </c>
      <c r="IB5" s="237">
        <f t="shared" si="9"/>
        <v>3.7916063168462372E-70</v>
      </c>
    </row>
    <row r="6" spans="1:237" x14ac:dyDescent="0.25">
      <c r="A6" s="22">
        <v>3</v>
      </c>
      <c r="B6" s="132">
        <v>60</v>
      </c>
      <c r="C6" s="132">
        <v>120</v>
      </c>
      <c r="D6" s="132">
        <v>240</v>
      </c>
      <c r="E6" s="127">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51</v>
      </c>
      <c r="L6" s="24">
        <f>IF(OR(F6="",K6=""),"",MATCH(K6,Confidence!$A$1:$A$10,0))</f>
        <v>3</v>
      </c>
      <c r="M6" s="27">
        <f t="shared" si="1"/>
        <v>5.5</v>
      </c>
      <c r="N6" s="27">
        <f t="shared" si="2"/>
        <v>10</v>
      </c>
      <c r="O6" s="24"/>
      <c r="P6" s="119">
        <f t="shared" si="3"/>
        <v>123.864</v>
      </c>
      <c r="Q6" s="119">
        <f t="shared" si="4"/>
        <v>21.204000000000001</v>
      </c>
      <c r="R6" s="40">
        <f t="shared" si="5"/>
        <v>449.60961600000002</v>
      </c>
      <c r="S6" s="132">
        <v>150</v>
      </c>
      <c r="T6" s="28">
        <f>IF(AND(B6&gt;0,C6&gt;0,D6&gt;0,M6&gt;0,N6&gt;0,S6&gt;0,NOT(K6="")),ABS(VLOOKUP($S$1,VLookups!$A$28:$B$29,2,FALSE)-_xlfn.BETA.DIST(S6,IF(G6="L",N6,M6),IF(G6="L",M6,N6),TRUE,B6,D6)),"")</f>
        <v>0.88177702243418099</v>
      </c>
      <c r="U6" s="129">
        <f>IF(OR($M6="",$N6=""),"",_xlfn.BETA.INV(ABS(VLOOKUP($S$1,VLookups!$A$28:$B$29,2,FALSE)-U$3),IF($G6="L",$N6,$M6),IF($G6="L",$M6,$N6),$B6,$D6))</f>
        <v>90.971906364313924</v>
      </c>
      <c r="V6" s="130">
        <f>IF(OR($M6="",$N6=""),"",_xlfn.BETA.INV(ABS(VLOOKUP($S$1,VLookups!$A$28:$B$29,2,FALSE)-V$3),IF($G6="L",$N6,$M6),IF($G6="L",$M6,$N6),$B6,$D6))</f>
        <v>160.72213906389902</v>
      </c>
      <c r="W6" s="129">
        <f>IF(OR($M6="",$N6=""),"",_xlfn.BETA.INV(ABS(VLOOKUP($S$1,VLookups!$A$28:$B$29,2,FALSE)-W$3),IF($G6="L",$N6,$M6),IF($G6="L",$M6,$N6),$B6,$D6))</f>
        <v>97.036400121737103</v>
      </c>
      <c r="X6" s="130">
        <f>IF(OR($M6="",$N6=""),"",_xlfn.BETA.INV(ABS(VLOOKUP($S$1,VLookups!$A$28:$B$29,2,FALSE)-X$3),IF($G6="L",$N6,$M6),IF($G6="L",$M6,$N6),$B6,$D6))</f>
        <v>105.16414707623944</v>
      </c>
      <c r="Y6" s="129">
        <f>IF(OR($M6="",$N6=""),"",_xlfn.BETA.INV(ABS(VLOOKUP($S$1,VLookups!$A$28:$B$29,2,FALSE)-Y$3),IF($G6="L",$N6,$M6),IF($G6="L",$M6,$N6),$B6,$D6))</f>
        <v>111.50517922738426</v>
      </c>
      <c r="Z6" s="130">
        <f>IF(OR($M6="",$N6=""),"",_xlfn.BETA.INV(ABS(VLOOKUP($S$1,VLookups!$A$28:$B$29,2,FALSE)-Z$3),IF($G6="L",$N6,$M6),IF($G6="L",$M6,$N6),$B6,$D6))</f>
        <v>117.20047249381531</v>
      </c>
      <c r="AA6" s="129">
        <f>IF(OR($M6="",$N6=""),"",_xlfn.BETA.INV(ABS(VLOOKUP($S$1,VLookups!$A$28:$B$29,2,FALSE)-AA$3),IF($G6="L",$N6,$M6),IF($G6="L",$M6,$N6),$B6,$D6))</f>
        <v>122.72071931788261</v>
      </c>
      <c r="AB6" s="130">
        <f>IF(OR($M6="",$N6=""),"",_xlfn.BETA.INV(ABS(VLOOKUP($S$1,VLookups!$A$28:$B$29,2,FALSE)-AB$3),IF($G6="L",$N6,$M6),IF($G6="L",$M6,$N6),$B6,$D6))</f>
        <v>128.39758684409776</v>
      </c>
      <c r="AC6" s="129">
        <f>IF(OR($M6="",$N6=""),"",_xlfn.BETA.INV(ABS(VLOOKUP($S$1,VLookups!$A$28:$B$29,2,FALSE)-AC$3),IF($G6="L",$N6,$M6),IF($G6="L",$M6,$N6),$B6,$D6))</f>
        <v>134.60437320108977</v>
      </c>
      <c r="AD6" s="130">
        <f>IF(OR($M6="",$N6=""),"",_xlfn.BETA.INV(ABS(VLOOKUP($S$1,VLookups!$A$28:$B$29,2,FALSE)-AD$3),IF($G6="L",$N6,$M6),IF($G6="L",$M6,$N6),$B6,$D6))</f>
        <v>141.98286713115343</v>
      </c>
      <c r="AE6" s="129">
        <f>IF(OR($M6="",$N6=""),"",_xlfn.BETA.INV(ABS(VLOOKUP($S$1,VLookups!$A$28:$B$29,2,FALSE)-AE$3),IF($G6="L",$N6,$M6),IF($G6="L",$M6,$N6),$B6,$D6))</f>
        <v>152.28434062539679</v>
      </c>
      <c r="AF6" s="130">
        <f>IF(OR($M6="",$N6=""),"",_xlfn.BETA.INV(ABS(VLOOKUP($S$1,VLookups!$A$28:$B$29,2,FALSE)-AF$3),IF($G6="L",$N6,$M6),IF($G6="L",$M6,$N6),$B6,$D6))</f>
        <v>175.98314816516046</v>
      </c>
      <c r="AG6" s="17"/>
      <c r="AH6" s="238">
        <f t="shared" si="13"/>
        <v>1.8</v>
      </c>
      <c r="AI6" s="236">
        <f t="shared" si="14"/>
        <v>60</v>
      </c>
      <c r="AJ6" s="199">
        <f t="shared" si="15"/>
        <v>61.8</v>
      </c>
      <c r="AK6" s="199">
        <f t="shared" si="15"/>
        <v>63.599999999999994</v>
      </c>
      <c r="AL6" s="199">
        <f t="shared" si="15"/>
        <v>65.399999999999991</v>
      </c>
      <c r="AM6" s="199">
        <f t="shared" si="15"/>
        <v>67.199999999999989</v>
      </c>
      <c r="AN6" s="199">
        <f t="shared" si="15"/>
        <v>68.999999999999986</v>
      </c>
      <c r="AO6" s="199">
        <f t="shared" si="15"/>
        <v>70.799999999999983</v>
      </c>
      <c r="AP6" s="199">
        <f t="shared" si="15"/>
        <v>72.59999999999998</v>
      </c>
      <c r="AQ6" s="199">
        <f t="shared" si="15"/>
        <v>74.399999999999977</v>
      </c>
      <c r="AR6" s="199">
        <f t="shared" si="15"/>
        <v>76.199999999999974</v>
      </c>
      <c r="AS6" s="199">
        <f t="shared" si="15"/>
        <v>77.999999999999972</v>
      </c>
      <c r="AT6" s="199">
        <f t="shared" si="15"/>
        <v>79.799999999999969</v>
      </c>
      <c r="AU6" s="199">
        <f t="shared" si="15"/>
        <v>81.599999999999966</v>
      </c>
      <c r="AV6" s="199">
        <f t="shared" si="15"/>
        <v>83.399999999999963</v>
      </c>
      <c r="AW6" s="199">
        <f t="shared" si="15"/>
        <v>85.19999999999996</v>
      </c>
      <c r="AX6" s="199">
        <f t="shared" si="15"/>
        <v>86.999999999999957</v>
      </c>
      <c r="AY6" s="199">
        <f t="shared" si="15"/>
        <v>88.799999999999955</v>
      </c>
      <c r="AZ6" s="199">
        <f t="shared" si="15"/>
        <v>90.599999999999952</v>
      </c>
      <c r="BA6" s="199">
        <f t="shared" si="15"/>
        <v>92.399999999999949</v>
      </c>
      <c r="BB6" s="199">
        <f t="shared" si="15"/>
        <v>94.199999999999946</v>
      </c>
      <c r="BC6" s="199">
        <f t="shared" si="15"/>
        <v>95.999999999999943</v>
      </c>
      <c r="BD6" s="199">
        <f t="shared" si="15"/>
        <v>97.79999999999994</v>
      </c>
      <c r="BE6" s="199">
        <f t="shared" si="15"/>
        <v>99.599999999999937</v>
      </c>
      <c r="BF6" s="199">
        <f t="shared" si="15"/>
        <v>101.39999999999993</v>
      </c>
      <c r="BG6" s="199">
        <f t="shared" si="15"/>
        <v>103.19999999999993</v>
      </c>
      <c r="BH6" s="199">
        <f t="shared" si="15"/>
        <v>104.99999999999993</v>
      </c>
      <c r="BI6" s="199">
        <f t="shared" si="15"/>
        <v>106.79999999999993</v>
      </c>
      <c r="BJ6" s="199">
        <f t="shared" si="15"/>
        <v>108.59999999999992</v>
      </c>
      <c r="BK6" s="199">
        <f t="shared" si="15"/>
        <v>110.39999999999992</v>
      </c>
      <c r="BL6" s="199">
        <f t="shared" si="15"/>
        <v>112.19999999999992</v>
      </c>
      <c r="BM6" s="199">
        <f t="shared" si="15"/>
        <v>113.99999999999991</v>
      </c>
      <c r="BN6" s="199">
        <f t="shared" si="15"/>
        <v>115.79999999999991</v>
      </c>
      <c r="BO6" s="199">
        <f t="shared" si="15"/>
        <v>117.59999999999991</v>
      </c>
      <c r="BP6" s="199">
        <f t="shared" si="15"/>
        <v>119.39999999999991</v>
      </c>
      <c r="BQ6" s="199">
        <f t="shared" si="15"/>
        <v>121.1999999999999</v>
      </c>
      <c r="BR6" s="199">
        <f t="shared" si="15"/>
        <v>122.9999999999999</v>
      </c>
      <c r="BS6" s="199">
        <f t="shared" si="15"/>
        <v>124.7999999999999</v>
      </c>
      <c r="BT6" s="199">
        <f t="shared" si="15"/>
        <v>126.59999999999989</v>
      </c>
      <c r="BU6" s="199">
        <f t="shared" si="15"/>
        <v>128.39999999999989</v>
      </c>
      <c r="BV6" s="199">
        <f t="shared" si="15"/>
        <v>130.1999999999999</v>
      </c>
      <c r="BW6" s="199">
        <f t="shared" si="15"/>
        <v>131.99999999999991</v>
      </c>
      <c r="BX6" s="199">
        <f t="shared" si="15"/>
        <v>133.79999999999993</v>
      </c>
      <c r="BY6" s="199">
        <f t="shared" si="15"/>
        <v>135.59999999999994</v>
      </c>
      <c r="BZ6" s="199">
        <f t="shared" si="15"/>
        <v>137.39999999999995</v>
      </c>
      <c r="CA6" s="199">
        <f t="shared" si="15"/>
        <v>139.19999999999996</v>
      </c>
      <c r="CB6" s="199">
        <f t="shared" si="15"/>
        <v>140.99999999999997</v>
      </c>
      <c r="CC6" s="199">
        <f t="shared" si="15"/>
        <v>142.79999999999998</v>
      </c>
      <c r="CD6" s="199">
        <f t="shared" si="15"/>
        <v>144.6</v>
      </c>
      <c r="CE6" s="199">
        <f t="shared" si="15"/>
        <v>146.4</v>
      </c>
      <c r="CF6" s="199">
        <f t="shared" si="15"/>
        <v>148.20000000000002</v>
      </c>
      <c r="CG6" s="199">
        <f t="shared" si="15"/>
        <v>150.00000000000003</v>
      </c>
      <c r="CH6" s="199">
        <f t="shared" si="15"/>
        <v>151.80000000000004</v>
      </c>
      <c r="CI6" s="199">
        <f t="shared" si="15"/>
        <v>153.60000000000005</v>
      </c>
      <c r="CJ6" s="199">
        <f t="shared" si="15"/>
        <v>155.40000000000006</v>
      </c>
      <c r="CK6" s="199">
        <f t="shared" si="15"/>
        <v>157.20000000000007</v>
      </c>
      <c r="CL6" s="199">
        <f t="shared" si="15"/>
        <v>159.00000000000009</v>
      </c>
      <c r="CM6" s="199">
        <f t="shared" si="15"/>
        <v>160.8000000000001</v>
      </c>
      <c r="CN6" s="199">
        <f t="shared" si="15"/>
        <v>162.60000000000011</v>
      </c>
      <c r="CO6" s="199">
        <f t="shared" si="15"/>
        <v>164.40000000000012</v>
      </c>
      <c r="CP6" s="199">
        <f t="shared" si="15"/>
        <v>166.20000000000013</v>
      </c>
      <c r="CQ6" s="199">
        <f t="shared" si="15"/>
        <v>168.00000000000014</v>
      </c>
      <c r="CR6" s="199">
        <f t="shared" si="15"/>
        <v>169.80000000000015</v>
      </c>
      <c r="CS6" s="199">
        <f t="shared" si="15"/>
        <v>171.60000000000016</v>
      </c>
      <c r="CT6" s="199">
        <f t="shared" si="15"/>
        <v>173.40000000000018</v>
      </c>
      <c r="CU6" s="199">
        <f t="shared" si="15"/>
        <v>175.20000000000019</v>
      </c>
      <c r="CV6" s="199">
        <f t="shared" si="6"/>
        <v>177.0000000000002</v>
      </c>
      <c r="CW6" s="199">
        <f t="shared" si="7"/>
        <v>178.80000000000021</v>
      </c>
      <c r="CX6" s="199">
        <f t="shared" si="7"/>
        <v>180.60000000000022</v>
      </c>
      <c r="CY6" s="199">
        <f t="shared" si="7"/>
        <v>182.40000000000023</v>
      </c>
      <c r="CZ6" s="199">
        <f t="shared" si="7"/>
        <v>184.20000000000024</v>
      </c>
      <c r="DA6" s="199">
        <f t="shared" si="7"/>
        <v>186.00000000000026</v>
      </c>
      <c r="DB6" s="199">
        <f t="shared" si="7"/>
        <v>187.80000000000027</v>
      </c>
      <c r="DC6" s="199">
        <f t="shared" si="7"/>
        <v>189.60000000000028</v>
      </c>
      <c r="DD6" s="199">
        <f t="shared" si="7"/>
        <v>191.40000000000029</v>
      </c>
      <c r="DE6" s="199">
        <f t="shared" si="7"/>
        <v>193.2000000000003</v>
      </c>
      <c r="DF6" s="199">
        <f t="shared" si="7"/>
        <v>195.00000000000031</v>
      </c>
      <c r="DG6" s="199">
        <f t="shared" si="7"/>
        <v>196.80000000000032</v>
      </c>
      <c r="DH6" s="199">
        <f t="shared" si="7"/>
        <v>198.60000000000034</v>
      </c>
      <c r="DI6" s="199">
        <f t="shared" si="7"/>
        <v>200.40000000000035</v>
      </c>
      <c r="DJ6" s="199">
        <f t="shared" si="7"/>
        <v>202.20000000000036</v>
      </c>
      <c r="DK6" s="199">
        <f t="shared" si="7"/>
        <v>204.00000000000037</v>
      </c>
      <c r="DL6" s="199">
        <f t="shared" si="7"/>
        <v>205.80000000000038</v>
      </c>
      <c r="DM6" s="199">
        <f t="shared" si="7"/>
        <v>207.60000000000039</v>
      </c>
      <c r="DN6" s="199">
        <f t="shared" si="7"/>
        <v>209.4000000000004</v>
      </c>
      <c r="DO6" s="199">
        <f t="shared" si="7"/>
        <v>211.20000000000041</v>
      </c>
      <c r="DP6" s="199">
        <f t="shared" si="7"/>
        <v>213.00000000000043</v>
      </c>
      <c r="DQ6" s="199">
        <f t="shared" si="7"/>
        <v>214.80000000000044</v>
      </c>
      <c r="DR6" s="199">
        <f t="shared" si="7"/>
        <v>216.60000000000045</v>
      </c>
      <c r="DS6" s="199">
        <f t="shared" si="7"/>
        <v>218.40000000000046</v>
      </c>
      <c r="DT6" s="199">
        <f t="shared" si="7"/>
        <v>220.20000000000047</v>
      </c>
      <c r="DU6" s="199">
        <f t="shared" si="7"/>
        <v>222.00000000000048</v>
      </c>
      <c r="DV6" s="199">
        <f t="shared" si="7"/>
        <v>223.80000000000049</v>
      </c>
      <c r="DW6" s="199">
        <f t="shared" si="7"/>
        <v>225.60000000000051</v>
      </c>
      <c r="DX6" s="199">
        <f t="shared" si="7"/>
        <v>227.40000000000052</v>
      </c>
      <c r="DY6" s="199">
        <f t="shared" si="7"/>
        <v>229.20000000000053</v>
      </c>
      <c r="DZ6" s="199">
        <f t="shared" si="7"/>
        <v>231.00000000000054</v>
      </c>
      <c r="EA6" s="199">
        <f t="shared" si="7"/>
        <v>232.80000000000055</v>
      </c>
      <c r="EB6" s="199">
        <f t="shared" si="7"/>
        <v>234.60000000000056</v>
      </c>
      <c r="EC6" s="199">
        <f t="shared" si="7"/>
        <v>236.40000000000057</v>
      </c>
      <c r="ED6" s="199">
        <f t="shared" si="7"/>
        <v>238.20000000000059</v>
      </c>
      <c r="EE6" s="236">
        <f t="shared" si="16"/>
        <v>239.999</v>
      </c>
      <c r="EF6" s="237">
        <f t="shared" si="17"/>
        <v>0</v>
      </c>
      <c r="EG6" s="237">
        <f t="shared" si="8"/>
        <v>8.9466403045852694E-8</v>
      </c>
      <c r="EH6" s="237">
        <f t="shared" si="8"/>
        <v>1.8476209900207678E-6</v>
      </c>
      <c r="EI6" s="237">
        <f t="shared" si="8"/>
        <v>1.0445626198386285E-5</v>
      </c>
      <c r="EJ6" s="237">
        <f t="shared" si="8"/>
        <v>3.4725961870120713E-5</v>
      </c>
      <c r="EK6" s="237">
        <f t="shared" si="8"/>
        <v>8.626223233321321E-5</v>
      </c>
      <c r="EL6" s="237">
        <f t="shared" si="8"/>
        <v>1.781453680808841E-4</v>
      </c>
      <c r="EM6" s="237">
        <f t="shared" si="8"/>
        <v>3.2376577858831529E-4</v>
      </c>
      <c r="EN6" s="237">
        <f t="shared" si="8"/>
        <v>5.3572092900997632E-4</v>
      </c>
      <c r="EO6" s="237">
        <f t="shared" si="8"/>
        <v>8.249109130440105E-4</v>
      </c>
      <c r="EP6" s="237">
        <f t="shared" si="8"/>
        <v>1.1998468361591845E-3</v>
      </c>
      <c r="EQ6" s="237">
        <f t="shared" si="8"/>
        <v>1.6661740596196092E-3</v>
      </c>
      <c r="ER6" s="237">
        <f t="shared" si="8"/>
        <v>2.2263984054271347E-3</v>
      </c>
      <c r="ES6" s="237">
        <f t="shared" si="8"/>
        <v>2.8797950750976851E-3</v>
      </c>
      <c r="ET6" s="237">
        <f t="shared" si="8"/>
        <v>3.622475421441348E-3</v>
      </c>
      <c r="EU6" s="237">
        <f t="shared" si="8"/>
        <v>4.4475846522215009E-3</v>
      </c>
      <c r="EV6" s="237">
        <f t="shared" si="8"/>
        <v>5.3456032486108428E-3</v>
      </c>
      <c r="EW6" s="237">
        <f t="shared" si="8"/>
        <v>6.3047257994545457E-3</v>
      </c>
      <c r="EX6" s="237">
        <f t="shared" si="8"/>
        <v>7.3112926890806481E-3</v>
      </c>
      <c r="EY6" s="237">
        <f t="shared" si="8"/>
        <v>8.3502523417003493E-3</v>
      </c>
      <c r="EZ6" s="237">
        <f t="shared" si="8"/>
        <v>9.4056343037400205E-3</v>
      </c>
      <c r="FA6" s="237">
        <f t="shared" si="8"/>
        <v>1.0461016175491616E-2</v>
      </c>
      <c r="FB6" s="237">
        <f t="shared" si="8"/>
        <v>1.1499970164641793E-2</v>
      </c>
      <c r="FC6" s="237">
        <f t="shared" si="8"/>
        <v>1.2506477736915765E-2</v>
      </c>
      <c r="FD6" s="237">
        <f t="shared" si="8"/>
        <v>1.3465303417632798E-2</v>
      </c>
      <c r="FE6" s="237">
        <f t="shared" si="8"/>
        <v>1.4362321205609837E-2</v>
      </c>
      <c r="FF6" s="237">
        <f t="shared" si="8"/>
        <v>1.5184789265620679E-2</v>
      </c>
      <c r="FG6" s="237">
        <f t="shared" si="8"/>
        <v>1.5921570547365673E-2</v>
      </c>
      <c r="FH6" s="237">
        <f t="shared" si="8"/>
        <v>1.6563298726850396E-2</v>
      </c>
      <c r="FI6" s="237">
        <f t="shared" si="8"/>
        <v>1.7102490376871914E-2</v>
      </c>
      <c r="FJ6" s="237">
        <f t="shared" si="8"/>
        <v>1.7533605549502361E-2</v>
      </c>
      <c r="FK6" s="237">
        <f t="shared" si="8"/>
        <v>1.7853060002173331E-2</v>
      </c>
      <c r="FL6" s="237">
        <f t="shared" si="8"/>
        <v>1.8059193130870812E-2</v>
      </c>
      <c r="FM6" s="237">
        <f t="shared" si="8"/>
        <v>1.8152196302388159E-2</v>
      </c>
      <c r="FN6" s="237">
        <f t="shared" si="8"/>
        <v>1.8134006717828818E-2</v>
      </c>
      <c r="FO6" s="237">
        <f t="shared" si="8"/>
        <v>1.8008172208208158E-2</v>
      </c>
      <c r="FP6" s="237">
        <f t="shared" si="8"/>
        <v>1.7779692477501947E-2</v>
      </c>
      <c r="FQ6" s="237">
        <f t="shared" si="8"/>
        <v>1.7454842286652204E-2</v>
      </c>
      <c r="FR6" s="237">
        <f t="shared" si="8"/>
        <v>1.7040981931734249E-2</v>
      </c>
      <c r="FS6" s="237">
        <f t="shared" si="8"/>
        <v>1.6546360128326217E-2</v>
      </c>
      <c r="FT6" s="237">
        <f t="shared" si="8"/>
        <v>1.5979914089219921E-2</v>
      </c>
      <c r="FU6" s="237">
        <f t="shared" si="8"/>
        <v>1.5351071190395617E-2</v>
      </c>
      <c r="FV6" s="237">
        <f t="shared" si="8"/>
        <v>1.4669556176223236E-2</v>
      </c>
      <c r="FW6" s="237">
        <f t="shared" si="8"/>
        <v>1.3945207373741386E-2</v>
      </c>
      <c r="FX6" s="237">
        <f t="shared" si="8"/>
        <v>1.318780488112139E-2</v>
      </c>
      <c r="FY6" s="237">
        <f t="shared" si="8"/>
        <v>1.2406913179418836E-2</v>
      </c>
      <c r="FZ6" s="237">
        <f t="shared" si="8"/>
        <v>1.1611740100629556E-2</v>
      </c>
      <c r="GA6" s="237">
        <f t="shared" si="8"/>
        <v>1.0811013578860709E-2</v>
      </c>
      <c r="GB6" s="237">
        <f t="shared" si="8"/>
        <v>1.001287712382945E-2</v>
      </c>
      <c r="GC6" s="237">
        <f t="shared" si="8"/>
        <v>9.2248044944168456E-3</v>
      </c>
      <c r="GD6" s="237">
        <f t="shared" si="8"/>
        <v>8.4535336209314946E-3</v>
      </c>
      <c r="GE6" s="237">
        <f t="shared" si="8"/>
        <v>7.7050194331990786E-3</v>
      </c>
      <c r="GF6" s="237">
        <f t="shared" si="8"/>
        <v>6.9844049015818695E-3</v>
      </c>
      <c r="GG6" s="237">
        <f t="shared" si="8"/>
        <v>6.296009292450111E-3</v>
      </c>
      <c r="GH6" s="237">
        <f t="shared" si="8"/>
        <v>5.6433323803565336E-3</v>
      </c>
      <c r="GI6" s="237">
        <f t="shared" si="8"/>
        <v>5.0290731471221393E-3</v>
      </c>
      <c r="GJ6" s="237">
        <f t="shared" si="8"/>
        <v>4.4551613332522713E-3</v>
      </c>
      <c r="GK6" s="237">
        <f t="shared" si="8"/>
        <v>3.9228000887714786E-3</v>
      </c>
      <c r="GL6" s="237">
        <f t="shared" si="8"/>
        <v>3.432517897161124E-3</v>
      </c>
      <c r="GM6" s="237">
        <f t="shared" si="8"/>
        <v>2.9842279154069992E-3</v>
      </c>
      <c r="GN6" s="237">
        <f t="shared" si="8"/>
        <v>2.5772928824428038E-3</v>
      </c>
      <c r="GO6" s="237">
        <f t="shared" si="8"/>
        <v>2.2105937942357807E-3</v>
      </c>
      <c r="GP6" s="237">
        <f t="shared" si="8"/>
        <v>1.8826006227218406E-3</v>
      </c>
      <c r="GQ6" s="237">
        <f t="shared" si="8"/>
        <v>1.5914434637433867E-3</v>
      </c>
      <c r="GR6" s="237">
        <f t="shared" si="8"/>
        <v>1.3349826318155825E-3</v>
      </c>
      <c r="GS6" s="237">
        <f t="shared" si="9"/>
        <v>1.1108763725165556E-3</v>
      </c>
      <c r="GT6" s="237">
        <f t="shared" si="9"/>
        <v>9.1664503205056208E-4</v>
      </c>
      <c r="GU6" s="237">
        <f t="shared" si="9"/>
        <v>7.4973070354179036E-4</v>
      </c>
      <c r="GV6" s="237">
        <f t="shared" si="9"/>
        <v>6.0755155641485138E-4</v>
      </c>
      <c r="GW6" s="237">
        <f t="shared" si="9"/>
        <v>4.8755024446888481E-4</v>
      </c>
      <c r="GX6" s="237">
        <f t="shared" si="9"/>
        <v>3.8723597581503375E-4</v>
      </c>
      <c r="GY6" s="237">
        <f t="shared" si="9"/>
        <v>3.042200098356791E-4</v>
      </c>
      <c r="GZ6" s="237">
        <f t="shared" si="9"/>
        <v>2.3624451916408931E-4</v>
      </c>
      <c r="HA6" s="237">
        <f t="shared" si="9"/>
        <v>1.8120491516161009E-4</v>
      </c>
      <c r="HB6" s="237">
        <f t="shared" si="9"/>
        <v>1.3716588067830938E-4</v>
      </c>
      <c r="HC6" s="237">
        <f t="shared" si="9"/>
        <v>1.0237148165736151E-4</v>
      </c>
      <c r="HD6" s="237">
        <f t="shared" si="9"/>
        <v>7.524983749337719E-5</v>
      </c>
      <c r="HE6" s="237">
        <f t="shared" si="9"/>
        <v>5.441291758901167E-5</v>
      </c>
      <c r="HF6" s="237">
        <f t="shared" si="9"/>
        <v>3.8652097397022165E-5</v>
      </c>
      <c r="HG6" s="237">
        <f t="shared" si="9"/>
        <v>2.6930151035687901E-5</v>
      </c>
      <c r="HH6" s="237">
        <f t="shared" si="9"/>
        <v>1.8370379499490808E-5</v>
      </c>
      <c r="HI6" s="237">
        <f t="shared" si="9"/>
        <v>1.2243574247903823E-5</v>
      </c>
      <c r="HJ6" s="237">
        <f t="shared" si="9"/>
        <v>7.9534967394514519E-6</v>
      </c>
      <c r="HK6" s="237">
        <f t="shared" si="9"/>
        <v>5.0215169595901536E-6</v>
      </c>
      <c r="HL6" s="237">
        <f t="shared" si="9"/>
        <v>3.0710002860464567E-6</v>
      </c>
      <c r="HM6" s="237">
        <f t="shared" si="9"/>
        <v>1.8119646593786836E-6</v>
      </c>
      <c r="HN6" s="237">
        <f t="shared" si="9"/>
        <v>1.0264518396502447E-6</v>
      </c>
      <c r="HO6" s="237">
        <f t="shared" si="9"/>
        <v>5.5497067234671917E-7</v>
      </c>
      <c r="HP6" s="237">
        <f t="shared" si="9"/>
        <v>2.8428010345447257E-7</v>
      </c>
      <c r="HQ6" s="237">
        <f t="shared" si="9"/>
        <v>1.3668863986575958E-7</v>
      </c>
      <c r="HR6" s="237">
        <f t="shared" si="9"/>
        <v>6.0958534581055563E-8</v>
      </c>
      <c r="HS6" s="237">
        <f t="shared" si="9"/>
        <v>2.4820588593608646E-8</v>
      </c>
      <c r="HT6" s="237">
        <f t="shared" si="9"/>
        <v>9.032299538818255E-9</v>
      </c>
      <c r="HU6" s="237">
        <f t="shared" si="9"/>
        <v>2.851010746548241E-9</v>
      </c>
      <c r="HV6" s="237">
        <f t="shared" si="9"/>
        <v>7.4710186468911261E-10</v>
      </c>
      <c r="HW6" s="237">
        <f t="shared" si="9"/>
        <v>1.5185513720756351E-10</v>
      </c>
      <c r="HX6" s="237">
        <f t="shared" si="9"/>
        <v>2.1365039315955059E-11</v>
      </c>
      <c r="HY6" s="237">
        <f t="shared" si="9"/>
        <v>1.6807662638977848E-12</v>
      </c>
      <c r="HZ6" s="237">
        <f t="shared" si="9"/>
        <v>4.5785770526489647E-14</v>
      </c>
      <c r="IA6" s="237">
        <f t="shared" si="9"/>
        <v>9.3605550429099183E-17</v>
      </c>
      <c r="IB6" s="237">
        <f t="shared" si="9"/>
        <v>4.9371897923597239E-46</v>
      </c>
    </row>
    <row r="7" spans="1:237" x14ac:dyDescent="0.25">
      <c r="A7" s="22">
        <v>4</v>
      </c>
      <c r="B7" s="132">
        <v>60</v>
      </c>
      <c r="C7" s="132">
        <v>120</v>
      </c>
      <c r="D7" s="132">
        <v>240</v>
      </c>
      <c r="E7" s="127">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9">
        <f t="shared" si="3"/>
        <v>125.44799999999999</v>
      </c>
      <c r="Q7" s="119">
        <f t="shared" si="4"/>
        <v>25.001999999999999</v>
      </c>
      <c r="R7" s="40">
        <f t="shared" si="5"/>
        <v>625.1000039999999</v>
      </c>
      <c r="S7" s="132">
        <v>150</v>
      </c>
      <c r="T7" s="28">
        <f>IF(AND(B7&gt;0,C7&gt;0,D7&gt;0,M7&gt;0,N7&gt;0,S7&gt;0,NOT(K7="")),ABS(VLOOKUP($S$1,VLookups!$A$28:$B$29,2,FALSE)-_xlfn.BETA.DIST(S7,IF(G7="L",N7,M7),IF(G7="L",M7,N7),TRUE,B7,D7)),"")</f>
        <v>0.828125</v>
      </c>
      <c r="U7" s="129">
        <f>IF(OR($M7="",$N7=""),"",_xlfn.BETA.INV(ABS(VLOOKUP($S$1,VLookups!$A$28:$B$29,2,FALSE)-U$3),IF($G7="L",$N7,$M7),IF($G7="L",$M7,$N7),$B7,$D7))</f>
        <v>87.005083345202394</v>
      </c>
      <c r="V7" s="130">
        <f>IF(OR($M7="",$N7=""),"",_xlfn.BETA.INV(ABS(VLOOKUP($S$1,VLookups!$A$28:$B$29,2,FALSE)-V$3),IF($G7="L",$N7,$M7),IF($G7="L",$M7,$N7),$B7,$D7))</f>
        <v>169.19235889897439</v>
      </c>
      <c r="W7" s="129">
        <f>IF(OR($M7="",$N7=""),"",_xlfn.BETA.INV(ABS(VLOOKUP($S$1,VLookups!$A$28:$B$29,2,FALSE)-W$3),IF($G7="L",$N7,$M7),IF($G7="L",$M7,$N7),$B7,$D7))</f>
        <v>93.761213396520859</v>
      </c>
      <c r="X7" s="130">
        <f>IF(OR($M7="",$N7=""),"",_xlfn.BETA.INV(ABS(VLOOKUP($S$1,VLookups!$A$28:$B$29,2,FALSE)-X$3),IF($G7="L",$N7,$M7),IF($G7="L",$M7,$N7),$B7,$D7))</f>
        <v>103.0994199787645</v>
      </c>
      <c r="Y7" s="129">
        <f>IF(OR($M7="",$N7=""),"",_xlfn.BETA.INV(ABS(VLOOKUP($S$1,VLookups!$A$28:$B$29,2,FALSE)-Y$3),IF($G7="L",$N7,$M7),IF($G7="L",$M7,$N7),$B7,$D7))</f>
        <v>110.54416662601456</v>
      </c>
      <c r="Z7" s="130">
        <f>IF(OR($M7="",$N7=""),"",_xlfn.BETA.INV(ABS(VLOOKUP($S$1,VLookups!$A$28:$B$29,2,FALSE)-Z$3),IF($G7="L",$N7,$M7),IF($G7="L",$M7,$N7),$B7,$D7))</f>
        <v>117.31131086579957</v>
      </c>
      <c r="AA7" s="129">
        <f>IF(OR($M7="",$N7=""),"",_xlfn.BETA.INV(ABS(VLOOKUP($S$1,VLookups!$A$28:$B$29,2,FALSE)-AA$3),IF($G7="L",$N7,$M7),IF($G7="L",$M7,$N7),$B7,$D7))</f>
        <v>123.91799422424795</v>
      </c>
      <c r="AB7" s="130">
        <f>IF(OR($M7="",$N7=""),"",_xlfn.BETA.INV(ABS(VLOOKUP($S$1,VLookups!$A$28:$B$29,2,FALSE)-AB$3),IF($G7="L",$N7,$M7),IF($G7="L",$M7,$N7),$B7,$D7))</f>
        <v>130.73912215306711</v>
      </c>
      <c r="AC7" s="129">
        <f>IF(OR($M7="",$N7=""),"",_xlfn.BETA.INV(ABS(VLOOKUP($S$1,VLookups!$A$28:$B$29,2,FALSE)-AC$3),IF($G7="L",$N7,$M7),IF($G7="L",$M7,$N7),$B7,$D7))</f>
        <v>138.20485885986596</v>
      </c>
      <c r="AD7" s="130">
        <f>IF(OR($M7="",$N7=""),"",_xlfn.BETA.INV(ABS(VLOOKUP($S$1,VLookups!$A$28:$B$29,2,FALSE)-AD$3),IF($G7="L",$N7,$M7),IF($G7="L",$M7,$N7),$B7,$D7))</f>
        <v>147.0583027346733</v>
      </c>
      <c r="AE7" s="129">
        <f>IF(OR($M7="",$N7=""),"",_xlfn.BETA.INV(ABS(VLOOKUP($S$1,VLookups!$A$28:$B$29,2,FALSE)-AE$3),IF($G7="L",$N7,$M7),IF($G7="L",$M7,$N7),$B7,$D7))</f>
        <v>159.31154982904781</v>
      </c>
      <c r="AF7" s="130">
        <f>IF(OR($M7="",$N7=""),"",_xlfn.BETA.INV(ABS(VLOOKUP($S$1,VLookups!$A$28:$B$29,2,FALSE)-AF$3),IF($G7="L",$N7,$M7),IF($G7="L",$M7,$N7),$B7,$D7))</f>
        <v>186.51903498230325</v>
      </c>
      <c r="AG7" s="17"/>
      <c r="AH7" s="238">
        <f t="shared" si="13"/>
        <v>1.8</v>
      </c>
      <c r="AI7" s="236">
        <f t="shared" si="14"/>
        <v>60</v>
      </c>
      <c r="AJ7" s="199">
        <f t="shared" si="15"/>
        <v>61.8</v>
      </c>
      <c r="AK7" s="199">
        <f t="shared" si="15"/>
        <v>63.599999999999994</v>
      </c>
      <c r="AL7" s="199">
        <f t="shared" si="15"/>
        <v>65.399999999999991</v>
      </c>
      <c r="AM7" s="199">
        <f t="shared" si="15"/>
        <v>67.199999999999989</v>
      </c>
      <c r="AN7" s="199">
        <f t="shared" si="15"/>
        <v>68.999999999999986</v>
      </c>
      <c r="AO7" s="199">
        <f t="shared" si="15"/>
        <v>70.799999999999983</v>
      </c>
      <c r="AP7" s="199">
        <f t="shared" si="15"/>
        <v>72.59999999999998</v>
      </c>
      <c r="AQ7" s="199">
        <f t="shared" si="15"/>
        <v>74.399999999999977</v>
      </c>
      <c r="AR7" s="199">
        <f t="shared" si="15"/>
        <v>76.199999999999974</v>
      </c>
      <c r="AS7" s="199">
        <f t="shared" si="15"/>
        <v>77.999999999999972</v>
      </c>
      <c r="AT7" s="199">
        <f t="shared" si="15"/>
        <v>79.799999999999969</v>
      </c>
      <c r="AU7" s="199">
        <f t="shared" si="15"/>
        <v>81.599999999999966</v>
      </c>
      <c r="AV7" s="199">
        <f t="shared" si="15"/>
        <v>83.399999999999963</v>
      </c>
      <c r="AW7" s="199">
        <f t="shared" si="15"/>
        <v>85.19999999999996</v>
      </c>
      <c r="AX7" s="199">
        <f t="shared" si="15"/>
        <v>86.999999999999957</v>
      </c>
      <c r="AY7" s="199">
        <f t="shared" si="15"/>
        <v>88.799999999999955</v>
      </c>
      <c r="AZ7" s="199">
        <f t="shared" si="15"/>
        <v>90.599999999999952</v>
      </c>
      <c r="BA7" s="199">
        <f t="shared" si="15"/>
        <v>92.399999999999949</v>
      </c>
      <c r="BB7" s="199">
        <f t="shared" si="15"/>
        <v>94.199999999999946</v>
      </c>
      <c r="BC7" s="199">
        <f t="shared" si="15"/>
        <v>95.999999999999943</v>
      </c>
      <c r="BD7" s="199">
        <f t="shared" si="15"/>
        <v>97.79999999999994</v>
      </c>
      <c r="BE7" s="199">
        <f t="shared" si="15"/>
        <v>99.599999999999937</v>
      </c>
      <c r="BF7" s="199">
        <f t="shared" si="15"/>
        <v>101.39999999999993</v>
      </c>
      <c r="BG7" s="199">
        <f t="shared" si="15"/>
        <v>103.19999999999993</v>
      </c>
      <c r="BH7" s="199">
        <f t="shared" si="15"/>
        <v>104.99999999999993</v>
      </c>
      <c r="BI7" s="199">
        <f t="shared" si="15"/>
        <v>106.79999999999993</v>
      </c>
      <c r="BJ7" s="199">
        <f t="shared" si="15"/>
        <v>108.59999999999992</v>
      </c>
      <c r="BK7" s="199">
        <f t="shared" si="15"/>
        <v>110.39999999999992</v>
      </c>
      <c r="BL7" s="199">
        <f t="shared" si="15"/>
        <v>112.19999999999992</v>
      </c>
      <c r="BM7" s="199">
        <f t="shared" si="15"/>
        <v>113.99999999999991</v>
      </c>
      <c r="BN7" s="199">
        <f t="shared" si="15"/>
        <v>115.79999999999991</v>
      </c>
      <c r="BO7" s="199">
        <f t="shared" si="15"/>
        <v>117.59999999999991</v>
      </c>
      <c r="BP7" s="199">
        <f t="shared" si="15"/>
        <v>119.39999999999991</v>
      </c>
      <c r="BQ7" s="199">
        <f t="shared" si="15"/>
        <v>121.1999999999999</v>
      </c>
      <c r="BR7" s="199">
        <f t="shared" si="15"/>
        <v>122.9999999999999</v>
      </c>
      <c r="BS7" s="199">
        <f t="shared" si="15"/>
        <v>124.7999999999999</v>
      </c>
      <c r="BT7" s="199">
        <f t="shared" si="15"/>
        <v>126.59999999999989</v>
      </c>
      <c r="BU7" s="199">
        <f t="shared" si="15"/>
        <v>128.39999999999989</v>
      </c>
      <c r="BV7" s="199">
        <f t="shared" si="15"/>
        <v>130.1999999999999</v>
      </c>
      <c r="BW7" s="199">
        <f t="shared" si="15"/>
        <v>131.99999999999991</v>
      </c>
      <c r="BX7" s="199">
        <f t="shared" si="15"/>
        <v>133.79999999999993</v>
      </c>
      <c r="BY7" s="199">
        <f t="shared" si="15"/>
        <v>135.59999999999994</v>
      </c>
      <c r="BZ7" s="199">
        <f t="shared" si="15"/>
        <v>137.39999999999995</v>
      </c>
      <c r="CA7" s="199">
        <f t="shared" si="15"/>
        <v>139.19999999999996</v>
      </c>
      <c r="CB7" s="199">
        <f t="shared" si="15"/>
        <v>140.99999999999997</v>
      </c>
      <c r="CC7" s="199">
        <f t="shared" si="15"/>
        <v>142.79999999999998</v>
      </c>
      <c r="CD7" s="199">
        <f t="shared" si="15"/>
        <v>144.6</v>
      </c>
      <c r="CE7" s="199">
        <f t="shared" si="15"/>
        <v>146.4</v>
      </c>
      <c r="CF7" s="199">
        <f t="shared" si="15"/>
        <v>148.20000000000002</v>
      </c>
      <c r="CG7" s="199">
        <f t="shared" si="15"/>
        <v>150.00000000000003</v>
      </c>
      <c r="CH7" s="199">
        <f t="shared" si="15"/>
        <v>151.80000000000004</v>
      </c>
      <c r="CI7" s="199">
        <f t="shared" si="15"/>
        <v>153.60000000000005</v>
      </c>
      <c r="CJ7" s="199">
        <f t="shared" si="15"/>
        <v>155.40000000000006</v>
      </c>
      <c r="CK7" s="199">
        <f t="shared" si="15"/>
        <v>157.20000000000007</v>
      </c>
      <c r="CL7" s="199">
        <f t="shared" si="15"/>
        <v>159.00000000000009</v>
      </c>
      <c r="CM7" s="199">
        <f t="shared" si="15"/>
        <v>160.8000000000001</v>
      </c>
      <c r="CN7" s="199">
        <f t="shared" si="15"/>
        <v>162.60000000000011</v>
      </c>
      <c r="CO7" s="199">
        <f t="shared" si="15"/>
        <v>164.40000000000012</v>
      </c>
      <c r="CP7" s="199">
        <f t="shared" si="15"/>
        <v>166.20000000000013</v>
      </c>
      <c r="CQ7" s="199">
        <f t="shared" si="15"/>
        <v>168.00000000000014</v>
      </c>
      <c r="CR7" s="199">
        <f t="shared" si="15"/>
        <v>169.80000000000015</v>
      </c>
      <c r="CS7" s="199">
        <f t="shared" si="15"/>
        <v>171.60000000000016</v>
      </c>
      <c r="CT7" s="199">
        <f t="shared" si="15"/>
        <v>173.40000000000018</v>
      </c>
      <c r="CU7" s="199">
        <f t="shared" si="15"/>
        <v>175.20000000000019</v>
      </c>
      <c r="CV7" s="199">
        <f t="shared" si="6"/>
        <v>177.0000000000002</v>
      </c>
      <c r="CW7" s="199">
        <f t="shared" si="7"/>
        <v>178.80000000000021</v>
      </c>
      <c r="CX7" s="199">
        <f t="shared" si="7"/>
        <v>180.60000000000022</v>
      </c>
      <c r="CY7" s="199">
        <f t="shared" si="7"/>
        <v>182.40000000000023</v>
      </c>
      <c r="CZ7" s="199">
        <f t="shared" si="7"/>
        <v>184.20000000000024</v>
      </c>
      <c r="DA7" s="199">
        <f t="shared" si="7"/>
        <v>186.00000000000026</v>
      </c>
      <c r="DB7" s="199">
        <f t="shared" si="7"/>
        <v>187.80000000000027</v>
      </c>
      <c r="DC7" s="199">
        <f t="shared" si="7"/>
        <v>189.60000000000028</v>
      </c>
      <c r="DD7" s="199">
        <f t="shared" si="7"/>
        <v>191.40000000000029</v>
      </c>
      <c r="DE7" s="199">
        <f t="shared" si="7"/>
        <v>193.2000000000003</v>
      </c>
      <c r="DF7" s="199">
        <f t="shared" si="7"/>
        <v>195.00000000000031</v>
      </c>
      <c r="DG7" s="199">
        <f t="shared" si="7"/>
        <v>196.80000000000032</v>
      </c>
      <c r="DH7" s="199">
        <f t="shared" si="7"/>
        <v>198.60000000000034</v>
      </c>
      <c r="DI7" s="199">
        <f t="shared" si="7"/>
        <v>200.40000000000035</v>
      </c>
      <c r="DJ7" s="199">
        <f t="shared" si="7"/>
        <v>202.20000000000036</v>
      </c>
      <c r="DK7" s="199">
        <f t="shared" si="7"/>
        <v>204.00000000000037</v>
      </c>
      <c r="DL7" s="199">
        <f t="shared" si="7"/>
        <v>205.80000000000038</v>
      </c>
      <c r="DM7" s="199">
        <f t="shared" si="7"/>
        <v>207.60000000000039</v>
      </c>
      <c r="DN7" s="199">
        <f t="shared" si="7"/>
        <v>209.4000000000004</v>
      </c>
      <c r="DO7" s="199">
        <f t="shared" si="7"/>
        <v>211.20000000000041</v>
      </c>
      <c r="DP7" s="199">
        <f t="shared" si="7"/>
        <v>213.00000000000043</v>
      </c>
      <c r="DQ7" s="199">
        <f t="shared" si="7"/>
        <v>214.80000000000044</v>
      </c>
      <c r="DR7" s="199">
        <f t="shared" si="7"/>
        <v>216.60000000000045</v>
      </c>
      <c r="DS7" s="199">
        <f t="shared" si="7"/>
        <v>218.40000000000046</v>
      </c>
      <c r="DT7" s="199">
        <f t="shared" si="7"/>
        <v>220.20000000000047</v>
      </c>
      <c r="DU7" s="199">
        <f t="shared" si="7"/>
        <v>222.00000000000048</v>
      </c>
      <c r="DV7" s="199">
        <f t="shared" si="7"/>
        <v>223.80000000000049</v>
      </c>
      <c r="DW7" s="199">
        <f t="shared" si="7"/>
        <v>225.60000000000051</v>
      </c>
      <c r="DX7" s="199">
        <f t="shared" si="7"/>
        <v>227.40000000000052</v>
      </c>
      <c r="DY7" s="199">
        <f t="shared" si="7"/>
        <v>229.20000000000053</v>
      </c>
      <c r="DZ7" s="199">
        <f t="shared" si="7"/>
        <v>231.00000000000054</v>
      </c>
      <c r="EA7" s="199">
        <f t="shared" si="7"/>
        <v>232.80000000000055</v>
      </c>
      <c r="EB7" s="199">
        <f t="shared" si="7"/>
        <v>234.60000000000056</v>
      </c>
      <c r="EC7" s="199">
        <f t="shared" si="7"/>
        <v>236.40000000000057</v>
      </c>
      <c r="ED7" s="199">
        <f t="shared" si="7"/>
        <v>238.20000000000059</v>
      </c>
      <c r="EE7" s="236">
        <f t="shared" si="16"/>
        <v>239.999</v>
      </c>
      <c r="EF7" s="237">
        <f t="shared" si="17"/>
        <v>0</v>
      </c>
      <c r="EG7" s="237">
        <f t="shared" si="8"/>
        <v>4.3935740305379809E-6</v>
      </c>
      <c r="EH7" s="237">
        <f t="shared" si="8"/>
        <v>3.3071448885589183E-5</v>
      </c>
      <c r="EI7" s="237">
        <f t="shared" si="8"/>
        <v>1.0495447262105354E-4</v>
      </c>
      <c r="EJ7" s="237">
        <f t="shared" si="8"/>
        <v>2.3378365985587092E-4</v>
      </c>
      <c r="EK7" s="237">
        <f t="shared" si="8"/>
        <v>4.2880360286458178E-4</v>
      </c>
      <c r="EL7" s="237">
        <f t="shared" si="8"/>
        <v>6.9538873930444548E-4</v>
      </c>
      <c r="EM7" s="237">
        <f t="shared" si="8"/>
        <v>1.0356156203073616E-3</v>
      </c>
      <c r="EN7" s="237">
        <f t="shared" si="8"/>
        <v>1.4487842165445924E-3</v>
      </c>
      <c r="EO7" s="237">
        <f t="shared" si="8"/>
        <v>1.9318911954434755E-3</v>
      </c>
      <c r="EP7" s="237">
        <f t="shared" si="8"/>
        <v>2.4800579999999907E-3</v>
      </c>
      <c r="EQ7" s="237">
        <f t="shared" si="8"/>
        <v>3.0869164585890824E-3</v>
      </c>
      <c r="ER7" s="237">
        <f t="shared" si="8"/>
        <v>3.7449545558261637E-3</v>
      </c>
      <c r="ES7" s="237">
        <f t="shared" si="8"/>
        <v>4.4458248968782567E-3</v>
      </c>
      <c r="ET7" s="237">
        <f t="shared" si="8"/>
        <v>5.1806183016615106E-3</v>
      </c>
      <c r="EU7" s="237">
        <f t="shared" si="8"/>
        <v>5.9401048710937309E-3</v>
      </c>
      <c r="EV7" s="237">
        <f t="shared" si="8"/>
        <v>6.7149447749959516E-3</v>
      </c>
      <c r="EW7" s="237">
        <f t="shared" si="8"/>
        <v>7.4958709203555027E-3</v>
      </c>
      <c r="EX7" s="237">
        <f t="shared" si="8"/>
        <v>8.2738455694755676E-3</v>
      </c>
      <c r="EY7" s="237">
        <f t="shared" si="8"/>
        <v>9.0401928900414857E-3</v>
      </c>
      <c r="EZ7" s="237">
        <f t="shared" si="8"/>
        <v>9.7867093333333152E-3</v>
      </c>
      <c r="FA7" s="237">
        <f t="shared" si="8"/>
        <v>1.0505753652706559E-2</v>
      </c>
      <c r="FB7" s="237">
        <f t="shared" si="8"/>
        <v>1.1190318292048878E-2</v>
      </c>
      <c r="FC7" s="237">
        <f t="shared" si="8"/>
        <v>1.1834083793200008E-2</v>
      </c>
      <c r="FD7" s="237">
        <f t="shared" si="8"/>
        <v>1.2431457792294895E-2</v>
      </c>
      <c r="FE7" s="237">
        <f t="shared" si="8"/>
        <v>1.2977600097656233E-2</v>
      </c>
      <c r="FF7" s="237">
        <f t="shared" si="8"/>
        <v>1.3468435266222404E-2</v>
      </c>
      <c r="FG7" s="237">
        <f t="shared" si="8"/>
        <v>1.3900654021549793E-2</v>
      </c>
      <c r="FH7" s="237">
        <f t="shared" si="8"/>
        <v>1.4271704784175091E-2</v>
      </c>
      <c r="FI7" s="237">
        <f t="shared" si="8"/>
        <v>1.4579776514563249E-2</v>
      </c>
      <c r="FJ7" s="237">
        <f t="shared" si="8"/>
        <v>1.4823773999999994E-2</v>
      </c>
      <c r="FK7" s="237">
        <f t="shared" si="8"/>
        <v>1.5003286649614993E-2</v>
      </c>
      <c r="FL7" s="237">
        <f t="shared" si="8"/>
        <v>1.5118551796241751E-2</v>
      </c>
      <c r="FM7" s="237">
        <f t="shared" si="8"/>
        <v>1.5170413440034319E-2</v>
      </c>
      <c r="FN7" s="237">
        <f t="shared" si="8"/>
        <v>1.516027730666804E-2</v>
      </c>
      <c r="FO7" s="237">
        <f t="shared" si="8"/>
        <v>1.5090063032552092E-2</v>
      </c>
      <c r="FP7" s="237">
        <f t="shared" si="8"/>
        <v>1.4962154230775824E-2</v>
      </c>
      <c r="FQ7" s="237">
        <f t="shared" si="8"/>
        <v>1.4779347134498242E-2</v>
      </c>
      <c r="FR7" s="237">
        <f t="shared" si="8"/>
        <v>1.4544798459171178E-2</v>
      </c>
      <c r="FS7" s="237">
        <f t="shared" si="8"/>
        <v>1.4261973071360762E-2</v>
      </c>
      <c r="FT7" s="237">
        <f t="shared" si="8"/>
        <v>1.3934592000000023E-2</v>
      </c>
      <c r="FU7" s="237">
        <f t="shared" si="8"/>
        <v>1.3566581275666373E-2</v>
      </c>
      <c r="FV7" s="237">
        <f t="shared" si="8"/>
        <v>1.3162022034932755E-2</v>
      </c>
      <c r="FW7" s="237">
        <f t="shared" si="8"/>
        <v>1.272510227998915E-2</v>
      </c>
      <c r="FX7" s="237">
        <f t="shared" si="8"/>
        <v>1.2260070638572904E-2</v>
      </c>
      <c r="FY7" s="237">
        <f t="shared" si="8"/>
        <v>1.1771192425781257E-2</v>
      </c>
      <c r="FZ7" s="237">
        <f t="shared" si="8"/>
        <v>1.1262708267568134E-2</v>
      </c>
      <c r="GA7" s="237">
        <f t="shared" si="8"/>
        <v>1.0738795505648784E-2</v>
      </c>
      <c r="GB7" s="237">
        <f t="shared" si="8"/>
        <v>1.0203532565151743E-2</v>
      </c>
      <c r="GC7" s="237">
        <f t="shared" si="8"/>
        <v>9.6608664296659597E-3</v>
      </c>
      <c r="GD7" s="237">
        <f t="shared" si="8"/>
        <v>9.1145833333333322E-3</v>
      </c>
      <c r="GE7" s="237">
        <f t="shared" si="8"/>
        <v>8.5682827463326311E-3</v>
      </c>
      <c r="GF7" s="237">
        <f t="shared" si="8"/>
        <v>8.0253546984898425E-3</v>
      </c>
      <c r="GG7" s="237">
        <f t="shared" si="8"/>
        <v>7.4889604558324744E-3</v>
      </c>
      <c r="GH7" s="237">
        <f t="shared" si="8"/>
        <v>6.9620165366814568E-3</v>
      </c>
      <c r="GI7" s="237">
        <f t="shared" si="8"/>
        <v>6.4471820273437246E-3</v>
      </c>
      <c r="GJ7" s="237">
        <f t="shared" si="8"/>
        <v>5.9468491326313587E-3</v>
      </c>
      <c r="GK7" s="237">
        <f t="shared" si="8"/>
        <v>5.4631368732894403E-3</v>
      </c>
      <c r="GL7" s="237">
        <f t="shared" si="8"/>
        <v>4.9978878209648355E-3</v>
      </c>
      <c r="GM7" s="237">
        <f t="shared" si="8"/>
        <v>4.5526677415908883E-3</v>
      </c>
      <c r="GN7" s="237">
        <f t="shared" si="8"/>
        <v>4.1287679999999711E-3</v>
      </c>
      <c r="GO7" s="237">
        <f t="shared" si="8"/>
        <v>3.7272105622058274E-3</v>
      </c>
      <c r="GP7" s="237">
        <f t="shared" si="8"/>
        <v>3.34875541712108E-3</v>
      </c>
      <c r="GQ7" s="237">
        <f t="shared" si="8"/>
        <v>2.9939102264923412E-3</v>
      </c>
      <c r="GR7" s="237">
        <f t="shared" ref="GR7:HG70" si="18">IF(ISNONTEXT($Q7),IF($G7="R",_xlfn.BETA.DIST(CU7,$M7,$N7,FALSE,$B7,$D7),_xlfn.BETA.DIST(CU7,$N7,$M7,FALSE,$B7,$D7)),NA())</f>
        <v>2.662942000545762E-3</v>
      </c>
      <c r="GS7" s="237">
        <f t="shared" si="9"/>
        <v>2.3558905872395498E-3</v>
      </c>
      <c r="GT7" s="237">
        <f t="shared" si="9"/>
        <v>2.0725837551175386E-3</v>
      </c>
      <c r="GU7" s="237">
        <f t="shared" si="9"/>
        <v>1.8126536435482553E-3</v>
      </c>
      <c r="GV7" s="237">
        <f t="shared" si="9"/>
        <v>1.5755543496184879E-3</v>
      </c>
      <c r="GW7" s="237">
        <f t="shared" si="9"/>
        <v>1.3605804181275739E-3</v>
      </c>
      <c r="GX7" s="237">
        <f t="shared" si="9"/>
        <v>1.1668859999999746E-3</v>
      </c>
      <c r="GY7" s="237">
        <f t="shared" si="9"/>
        <v>9.9350444499798668E-4</v>
      </c>
      <c r="GZ7" s="237">
        <f t="shared" si="9"/>
        <v>8.3936809687447378E-4</v>
      </c>
      <c r="HA7" s="237">
        <f t="shared" si="9"/>
        <v>7.0332806305677348E-4</v>
      </c>
      <c r="HB7" s="237">
        <f t="shared" si="9"/>
        <v>5.8417373659782723E-4</v>
      </c>
      <c r="HC7" s="237">
        <f t="shared" si="9"/>
        <v>4.8065185546873352E-4</v>
      </c>
      <c r="HD7" s="237">
        <f t="shared" si="9"/>
        <v>3.9148489329867358E-4</v>
      </c>
      <c r="HE7" s="237">
        <f t="shared" si="9"/>
        <v>3.1538858639322618E-4</v>
      </c>
      <c r="HF7" s="237">
        <f t="shared" si="9"/>
        <v>2.5108841428069249E-4</v>
      </c>
      <c r="HG7" s="237">
        <f t="shared" si="9"/>
        <v>1.9733486514801203E-4</v>
      </c>
      <c r="HH7" s="237">
        <f t="shared" si="9"/>
        <v>1.5291733333332527E-4</v>
      </c>
      <c r="HI7" s="237">
        <f t="shared" si="9"/>
        <v>1.1667651354109083E-4</v>
      </c>
      <c r="HJ7" s="237">
        <f t="shared" si="9"/>
        <v>8.7515175638010447E-5</v>
      </c>
      <c r="HK7" s="237">
        <f t="shared" si="9"/>
        <v>6.4407224773742691E-5</v>
      </c>
      <c r="HL7" s="237">
        <f t="shared" si="9"/>
        <v>4.64049741496284E-5</v>
      </c>
      <c r="HM7" s="237">
        <f t="shared" si="9"/>
        <v>3.2644582031247154E-5</v>
      </c>
      <c r="HN7" s="237">
        <f t="shared" si="9"/>
        <v>2.2349630566739197E-5</v>
      </c>
      <c r="HO7" s="237">
        <f t="shared" si="9"/>
        <v>1.4832851632324365E-5</v>
      </c>
      <c r="HP7" s="237">
        <f t="shared" si="9"/>
        <v>9.4960342794228572E-6</v>
      </c>
      <c r="HQ7" s="237">
        <f t="shared" si="9"/>
        <v>5.8281794041745682E-6</v>
      </c>
      <c r="HR7" s="237">
        <f t="shared" si="9"/>
        <v>3.4019999999994839E-6</v>
      </c>
      <c r="HS7" s="237">
        <f t="shared" si="9"/>
        <v>1.8688997871176836E-6</v>
      </c>
      <c r="HT7" s="237">
        <f t="shared" si="9"/>
        <v>9.5259913966914072E-7</v>
      </c>
      <c r="HU7" s="237">
        <f t="shared" si="9"/>
        <v>4.4161505123389656E-7</v>
      </c>
      <c r="HV7" s="237">
        <f t="shared" si="9"/>
        <v>1.8084139315194852E-7</v>
      </c>
      <c r="HW7" s="237">
        <f t="shared" si="9"/>
        <v>6.2516927083311557E-8</v>
      </c>
      <c r="HX7" s="237">
        <f t="shared" si="9"/>
        <v>1.6911433727992383E-8</v>
      </c>
      <c r="HY7" s="237">
        <f t="shared" si="9"/>
        <v>3.1049135459981143E-9</v>
      </c>
      <c r="HZ7" s="237">
        <f t="shared" si="9"/>
        <v>2.8110267733306666E-10</v>
      </c>
      <c r="IA7" s="237">
        <f t="shared" si="9"/>
        <v>4.528061999991323E-12</v>
      </c>
      <c r="IB7" s="237">
        <f t="shared" si="9"/>
        <v>1.3720328578055894E-31</v>
      </c>
    </row>
    <row r="8" spans="1:237" x14ac:dyDescent="0.25">
      <c r="A8" s="22">
        <v>5</v>
      </c>
      <c r="B8" s="132">
        <v>60</v>
      </c>
      <c r="C8" s="132">
        <v>120</v>
      </c>
      <c r="D8" s="132">
        <v>240</v>
      </c>
      <c r="E8" s="127">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9">
        <f t="shared" si="3"/>
        <v>127.5</v>
      </c>
      <c r="Q8" s="119">
        <f t="shared" si="4"/>
        <v>29.052</v>
      </c>
      <c r="R8" s="40">
        <f t="shared" si="5"/>
        <v>844.01870399999996</v>
      </c>
      <c r="S8" s="132">
        <v>150</v>
      </c>
      <c r="T8" s="28">
        <f>IF(AND(B8&gt;0,C8&gt;0,D8&gt;0,M8&gt;0,N8&gt;0,S8&gt;0,NOT(K8="")),ABS(VLOOKUP($S$1,VLookups!$A$28:$B$29,2,FALSE)-_xlfn.BETA.DIST(S8,IF(G8="L",N8,M8),IF(G8="L",M8,N8),TRUE,B8,D8)),"")</f>
        <v>0.7734375</v>
      </c>
      <c r="U8" s="129">
        <f>IF(OR($M8="",$N8=""),"",_xlfn.BETA.INV(ABS(VLOOKUP($S$1,VLookups!$A$28:$B$29,2,FALSE)-U$3),IF($G8="L",$N8,$M8),IF($G8="L",$M8,$N8),$B8,$D8))</f>
        <v>83.1761507047637</v>
      </c>
      <c r="V8" s="130">
        <f>IF(OR($M8="",$N8=""),"",_xlfn.BETA.INV(ABS(VLOOKUP($S$1,VLookups!$A$28:$B$29,2,FALSE)-V$3),IF($G8="L",$N8,$M8),IF($G8="L",$M8,$N8),$B8,$D8))</f>
        <v>178.57294149203952</v>
      </c>
      <c r="W8" s="129">
        <f>IF(OR($M8="",$N8=""),"",_xlfn.BETA.INV(ABS(VLOOKUP($S$1,VLookups!$A$28:$B$29,2,FALSE)-W$3),IF($G8="L",$N8,$M8),IF($G8="L",$M8,$N8),$B8,$D8))</f>
        <v>90.534915131496092</v>
      </c>
      <c r="X8" s="130">
        <f>IF(OR($M8="",$N8=""),"",_xlfn.BETA.INV(ABS(VLOOKUP($S$1,VLookups!$A$28:$B$29,2,FALSE)-X$3),IF($G8="L",$N8,$M8),IF($G8="L",$M8,$N8),$B8,$D8))</f>
        <v>101.09876358297106</v>
      </c>
      <c r="Y8" s="129">
        <f>IF(OR($M8="",$N8=""),"",_xlfn.BETA.INV(ABS(VLOOKUP($S$1,VLookups!$A$28:$B$29,2,FALSE)-Y$3),IF($G8="L",$N8,$M8),IF($G8="L",$M8,$N8),$B8,$D8))</f>
        <v>109.74114490288321</v>
      </c>
      <c r="Z8" s="130">
        <f>IF(OR($M8="",$N8=""),"",_xlfn.BETA.INV(ABS(VLOOKUP($S$1,VLookups!$A$28:$B$29,2,FALSE)-Z$3),IF($G8="L",$N8,$M8),IF($G8="L",$M8,$N8),$B8,$D8))</f>
        <v>117.70544950155609</v>
      </c>
      <c r="AA8" s="129">
        <f>IF(OR($M8="",$N8=""),"",_xlfn.BETA.INV(ABS(VLOOKUP($S$1,VLookups!$A$28:$B$29,2,FALSE)-AA$3),IF($G8="L",$N8,$M8),IF($G8="L",$M8,$N8),$B8,$D8))</f>
        <v>125.54089556065487</v>
      </c>
      <c r="AB8" s="130">
        <f>IF(OR($M8="",$N8=""),"",_xlfn.BETA.INV(ABS(VLOOKUP($S$1,VLookups!$A$28:$B$29,2,FALSE)-AB$3),IF($G8="L",$N8,$M8),IF($G8="L",$M8,$N8),$B8,$D8))</f>
        <v>133.65872194371991</v>
      </c>
      <c r="AC8" s="129">
        <f>IF(OR($M8="",$N8=""),"",_xlfn.BETA.INV(ABS(VLOOKUP($S$1,VLookups!$A$28:$B$29,2,FALSE)-AC$3),IF($G8="L",$N8,$M8),IF($G8="L",$M8,$N8),$B8,$D8))</f>
        <v>142.53983975711532</v>
      </c>
      <c r="AD8" s="130">
        <f>IF(OR($M8="",$N8=""),"",_xlfn.BETA.INV(ABS(VLOOKUP($S$1,VLookups!$A$28:$B$29,2,FALSE)-AD$3),IF($G8="L",$N8,$M8),IF($G8="L",$M8,$N8),$B8,$D8))</f>
        <v>153.01639861756411</v>
      </c>
      <c r="AE8" s="129">
        <f>IF(OR($M8="",$N8=""),"",_xlfn.BETA.INV(ABS(VLOOKUP($S$1,VLookups!$A$28:$B$29,2,FALSE)-AE$3),IF($G8="L",$N8,$M8),IF($G8="L",$M8,$N8),$B8,$D8))</f>
        <v>167.31235101264792</v>
      </c>
      <c r="AF8" s="130">
        <f>IF(OR($M8="",$N8=""),"",_xlfn.BETA.INV(ABS(VLOOKUP($S$1,VLookups!$A$28:$B$29,2,FALSE)-AF$3),IF($G8="L",$N8,$M8),IF($G8="L",$M8,$N8),$B8,$D8))</f>
        <v>197.46175850931365</v>
      </c>
      <c r="AG8" s="17"/>
      <c r="AH8" s="238">
        <f t="shared" si="13"/>
        <v>1.8</v>
      </c>
      <c r="AI8" s="236">
        <f t="shared" si="14"/>
        <v>60</v>
      </c>
      <c r="AJ8" s="199">
        <f t="shared" si="15"/>
        <v>61.8</v>
      </c>
      <c r="AK8" s="199">
        <f t="shared" si="15"/>
        <v>63.599999999999994</v>
      </c>
      <c r="AL8" s="199">
        <f t="shared" si="15"/>
        <v>65.399999999999991</v>
      </c>
      <c r="AM8" s="199">
        <f t="shared" si="15"/>
        <v>67.199999999999989</v>
      </c>
      <c r="AN8" s="199">
        <f t="shared" si="15"/>
        <v>68.999999999999986</v>
      </c>
      <c r="AO8" s="199">
        <f t="shared" si="15"/>
        <v>70.799999999999983</v>
      </c>
      <c r="AP8" s="199">
        <f t="shared" si="15"/>
        <v>72.59999999999998</v>
      </c>
      <c r="AQ8" s="199">
        <f t="shared" si="15"/>
        <v>74.399999999999977</v>
      </c>
      <c r="AR8" s="199">
        <f t="shared" si="15"/>
        <v>76.199999999999974</v>
      </c>
      <c r="AS8" s="199">
        <f t="shared" si="15"/>
        <v>77.999999999999972</v>
      </c>
      <c r="AT8" s="199">
        <f t="shared" si="15"/>
        <v>79.799999999999969</v>
      </c>
      <c r="AU8" s="199">
        <f t="shared" si="15"/>
        <v>81.599999999999966</v>
      </c>
      <c r="AV8" s="199">
        <f t="shared" si="15"/>
        <v>83.399999999999963</v>
      </c>
      <c r="AW8" s="199">
        <f t="shared" si="15"/>
        <v>85.19999999999996</v>
      </c>
      <c r="AX8" s="199">
        <f t="shared" si="15"/>
        <v>86.999999999999957</v>
      </c>
      <c r="AY8" s="199">
        <f t="shared" si="15"/>
        <v>88.799999999999955</v>
      </c>
      <c r="AZ8" s="199">
        <f t="shared" si="15"/>
        <v>90.599999999999952</v>
      </c>
      <c r="BA8" s="199">
        <f t="shared" si="15"/>
        <v>92.399999999999949</v>
      </c>
      <c r="BB8" s="199">
        <f t="shared" si="15"/>
        <v>94.199999999999946</v>
      </c>
      <c r="BC8" s="199">
        <f t="shared" si="15"/>
        <v>95.999999999999943</v>
      </c>
      <c r="BD8" s="199">
        <f t="shared" si="15"/>
        <v>97.79999999999994</v>
      </c>
      <c r="BE8" s="199">
        <f t="shared" si="15"/>
        <v>99.599999999999937</v>
      </c>
      <c r="BF8" s="199">
        <f t="shared" si="15"/>
        <v>101.39999999999993</v>
      </c>
      <c r="BG8" s="199">
        <f t="shared" si="15"/>
        <v>103.19999999999993</v>
      </c>
      <c r="BH8" s="199">
        <f t="shared" si="15"/>
        <v>104.99999999999993</v>
      </c>
      <c r="BI8" s="199">
        <f t="shared" si="15"/>
        <v>106.79999999999993</v>
      </c>
      <c r="BJ8" s="199">
        <f t="shared" si="15"/>
        <v>108.59999999999992</v>
      </c>
      <c r="BK8" s="199">
        <f t="shared" si="15"/>
        <v>110.39999999999992</v>
      </c>
      <c r="BL8" s="199">
        <f t="shared" si="15"/>
        <v>112.19999999999992</v>
      </c>
      <c r="BM8" s="199">
        <f t="shared" si="15"/>
        <v>113.99999999999991</v>
      </c>
      <c r="BN8" s="199">
        <f t="shared" si="15"/>
        <v>115.79999999999991</v>
      </c>
      <c r="BO8" s="199">
        <f t="shared" si="15"/>
        <v>117.59999999999991</v>
      </c>
      <c r="BP8" s="199">
        <f t="shared" si="15"/>
        <v>119.39999999999991</v>
      </c>
      <c r="BQ8" s="199">
        <f t="shared" si="15"/>
        <v>121.1999999999999</v>
      </c>
      <c r="BR8" s="199">
        <f t="shared" si="15"/>
        <v>122.9999999999999</v>
      </c>
      <c r="BS8" s="199">
        <f t="shared" si="15"/>
        <v>124.7999999999999</v>
      </c>
      <c r="BT8" s="199">
        <f t="shared" si="15"/>
        <v>126.59999999999989</v>
      </c>
      <c r="BU8" s="199">
        <f t="shared" si="15"/>
        <v>128.39999999999989</v>
      </c>
      <c r="BV8" s="199">
        <f t="shared" si="15"/>
        <v>130.1999999999999</v>
      </c>
      <c r="BW8" s="199">
        <f t="shared" si="15"/>
        <v>131.99999999999991</v>
      </c>
      <c r="BX8" s="199">
        <f t="shared" si="15"/>
        <v>133.79999999999993</v>
      </c>
      <c r="BY8" s="199">
        <f t="shared" si="15"/>
        <v>135.59999999999994</v>
      </c>
      <c r="BZ8" s="199">
        <f t="shared" si="15"/>
        <v>137.39999999999995</v>
      </c>
      <c r="CA8" s="199">
        <f t="shared" si="15"/>
        <v>139.19999999999996</v>
      </c>
      <c r="CB8" s="199">
        <f t="shared" si="15"/>
        <v>140.99999999999997</v>
      </c>
      <c r="CC8" s="199">
        <f t="shared" si="15"/>
        <v>142.79999999999998</v>
      </c>
      <c r="CD8" s="199">
        <f t="shared" si="15"/>
        <v>144.6</v>
      </c>
      <c r="CE8" s="199">
        <f t="shared" si="15"/>
        <v>146.4</v>
      </c>
      <c r="CF8" s="199">
        <f t="shared" si="15"/>
        <v>148.20000000000002</v>
      </c>
      <c r="CG8" s="199">
        <f t="shared" si="15"/>
        <v>150.00000000000003</v>
      </c>
      <c r="CH8" s="199">
        <f t="shared" si="15"/>
        <v>151.80000000000004</v>
      </c>
      <c r="CI8" s="199">
        <f t="shared" si="15"/>
        <v>153.60000000000005</v>
      </c>
      <c r="CJ8" s="199">
        <f t="shared" si="15"/>
        <v>155.40000000000006</v>
      </c>
      <c r="CK8" s="199">
        <f t="shared" si="15"/>
        <v>157.20000000000007</v>
      </c>
      <c r="CL8" s="199">
        <f t="shared" si="15"/>
        <v>159.00000000000009</v>
      </c>
      <c r="CM8" s="199">
        <f t="shared" si="15"/>
        <v>160.8000000000001</v>
      </c>
      <c r="CN8" s="199">
        <f t="shared" si="15"/>
        <v>162.60000000000011</v>
      </c>
      <c r="CO8" s="199">
        <f t="shared" si="15"/>
        <v>164.40000000000012</v>
      </c>
      <c r="CP8" s="199">
        <f t="shared" si="15"/>
        <v>166.20000000000013</v>
      </c>
      <c r="CQ8" s="199">
        <f t="shared" si="15"/>
        <v>168.00000000000014</v>
      </c>
      <c r="CR8" s="199">
        <f t="shared" si="15"/>
        <v>169.80000000000015</v>
      </c>
      <c r="CS8" s="199">
        <f t="shared" si="15"/>
        <v>171.60000000000016</v>
      </c>
      <c r="CT8" s="199">
        <f t="shared" si="15"/>
        <v>173.40000000000018</v>
      </c>
      <c r="CU8" s="199">
        <f t="shared" ref="CU8:FF8" si="19">IF(ISNONTEXT($AH8),CT8+$AH8,"")</f>
        <v>175.20000000000019</v>
      </c>
      <c r="CV8" s="199">
        <f t="shared" si="6"/>
        <v>177.0000000000002</v>
      </c>
      <c r="CW8" s="199">
        <f t="shared" si="7"/>
        <v>178.80000000000021</v>
      </c>
      <c r="CX8" s="199">
        <f t="shared" si="7"/>
        <v>180.60000000000022</v>
      </c>
      <c r="CY8" s="199">
        <f t="shared" si="7"/>
        <v>182.40000000000023</v>
      </c>
      <c r="CZ8" s="199">
        <f t="shared" si="7"/>
        <v>184.20000000000024</v>
      </c>
      <c r="DA8" s="199">
        <f t="shared" si="7"/>
        <v>186.00000000000026</v>
      </c>
      <c r="DB8" s="199">
        <f t="shared" si="7"/>
        <v>187.80000000000027</v>
      </c>
      <c r="DC8" s="199">
        <f t="shared" si="7"/>
        <v>189.60000000000028</v>
      </c>
      <c r="DD8" s="199">
        <f t="shared" si="7"/>
        <v>191.40000000000029</v>
      </c>
      <c r="DE8" s="199">
        <f t="shared" si="7"/>
        <v>193.2000000000003</v>
      </c>
      <c r="DF8" s="199">
        <f t="shared" si="7"/>
        <v>195.00000000000031</v>
      </c>
      <c r="DG8" s="199">
        <f t="shared" si="7"/>
        <v>196.80000000000032</v>
      </c>
      <c r="DH8" s="199">
        <f t="shared" si="7"/>
        <v>198.60000000000034</v>
      </c>
      <c r="DI8" s="199">
        <f t="shared" si="7"/>
        <v>200.40000000000035</v>
      </c>
      <c r="DJ8" s="199">
        <f t="shared" si="7"/>
        <v>202.20000000000036</v>
      </c>
      <c r="DK8" s="199">
        <f t="shared" si="7"/>
        <v>204.00000000000037</v>
      </c>
      <c r="DL8" s="199">
        <f t="shared" si="7"/>
        <v>205.80000000000038</v>
      </c>
      <c r="DM8" s="199">
        <f t="shared" si="7"/>
        <v>207.60000000000039</v>
      </c>
      <c r="DN8" s="199">
        <f t="shared" si="7"/>
        <v>209.4000000000004</v>
      </c>
      <c r="DO8" s="199">
        <f t="shared" si="7"/>
        <v>211.20000000000041</v>
      </c>
      <c r="DP8" s="199">
        <f t="shared" si="7"/>
        <v>213.00000000000043</v>
      </c>
      <c r="DQ8" s="199">
        <f t="shared" si="7"/>
        <v>214.80000000000044</v>
      </c>
      <c r="DR8" s="199">
        <f t="shared" si="7"/>
        <v>216.60000000000045</v>
      </c>
      <c r="DS8" s="199">
        <f t="shared" si="7"/>
        <v>218.40000000000046</v>
      </c>
      <c r="DT8" s="199">
        <f t="shared" si="7"/>
        <v>220.20000000000047</v>
      </c>
      <c r="DU8" s="199">
        <f t="shared" si="7"/>
        <v>222.00000000000048</v>
      </c>
      <c r="DV8" s="199">
        <f t="shared" si="7"/>
        <v>223.80000000000049</v>
      </c>
      <c r="DW8" s="199">
        <f t="shared" si="7"/>
        <v>225.60000000000051</v>
      </c>
      <c r="DX8" s="199">
        <f t="shared" si="7"/>
        <v>227.40000000000052</v>
      </c>
      <c r="DY8" s="199">
        <f t="shared" si="7"/>
        <v>229.20000000000053</v>
      </c>
      <c r="DZ8" s="199">
        <f t="shared" si="7"/>
        <v>231.00000000000054</v>
      </c>
      <c r="EA8" s="199">
        <f t="shared" si="7"/>
        <v>232.80000000000055</v>
      </c>
      <c r="EB8" s="199">
        <f t="shared" si="7"/>
        <v>234.60000000000056</v>
      </c>
      <c r="EC8" s="199">
        <f t="shared" si="7"/>
        <v>236.40000000000057</v>
      </c>
      <c r="ED8" s="199">
        <f t="shared" si="7"/>
        <v>238.20000000000059</v>
      </c>
      <c r="EE8" s="236">
        <f t="shared" si="16"/>
        <v>239.999</v>
      </c>
      <c r="EF8" s="237">
        <f t="shared" si="17"/>
        <v>0</v>
      </c>
      <c r="EG8" s="237">
        <f t="shared" si="17"/>
        <v>5.603476724999984E-5</v>
      </c>
      <c r="EH8" s="237">
        <f t="shared" si="17"/>
        <v>2.1521923733333278E-4</v>
      </c>
      <c r="EI8" s="237">
        <f t="shared" si="17"/>
        <v>4.6477872524999851E-4</v>
      </c>
      <c r="EJ8" s="237">
        <f t="shared" si="17"/>
        <v>7.9272345599999759E-4</v>
      </c>
      <c r="EK8" s="237">
        <f t="shared" si="17"/>
        <v>1.1878216145833303E-3</v>
      </c>
      <c r="EL8" s="237">
        <f t="shared" si="17"/>
        <v>1.6395728159999954E-3</v>
      </c>
      <c r="EM8" s="237">
        <f t="shared" si="17"/>
        <v>2.1381819952499934E-3</v>
      </c>
      <c r="EN8" s="237">
        <f t="shared" si="17"/>
        <v>2.6745337173333258E-3</v>
      </c>
      <c r="EO8" s="237">
        <f t="shared" si="17"/>
        <v>3.2401669072499922E-3</v>
      </c>
      <c r="EP8" s="237">
        <f t="shared" si="17"/>
        <v>3.8272499999999899E-3</v>
      </c>
      <c r="EQ8" s="237">
        <f t="shared" si="17"/>
        <v>4.428556510583324E-3</v>
      </c>
      <c r="ER8" s="237">
        <f t="shared" si="17"/>
        <v>5.0374410239999896E-3</v>
      </c>
      <c r="ES8" s="237">
        <f t="shared" si="17"/>
        <v>5.6478156052499878E-3</v>
      </c>
      <c r="ET8" s="237">
        <f t="shared" si="17"/>
        <v>6.2541266293333229E-3</v>
      </c>
      <c r="EU8" s="237">
        <f t="shared" si="17"/>
        <v>6.8513320312499851E-3</v>
      </c>
      <c r="EV8" s="237">
        <f t="shared" ref="EV8:FK71" si="20">IF(ISNONTEXT($Q8),IF($G8="R",_xlfn.BETA.DIST(AY8,$M8,$N8,FALSE,$B8,$D8),_xlfn.BETA.DIST(AY8,$N8,$M8,FALSE,$B8,$D8)),NA())</f>
        <v>7.4348789759999846E-3</v>
      </c>
      <c r="EW8" s="237">
        <f t="shared" si="20"/>
        <v>8.0006819485833169E-3</v>
      </c>
      <c r="EX8" s="237">
        <f t="shared" si="20"/>
        <v>8.5451012639999862E-3</v>
      </c>
      <c r="EY8" s="237">
        <f t="shared" si="20"/>
        <v>9.0649219972499875E-3</v>
      </c>
      <c r="EZ8" s="237">
        <f t="shared" si="20"/>
        <v>9.5573333333333222E-3</v>
      </c>
      <c r="FA8" s="237">
        <f t="shared" si="20"/>
        <v>1.0019908337249984E-2</v>
      </c>
      <c r="FB8" s="237">
        <f t="shared" si="20"/>
        <v>1.0450584143999986E-2</v>
      </c>
      <c r="FC8" s="237">
        <f t="shared" si="20"/>
        <v>1.084764256858332E-2</v>
      </c>
      <c r="FD8" s="237">
        <f t="shared" si="20"/>
        <v>1.1209691135999986E-2</v>
      </c>
      <c r="FE8" s="237">
        <f t="shared" si="20"/>
        <v>1.1535644531249988E-2</v>
      </c>
      <c r="FF8" s="237">
        <f t="shared" si="20"/>
        <v>1.1824706469333323E-2</v>
      </c>
      <c r="FG8" s="237">
        <f t="shared" si="20"/>
        <v>1.2076351985249988E-2</v>
      </c>
      <c r="FH8" s="237">
        <f t="shared" si="20"/>
        <v>1.2290310143999991E-2</v>
      </c>
      <c r="FI8" s="237">
        <f t="shared" si="20"/>
        <v>1.2466547170583327E-2</v>
      </c>
      <c r="FJ8" s="237">
        <f t="shared" si="20"/>
        <v>1.2605249999999995E-2</v>
      </c>
      <c r="FK8" s="237">
        <f t="shared" si="20"/>
        <v>1.2706810247249995E-2</v>
      </c>
      <c r="FL8" s="237">
        <f t="shared" ref="FL8:GA71" si="21">IF(ISNONTEXT($Q8),IF($G8="R",_xlfn.BETA.DIST(BO8,$M8,$N8,FALSE,$B8,$D8),_xlfn.BETA.DIST(BO8,$N8,$M8,FALSE,$B8,$D8)),NA())</f>
        <v>1.2771808597333331E-2</v>
      </c>
      <c r="FM8" s="237">
        <f t="shared" si="21"/>
        <v>1.2800999615249999E-2</v>
      </c>
      <c r="FN8" s="237">
        <f t="shared" si="21"/>
        <v>1.2795296975999999E-2</v>
      </c>
      <c r="FO8" s="237">
        <f t="shared" si="21"/>
        <v>1.2755759114583336E-2</v>
      </c>
      <c r="FP8" s="237">
        <f t="shared" si="21"/>
        <v>1.2683575296000003E-2</v>
      </c>
      <c r="FQ8" s="237">
        <f t="shared" si="21"/>
        <v>1.2580052105250008E-2</v>
      </c>
      <c r="FR8" s="237">
        <f t="shared" si="21"/>
        <v>1.2446600357333342E-2</v>
      </c>
      <c r="FS8" s="237">
        <f t="shared" si="21"/>
        <v>1.2284722427250011E-2</v>
      </c>
      <c r="FT8" s="237">
        <f t="shared" si="21"/>
        <v>1.2096000000000011E-2</v>
      </c>
      <c r="FU8" s="237">
        <f t="shared" si="21"/>
        <v>1.1882082240583344E-2</v>
      </c>
      <c r="FV8" s="237">
        <f t="shared" si="21"/>
        <v>1.164467438400001E-2</v>
      </c>
      <c r="FW8" s="237">
        <f t="shared" si="21"/>
        <v>1.1385526745250006E-2</v>
      </c>
      <c r="FX8" s="237">
        <f t="shared" si="21"/>
        <v>1.1106424149333341E-2</v>
      </c>
      <c r="FY8" s="237">
        <f t="shared" si="21"/>
        <v>1.0809175781250003E-2</v>
      </c>
      <c r="FZ8" s="237">
        <f t="shared" si="21"/>
        <v>1.0495605456000003E-2</v>
      </c>
      <c r="GA8" s="237">
        <f t="shared" si="21"/>
        <v>1.0167542308583336E-2</v>
      </c>
      <c r="GB8" s="237">
        <f t="shared" ref="GB8:GQ71" si="22">IF(ISNONTEXT($Q8),IF($G8="R",_xlfn.BETA.DIST(CE8,$M8,$N8,FALSE,$B8,$D8),_xlfn.BETA.DIST(CE8,$N8,$M8,FALSE,$B8,$D8)),NA())</f>
        <v>9.8268119039999977E-3</v>
      </c>
      <c r="GC8" s="237">
        <f t="shared" si="22"/>
        <v>9.4752277672499972E-3</v>
      </c>
      <c r="GD8" s="237">
        <f t="shared" si="22"/>
        <v>9.1145833333333287E-3</v>
      </c>
      <c r="GE8" s="237">
        <f t="shared" si="22"/>
        <v>8.7466443172499932E-3</v>
      </c>
      <c r="GF8" s="237">
        <f t="shared" si="22"/>
        <v>8.3731415039999899E-3</v>
      </c>
      <c r="GG8" s="237">
        <f t="shared" si="22"/>
        <v>7.9957639585833181E-3</v>
      </c>
      <c r="GH8" s="237">
        <f t="shared" si="22"/>
        <v>7.6161526559999863E-3</v>
      </c>
      <c r="GI8" s="237">
        <f t="shared" si="22"/>
        <v>7.235894531249982E-3</v>
      </c>
      <c r="GJ8" s="237">
        <f t="shared" si="22"/>
        <v>6.8565169493333133E-3</v>
      </c>
      <c r="GK8" s="237">
        <f t="shared" si="22"/>
        <v>6.4794825952499769E-3</v>
      </c>
      <c r="GL8" s="237">
        <f t="shared" si="22"/>
        <v>6.1061847839999758E-3</v>
      </c>
      <c r="GM8" s="237">
        <f t="shared" si="22"/>
        <v>5.7379431905833092E-3</v>
      </c>
      <c r="GN8" s="237">
        <f t="shared" si="22"/>
        <v>5.3759999999999737E-3</v>
      </c>
      <c r="GO8" s="237">
        <f t="shared" si="22"/>
        <v>5.021516477249968E-3</v>
      </c>
      <c r="GP8" s="237">
        <f t="shared" si="22"/>
        <v>4.6755699573333039E-3</v>
      </c>
      <c r="GQ8" s="237">
        <f t="shared" si="22"/>
        <v>4.3391512552499656E-3</v>
      </c>
      <c r="GR8" s="237">
        <f t="shared" si="18"/>
        <v>4.0131624959999701E-3</v>
      </c>
      <c r="GS8" s="237">
        <f t="shared" si="9"/>
        <v>3.6984153645832998E-3</v>
      </c>
      <c r="GT8" s="237">
        <f t="shared" si="9"/>
        <v>3.3956297759999642E-3</v>
      </c>
      <c r="GU8" s="237">
        <f t="shared" si="9"/>
        <v>3.1054329652499659E-3</v>
      </c>
      <c r="GV8" s="237">
        <f t="shared" si="9"/>
        <v>2.8283589973333006E-3</v>
      </c>
      <c r="GW8" s="237">
        <f t="shared" si="9"/>
        <v>2.5648486972499646E-3</v>
      </c>
      <c r="GX8" s="237">
        <f t="shared" si="9"/>
        <v>2.3152499999999658E-3</v>
      </c>
      <c r="GY8" s="237">
        <f t="shared" si="9"/>
        <v>2.0798187205833003E-3</v>
      </c>
      <c r="GZ8" s="237">
        <f t="shared" si="9"/>
        <v>1.8587197439999675E-3</v>
      </c>
      <c r="HA8" s="237">
        <f t="shared" si="9"/>
        <v>1.6520286352499679E-3</v>
      </c>
      <c r="HB8" s="237">
        <f t="shared" si="9"/>
        <v>1.4597336693333031E-3</v>
      </c>
      <c r="HC8" s="237">
        <f t="shared" si="9"/>
        <v>1.2817382812499701E-3</v>
      </c>
      <c r="HD8" s="237">
        <f t="shared" si="9"/>
        <v>1.1178639359999719E-3</v>
      </c>
      <c r="HE8" s="237">
        <f t="shared" si="9"/>
        <v>9.6785341858330654E-4</v>
      </c>
      <c r="HF8" s="237">
        <f t="shared" si="9"/>
        <v>8.3137454399997502E-4</v>
      </c>
      <c r="HG8" s="237">
        <f t="shared" si="9"/>
        <v>7.0802428724997567E-4</v>
      </c>
      <c r="HH8" s="237">
        <f t="shared" si="9"/>
        <v>5.9733333333331193E-4</v>
      </c>
      <c r="HI8" s="237">
        <f t="shared" si="9"/>
        <v>4.9877104724998015E-4</v>
      </c>
      <c r="HJ8" s="237">
        <f t="shared" si="9"/>
        <v>4.117508639999823E-4</v>
      </c>
      <c r="HK8" s="237">
        <f t="shared" si="9"/>
        <v>3.3563609858331707E-4</v>
      </c>
      <c r="HL8" s="237">
        <f t="shared" si="9"/>
        <v>2.6974617599998614E-4</v>
      </c>
      <c r="HM8" s="237">
        <f t="shared" si="9"/>
        <v>2.1336328124998743E-4</v>
      </c>
      <c r="HN8" s="237">
        <f t="shared" si="9"/>
        <v>1.6573942933332281E-4</v>
      </c>
      <c r="HO8" s="237">
        <f t="shared" si="9"/>
        <v>1.2610395524999084E-4</v>
      </c>
      <c r="HP8" s="237">
        <f t="shared" si="9"/>
        <v>9.3671423999992456E-5</v>
      </c>
      <c r="HQ8" s="237">
        <f t="shared" si="9"/>
        <v>6.7649960583327347E-5</v>
      </c>
      <c r="HR8" s="237">
        <f t="shared" si="9"/>
        <v>4.7249999999995219E-5</v>
      </c>
      <c r="HS8" s="237">
        <f t="shared" si="9"/>
        <v>3.1693457249996407E-5</v>
      </c>
      <c r="HT8" s="237">
        <f t="shared" si="9"/>
        <v>2.0223317333330636E-5</v>
      </c>
      <c r="HU8" s="237">
        <f t="shared" si="9"/>
        <v>1.2113645249998114E-5</v>
      </c>
      <c r="HV8" s="237">
        <f t="shared" si="9"/>
        <v>6.6800159999987286E-6</v>
      </c>
      <c r="HW8" s="237">
        <f t="shared" si="9"/>
        <v>3.2903645833325759E-6</v>
      </c>
      <c r="HX8" s="237">
        <f t="shared" si="9"/>
        <v>1.3762559999995853E-6</v>
      </c>
      <c r="HY8" s="237">
        <f t="shared" si="9"/>
        <v>4.445752499998198E-7</v>
      </c>
      <c r="HZ8" s="237">
        <f t="shared" si="9"/>
        <v>8.9637333333276602E-8</v>
      </c>
      <c r="IA8" s="237">
        <f t="shared" si="9"/>
        <v>5.7172499999926979E-9</v>
      </c>
      <c r="IB8" s="237">
        <f t="shared" si="9"/>
        <v>5.5567639449506396E-22</v>
      </c>
    </row>
    <row r="9" spans="1:237" x14ac:dyDescent="0.25">
      <c r="A9" s="22">
        <v>6</v>
      </c>
      <c r="B9" s="132">
        <v>60</v>
      </c>
      <c r="C9" s="132">
        <v>120</v>
      </c>
      <c r="D9" s="132">
        <v>240</v>
      </c>
      <c r="E9" s="127">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9">
        <f t="shared" si="3"/>
        <v>129.22800000000001</v>
      </c>
      <c r="Q9" s="119">
        <f t="shared" si="4"/>
        <v>31.968</v>
      </c>
      <c r="R9" s="40">
        <f t="shared" si="5"/>
        <v>1021.953024</v>
      </c>
      <c r="S9" s="132">
        <v>150</v>
      </c>
      <c r="T9" s="28">
        <f>IF(AND(B9&gt;0,C9&gt;0,D9&gt;0,M9&gt;0,N9&gt;0,S9&gt;0,NOT(K9="")),ABS(VLOOKUP($S$1,VLookups!$A$28:$B$29,2,FALSE)-_xlfn.BETA.DIST(S9,IF(G9="L",N9,M9),IF(G9="L",M9,N9),TRUE,B9,D9)),"")</f>
        <v>0.73610920775865196</v>
      </c>
      <c r="U9" s="129">
        <f>IF(OR($M9="",$N9=""),"",_xlfn.BETA.INV(ABS(VLOOKUP($S$1,VLookups!$A$28:$B$29,2,FALSE)-U$3),IF($G9="L",$N9,$M9),IF($G9="L",$M9,$N9),$B9,$D9))</f>
        <v>80.667535547575412</v>
      </c>
      <c r="V9" s="130">
        <f>IF(OR($M9="",$N9=""),"",_xlfn.BETA.INV(ABS(VLOOKUP($S$1,VLookups!$A$28:$B$29,2,FALSE)-V$3),IF($G9="L",$N9,$M9),IF($G9="L",$M9,$N9),$B9,$D9))</f>
        <v>185.53190115519183</v>
      </c>
      <c r="W9" s="129">
        <f>IF(OR($M9="",$N9=""),"",_xlfn.BETA.INV(ABS(VLOOKUP($S$1,VLookups!$A$28:$B$29,2,FALSE)-W$3),IF($G9="L",$N9,$M9),IF($G9="L",$M9,$N9),$B9,$D9))</f>
        <v>88.37844998607369</v>
      </c>
      <c r="X9" s="130">
        <f>IF(OR($M9="",$N9=""),"",_xlfn.BETA.INV(ABS(VLOOKUP($S$1,VLookups!$A$28:$B$29,2,FALSE)-X$3),IF($G9="L",$N9,$M9),IF($G9="L",$M9,$N9),$B9,$D9))</f>
        <v>99.793778379062246</v>
      </c>
      <c r="Y9" s="129">
        <f>IF(OR($M9="",$N9=""),"",_xlfn.BETA.INV(ABS(VLOOKUP($S$1,VLookups!$A$28:$B$29,2,FALSE)-Y$3),IF($G9="L",$N9,$M9),IF($G9="L",$M9,$N9),$B9,$D9))</f>
        <v>109.32616444218004</v>
      </c>
      <c r="Z9" s="130">
        <f>IF(OR($M9="",$N9=""),"",_xlfn.BETA.INV(ABS(VLOOKUP($S$1,VLookups!$A$28:$B$29,2,FALSE)-Z$3),IF($G9="L",$N9,$M9),IF($G9="L",$M9,$N9),$B9,$D9))</f>
        <v>118.20309786864193</v>
      </c>
      <c r="AA9" s="129">
        <f>IF(OR($M9="",$N9=""),"",_xlfn.BETA.INV(ABS(VLOOKUP($S$1,VLookups!$A$28:$B$29,2,FALSE)-AA$3),IF($G9="L",$N9,$M9),IF($G9="L",$M9,$N9),$B9,$D9))</f>
        <v>126.98383761016913</v>
      </c>
      <c r="AB9" s="130">
        <f>IF(OR($M9="",$N9=""),"",_xlfn.BETA.INV(ABS(VLOOKUP($S$1,VLookups!$A$28:$B$29,2,FALSE)-AB$3),IF($G9="L",$N9,$M9),IF($G9="L",$M9,$N9),$B9,$D9))</f>
        <v>136.09750901724996</v>
      </c>
      <c r="AC9" s="129">
        <f>IF(OR($M9="",$N9=""),"",_xlfn.BETA.INV(ABS(VLOOKUP($S$1,VLookups!$A$28:$B$29,2,FALSE)-AC$3),IF($G9="L",$N9,$M9),IF($G9="L",$M9,$N9),$B9,$D9))</f>
        <v>146.05215784544049</v>
      </c>
      <c r="AD9" s="130">
        <f>IF(OR($M9="",$N9=""),"",_xlfn.BETA.INV(ABS(VLOOKUP($S$1,VLookups!$A$28:$B$29,2,FALSE)-AD$3),IF($G9="L",$N9,$M9),IF($G9="L",$M9,$N9),$B9,$D9))</f>
        <v>157.72555006081433</v>
      </c>
      <c r="AE9" s="129">
        <f>IF(OR($M9="",$N9=""),"",_xlfn.BETA.INV(ABS(VLOOKUP($S$1,VLookups!$A$28:$B$29,2,FALSE)-AE$3),IF($G9="L",$N9,$M9),IF($G9="L",$M9,$N9),$B9,$D9))</f>
        <v>173.43267451739814</v>
      </c>
      <c r="AF9" s="130">
        <f>IF(OR($M9="",$N9=""),"",_xlfn.BETA.INV(ABS(VLOOKUP($S$1,VLookups!$A$28:$B$29,2,FALSE)-AF$3),IF($G9="L",$N9,$M9),IF($G9="L",$M9,$N9),$B9,$D9))</f>
        <v>205.01383420511974</v>
      </c>
      <c r="AG9" s="17"/>
      <c r="AH9" s="238">
        <f t="shared" si="13"/>
        <v>1.8</v>
      </c>
      <c r="AI9" s="236">
        <f t="shared" si="14"/>
        <v>60</v>
      </c>
      <c r="AJ9" s="199">
        <f t="shared" ref="AJ9:CU12" si="23">IF(ISNONTEXT($AH9),AI9+$AH9,"")</f>
        <v>61.8</v>
      </c>
      <c r="AK9" s="199">
        <f t="shared" si="23"/>
        <v>63.599999999999994</v>
      </c>
      <c r="AL9" s="199">
        <f t="shared" si="23"/>
        <v>65.399999999999991</v>
      </c>
      <c r="AM9" s="199">
        <f t="shared" si="23"/>
        <v>67.199999999999989</v>
      </c>
      <c r="AN9" s="199">
        <f t="shared" si="23"/>
        <v>68.999999999999986</v>
      </c>
      <c r="AO9" s="199">
        <f t="shared" si="23"/>
        <v>70.799999999999983</v>
      </c>
      <c r="AP9" s="199">
        <f t="shared" si="23"/>
        <v>72.59999999999998</v>
      </c>
      <c r="AQ9" s="199">
        <f t="shared" si="23"/>
        <v>74.399999999999977</v>
      </c>
      <c r="AR9" s="199">
        <f t="shared" si="23"/>
        <v>76.199999999999974</v>
      </c>
      <c r="AS9" s="199">
        <f t="shared" si="23"/>
        <v>77.999999999999972</v>
      </c>
      <c r="AT9" s="199">
        <f t="shared" si="23"/>
        <v>79.799999999999969</v>
      </c>
      <c r="AU9" s="199">
        <f t="shared" si="23"/>
        <v>81.599999999999966</v>
      </c>
      <c r="AV9" s="199">
        <f t="shared" si="23"/>
        <v>83.399999999999963</v>
      </c>
      <c r="AW9" s="199">
        <f t="shared" si="23"/>
        <v>85.19999999999996</v>
      </c>
      <c r="AX9" s="199">
        <f t="shared" si="23"/>
        <v>86.999999999999957</v>
      </c>
      <c r="AY9" s="199">
        <f t="shared" si="23"/>
        <v>88.799999999999955</v>
      </c>
      <c r="AZ9" s="199">
        <f t="shared" si="23"/>
        <v>90.599999999999952</v>
      </c>
      <c r="BA9" s="199">
        <f t="shared" si="23"/>
        <v>92.399999999999949</v>
      </c>
      <c r="BB9" s="199">
        <f t="shared" si="23"/>
        <v>94.199999999999946</v>
      </c>
      <c r="BC9" s="199">
        <f t="shared" si="23"/>
        <v>95.999999999999943</v>
      </c>
      <c r="BD9" s="199">
        <f t="shared" si="23"/>
        <v>97.79999999999994</v>
      </c>
      <c r="BE9" s="199">
        <f t="shared" si="23"/>
        <v>99.599999999999937</v>
      </c>
      <c r="BF9" s="199">
        <f t="shared" si="23"/>
        <v>101.39999999999993</v>
      </c>
      <c r="BG9" s="199">
        <f t="shared" si="23"/>
        <v>103.19999999999993</v>
      </c>
      <c r="BH9" s="199">
        <f t="shared" si="23"/>
        <v>104.99999999999993</v>
      </c>
      <c r="BI9" s="199">
        <f t="shared" si="23"/>
        <v>106.79999999999993</v>
      </c>
      <c r="BJ9" s="199">
        <f t="shared" si="23"/>
        <v>108.59999999999992</v>
      </c>
      <c r="BK9" s="199">
        <f t="shared" si="23"/>
        <v>110.39999999999992</v>
      </c>
      <c r="BL9" s="199">
        <f t="shared" si="23"/>
        <v>112.19999999999992</v>
      </c>
      <c r="BM9" s="199">
        <f t="shared" si="23"/>
        <v>113.99999999999991</v>
      </c>
      <c r="BN9" s="199">
        <f t="shared" si="23"/>
        <v>115.79999999999991</v>
      </c>
      <c r="BO9" s="199">
        <f t="shared" si="23"/>
        <v>117.59999999999991</v>
      </c>
      <c r="BP9" s="199">
        <f t="shared" si="23"/>
        <v>119.39999999999991</v>
      </c>
      <c r="BQ9" s="199">
        <f t="shared" si="23"/>
        <v>121.1999999999999</v>
      </c>
      <c r="BR9" s="199">
        <f t="shared" si="23"/>
        <v>122.9999999999999</v>
      </c>
      <c r="BS9" s="199">
        <f t="shared" si="23"/>
        <v>124.7999999999999</v>
      </c>
      <c r="BT9" s="199">
        <f t="shared" si="23"/>
        <v>126.59999999999989</v>
      </c>
      <c r="BU9" s="199">
        <f t="shared" si="23"/>
        <v>128.39999999999989</v>
      </c>
      <c r="BV9" s="199">
        <f t="shared" si="23"/>
        <v>130.1999999999999</v>
      </c>
      <c r="BW9" s="199">
        <f t="shared" si="23"/>
        <v>131.99999999999991</v>
      </c>
      <c r="BX9" s="199">
        <f t="shared" si="23"/>
        <v>133.79999999999993</v>
      </c>
      <c r="BY9" s="199">
        <f t="shared" si="23"/>
        <v>135.59999999999994</v>
      </c>
      <c r="BZ9" s="199">
        <f t="shared" si="23"/>
        <v>137.39999999999995</v>
      </c>
      <c r="CA9" s="199">
        <f t="shared" si="23"/>
        <v>139.19999999999996</v>
      </c>
      <c r="CB9" s="199">
        <f t="shared" si="23"/>
        <v>140.99999999999997</v>
      </c>
      <c r="CC9" s="199">
        <f t="shared" si="23"/>
        <v>142.79999999999998</v>
      </c>
      <c r="CD9" s="199">
        <f t="shared" si="23"/>
        <v>144.6</v>
      </c>
      <c r="CE9" s="199">
        <f t="shared" si="23"/>
        <v>146.4</v>
      </c>
      <c r="CF9" s="199">
        <f t="shared" si="23"/>
        <v>148.20000000000002</v>
      </c>
      <c r="CG9" s="199">
        <f t="shared" si="23"/>
        <v>150.00000000000003</v>
      </c>
      <c r="CH9" s="199">
        <f t="shared" si="23"/>
        <v>151.80000000000004</v>
      </c>
      <c r="CI9" s="199">
        <f t="shared" si="23"/>
        <v>153.60000000000005</v>
      </c>
      <c r="CJ9" s="199">
        <f t="shared" si="23"/>
        <v>155.40000000000006</v>
      </c>
      <c r="CK9" s="199">
        <f t="shared" si="23"/>
        <v>157.20000000000007</v>
      </c>
      <c r="CL9" s="199">
        <f t="shared" si="23"/>
        <v>159.00000000000009</v>
      </c>
      <c r="CM9" s="199">
        <f t="shared" si="23"/>
        <v>160.8000000000001</v>
      </c>
      <c r="CN9" s="199">
        <f t="shared" si="23"/>
        <v>162.60000000000011</v>
      </c>
      <c r="CO9" s="199">
        <f t="shared" si="23"/>
        <v>164.40000000000012</v>
      </c>
      <c r="CP9" s="199">
        <f t="shared" si="23"/>
        <v>166.20000000000013</v>
      </c>
      <c r="CQ9" s="199">
        <f t="shared" si="23"/>
        <v>168.00000000000014</v>
      </c>
      <c r="CR9" s="199">
        <f t="shared" si="23"/>
        <v>169.80000000000015</v>
      </c>
      <c r="CS9" s="199">
        <f t="shared" si="23"/>
        <v>171.60000000000016</v>
      </c>
      <c r="CT9" s="199">
        <f t="shared" si="23"/>
        <v>173.40000000000018</v>
      </c>
      <c r="CU9" s="199">
        <f t="shared" si="23"/>
        <v>175.20000000000019</v>
      </c>
      <c r="CV9" s="199">
        <f t="shared" si="6"/>
        <v>177.0000000000002</v>
      </c>
      <c r="CW9" s="199">
        <f t="shared" si="7"/>
        <v>178.80000000000021</v>
      </c>
      <c r="CX9" s="199">
        <f t="shared" si="7"/>
        <v>180.60000000000022</v>
      </c>
      <c r="CY9" s="199">
        <f t="shared" si="7"/>
        <v>182.40000000000023</v>
      </c>
      <c r="CZ9" s="199">
        <f t="shared" si="7"/>
        <v>184.20000000000024</v>
      </c>
      <c r="DA9" s="199">
        <f t="shared" si="7"/>
        <v>186.00000000000026</v>
      </c>
      <c r="DB9" s="199">
        <f t="shared" si="7"/>
        <v>187.80000000000027</v>
      </c>
      <c r="DC9" s="199">
        <f t="shared" si="7"/>
        <v>189.60000000000028</v>
      </c>
      <c r="DD9" s="199">
        <f t="shared" si="7"/>
        <v>191.40000000000029</v>
      </c>
      <c r="DE9" s="199">
        <f t="shared" si="7"/>
        <v>193.2000000000003</v>
      </c>
      <c r="DF9" s="199">
        <f t="shared" si="7"/>
        <v>195.00000000000031</v>
      </c>
      <c r="DG9" s="199">
        <f t="shared" si="7"/>
        <v>196.80000000000032</v>
      </c>
      <c r="DH9" s="199">
        <f t="shared" si="7"/>
        <v>198.60000000000034</v>
      </c>
      <c r="DI9" s="199">
        <f t="shared" si="7"/>
        <v>200.40000000000035</v>
      </c>
      <c r="DJ9" s="199">
        <f t="shared" si="7"/>
        <v>202.20000000000036</v>
      </c>
      <c r="DK9" s="199">
        <f t="shared" si="7"/>
        <v>204.00000000000037</v>
      </c>
      <c r="DL9" s="199">
        <f t="shared" si="7"/>
        <v>205.80000000000038</v>
      </c>
      <c r="DM9" s="199">
        <f t="shared" si="7"/>
        <v>207.60000000000039</v>
      </c>
      <c r="DN9" s="199">
        <f t="shared" si="7"/>
        <v>209.4000000000004</v>
      </c>
      <c r="DO9" s="199">
        <f t="shared" si="7"/>
        <v>211.20000000000041</v>
      </c>
      <c r="DP9" s="199">
        <f t="shared" si="7"/>
        <v>213.00000000000043</v>
      </c>
      <c r="DQ9" s="199">
        <f t="shared" si="7"/>
        <v>214.80000000000044</v>
      </c>
      <c r="DR9" s="199">
        <f t="shared" si="7"/>
        <v>216.60000000000045</v>
      </c>
      <c r="DS9" s="199">
        <f t="shared" si="7"/>
        <v>218.40000000000046</v>
      </c>
      <c r="DT9" s="199">
        <f t="shared" si="7"/>
        <v>220.20000000000047</v>
      </c>
      <c r="DU9" s="199">
        <f t="shared" si="7"/>
        <v>222.00000000000048</v>
      </c>
      <c r="DV9" s="199">
        <f t="shared" si="7"/>
        <v>223.80000000000049</v>
      </c>
      <c r="DW9" s="199">
        <f t="shared" si="7"/>
        <v>225.60000000000051</v>
      </c>
      <c r="DX9" s="199">
        <f t="shared" si="7"/>
        <v>227.40000000000052</v>
      </c>
      <c r="DY9" s="199">
        <f t="shared" si="7"/>
        <v>229.20000000000053</v>
      </c>
      <c r="DZ9" s="199">
        <f t="shared" si="7"/>
        <v>231.00000000000054</v>
      </c>
      <c r="EA9" s="199">
        <f t="shared" si="7"/>
        <v>232.80000000000055</v>
      </c>
      <c r="EB9" s="199">
        <f t="shared" si="7"/>
        <v>234.60000000000056</v>
      </c>
      <c r="EC9" s="199">
        <f t="shared" si="7"/>
        <v>236.40000000000057</v>
      </c>
      <c r="ED9" s="199">
        <f t="shared" si="7"/>
        <v>238.20000000000059</v>
      </c>
      <c r="EE9" s="236">
        <f t="shared" si="16"/>
        <v>239.999</v>
      </c>
      <c r="EF9" s="237">
        <f t="shared" si="17"/>
        <v>0</v>
      </c>
      <c r="EG9" s="237">
        <f t="shared" si="17"/>
        <v>1.9456516406249967E-4</v>
      </c>
      <c r="EH9" s="237">
        <f t="shared" si="17"/>
        <v>5.3380510324048587E-4</v>
      </c>
      <c r="EI9" s="237">
        <f t="shared" si="17"/>
        <v>9.509475977782472E-4</v>
      </c>
      <c r="EJ9" s="237">
        <f t="shared" si="17"/>
        <v>1.4192639999999967E-3</v>
      </c>
      <c r="EK9" s="237">
        <f t="shared" si="17"/>
        <v>1.9221413571625481E-3</v>
      </c>
      <c r="EL9" s="237">
        <f t="shared" si="17"/>
        <v>2.4477662205629079E-3</v>
      </c>
      <c r="EM9" s="237">
        <f t="shared" si="17"/>
        <v>2.9871388243808165E-3</v>
      </c>
      <c r="EN9" s="237">
        <f t="shared" si="17"/>
        <v>3.5331165435501153E-3</v>
      </c>
      <c r="EO9" s="237">
        <f t="shared" si="17"/>
        <v>4.0798804921874932E-3</v>
      </c>
      <c r="EP9" s="237">
        <f t="shared" si="17"/>
        <v>4.6226076015164408E-3</v>
      </c>
      <c r="EQ9" s="237">
        <f t="shared" si="17"/>
        <v>5.1572543218014293E-3</v>
      </c>
      <c r="ER9" s="237">
        <f t="shared" si="17"/>
        <v>5.6804061156899609E-3</v>
      </c>
      <c r="ES9" s="237">
        <f t="shared" si="17"/>
        <v>6.1891682236416825E-3</v>
      </c>
      <c r="ET9" s="237">
        <f t="shared" si="17"/>
        <v>6.6810836302198702E-3</v>
      </c>
      <c r="EU9" s="237">
        <f t="shared" si="17"/>
        <v>7.1540696916680179E-3</v>
      </c>
      <c r="EV9" s="237">
        <f t="shared" si="20"/>
        <v>7.6063679999999944E-3</v>
      </c>
      <c r="EW9" s="237">
        <f t="shared" si="20"/>
        <v>8.036503903720708E-3</v>
      </c>
      <c r="EX9" s="237">
        <f t="shared" si="20"/>
        <v>8.4432532452618746E-3</v>
      </c>
      <c r="EY9" s="237">
        <f t="shared" si="20"/>
        <v>8.8256146054257571E-3</v>
      </c>
      <c r="EZ9" s="237">
        <f t="shared" si="20"/>
        <v>9.1827858275991305E-3</v>
      </c>
      <c r="FA9" s="237">
        <f t="shared" si="20"/>
        <v>9.5141439220094801E-3</v>
      </c>
      <c r="FB9" s="237">
        <f t="shared" si="20"/>
        <v>9.8192276779604203E-3</v>
      </c>
      <c r="FC9" s="237">
        <f t="shared" si="20"/>
        <v>1.009772247361042E-2</v>
      </c>
      <c r="FD9" s="237">
        <f t="shared" si="20"/>
        <v>1.0349446889781884E-2</v>
      </c>
      <c r="FE9" s="237">
        <f t="shared" si="20"/>
        <v>1.0574340820312495E-2</v>
      </c>
      <c r="FF9" s="237">
        <f t="shared" si="20"/>
        <v>1.0772454835726555E-2</v>
      </c>
      <c r="FG9" s="237">
        <f t="shared" si="20"/>
        <v>1.0943940605684981E-2</v>
      </c>
      <c r="FH9" s="237">
        <f t="shared" si="20"/>
        <v>1.108904222301782E-2</v>
      </c>
      <c r="FI9" s="237">
        <f t="shared" si="20"/>
        <v>1.1208088301125903E-2</v>
      </c>
      <c r="FJ9" s="237">
        <f t="shared" si="20"/>
        <v>1.1301484739272614E-2</v>
      </c>
      <c r="FK9" s="237">
        <f t="shared" si="20"/>
        <v>1.1369708068295655E-2</v>
      </c>
      <c r="FL9" s="237">
        <f t="shared" si="21"/>
        <v>1.1413299303665161E-2</v>
      </c>
      <c r="FM9" s="237">
        <f t="shared" si="21"/>
        <v>1.1432858244420531E-2</v>
      </c>
      <c r="FN9" s="237">
        <f t="shared" si="21"/>
        <v>1.1429038165949078E-2</v>
      </c>
      <c r="FO9" s="237">
        <f t="shared" si="21"/>
        <v>1.1402540862288828E-2</v>
      </c>
      <c r="FP9" s="237">
        <f t="shared" si="21"/>
        <v>1.1354112000000008E-2</v>
      </c>
      <c r="FQ9" s="237">
        <f t="shared" si="21"/>
        <v>1.1284536750927098E-2</v>
      </c>
      <c r="FR9" s="237">
        <f t="shared" si="21"/>
        <v>1.1194635675577618E-2</v>
      </c>
      <c r="FS9" s="237">
        <f t="shared" si="21"/>
        <v>1.1085260832540177E-2</v>
      </c>
      <c r="FT9" s="237">
        <f t="shared" si="21"/>
        <v>1.0957292092483445E-2</v>
      </c>
      <c r="FU9" s="237">
        <f t="shared" si="21"/>
        <v>1.0811633637923031E-2</v>
      </c>
      <c r="FV9" s="237">
        <f t="shared" si="21"/>
        <v>1.0649210632197505E-2</v>
      </c>
      <c r="FW9" s="237">
        <f t="shared" si="21"/>
        <v>1.0470966043024594E-2</v>
      </c>
      <c r="FX9" s="237">
        <f t="shared" si="21"/>
        <v>1.0277857607667648E-2</v>
      </c>
      <c r="FY9" s="237">
        <f t="shared" si="21"/>
        <v>1.0070854928174755E-2</v>
      </c>
      <c r="FZ9" s="237">
        <f t="shared" si="21"/>
        <v>9.8509366863941978E-3</v>
      </c>
      <c r="GA9" s="237">
        <f t="shared" si="21"/>
        <v>9.6190879695494756E-3</v>
      </c>
      <c r="GB9" s="237">
        <f t="shared" si="22"/>
        <v>9.3762976980998232E-3</v>
      </c>
      <c r="GC9" s="237">
        <f t="shared" si="22"/>
        <v>9.1235561484375016E-3</v>
      </c>
      <c r="GD9" s="237">
        <f t="shared" si="22"/>
        <v>8.8618525636985947E-3</v>
      </c>
      <c r="GE9" s="237">
        <f t="shared" si="22"/>
        <v>8.5921728466034041E-3</v>
      </c>
      <c r="GF9" s="237">
        <f t="shared" si="22"/>
        <v>8.3154973288076962E-3</v>
      </c>
      <c r="GG9" s="237">
        <f t="shared" si="22"/>
        <v>8.0327986117471346E-3</v>
      </c>
      <c r="GH9" s="237">
        <f t="shared" si="22"/>
        <v>7.7450394744025992E-3</v>
      </c>
      <c r="GI9" s="237">
        <f t="shared" si="22"/>
        <v>7.4531708438111029E-3</v>
      </c>
      <c r="GJ9" s="237">
        <f t="shared" si="22"/>
        <v>7.1581298245016059E-3</v>
      </c>
      <c r="GK9" s="237">
        <f t="shared" si="22"/>
        <v>6.8608377833526395E-3</v>
      </c>
      <c r="GL9" s="237">
        <f t="shared" si="22"/>
        <v>6.5621984866539342E-3</v>
      </c>
      <c r="GM9" s="237">
        <f t="shared" si="22"/>
        <v>6.2630962864105456E-3</v>
      </c>
      <c r="GN9" s="237">
        <f t="shared" si="22"/>
        <v>5.9643943531594015E-3</v>
      </c>
      <c r="GO9" s="237">
        <f t="shared" si="22"/>
        <v>5.666932952777131E-3</v>
      </c>
      <c r="GP9" s="237">
        <f t="shared" si="22"/>
        <v>5.3715277649470953E-3</v>
      </c>
      <c r="GQ9" s="237">
        <f t="shared" si="22"/>
        <v>5.0789682411252054E-3</v>
      </c>
      <c r="GR9" s="237">
        <f t="shared" si="18"/>
        <v>4.7900159999999742E-3</v>
      </c>
      <c r="GS9" s="237">
        <f t="shared" si="9"/>
        <v>4.5054032585840655E-3</v>
      </c>
      <c r="GT9" s="237">
        <f t="shared" si="9"/>
        <v>4.225831297204231E-3</v>
      </c>
      <c r="GU9" s="237">
        <f t="shared" si="9"/>
        <v>3.9519689567744038E-3</v>
      </c>
      <c r="GV9" s="237">
        <f t="shared" si="9"/>
        <v>3.6844511668452486E-3</v>
      </c>
      <c r="GW9" s="237">
        <f t="shared" si="9"/>
        <v>3.4238775030221579E-3</v>
      </c>
      <c r="GX9" s="237">
        <f t="shared" si="9"/>
        <v>3.1708107724349659E-3</v>
      </c>
      <c r="GY9" s="237">
        <f t="shared" si="9"/>
        <v>2.925775626025996E-3</v>
      </c>
      <c r="GZ9" s="237">
        <f t="shared" si="9"/>
        <v>2.6892571965001439E-3</v>
      </c>
      <c r="HA9" s="237">
        <f t="shared" si="9"/>
        <v>2.4616997608514664E-3</v>
      </c>
      <c r="HB9" s="237">
        <f t="shared" si="9"/>
        <v>2.2435054264463147E-3</v>
      </c>
      <c r="HC9" s="237">
        <f t="shared" si="9"/>
        <v>2.0350328397033884E-3</v>
      </c>
      <c r="HD9" s="237">
        <f t="shared" si="9"/>
        <v>1.8365959164671677E-3</v>
      </c>
      <c r="HE9" s="237">
        <f t="shared" si="9"/>
        <v>1.6484625932228834E-3</v>
      </c>
      <c r="HF9" s="237">
        <f t="shared" si="9"/>
        <v>1.4708535983493976E-3</v>
      </c>
      <c r="HG9" s="237">
        <f t="shared" si="9"/>
        <v>1.3039412426508923E-3</v>
      </c>
      <c r="HH9" s="237">
        <f t="shared" si="9"/>
        <v>1.1478482284498622E-3</v>
      </c>
      <c r="HI9" s="237">
        <f t="shared" si="9"/>
        <v>1.0026464765624697E-3</v>
      </c>
      <c r="HJ9" s="237">
        <f t="shared" si="9"/>
        <v>8.6835597051337996E-4</v>
      </c>
      <c r="HK9" s="237">
        <f t="shared" si="9"/>
        <v>7.4494361738065319E-4</v>
      </c>
      <c r="HL9" s="237">
        <f t="shared" si="9"/>
        <v>6.3232212469276246E-4</v>
      </c>
      <c r="HM9" s="237">
        <f t="shared" si="9"/>
        <v>5.303488928289201E-4</v>
      </c>
      <c r="HN9" s="237">
        <f t="shared" si="9"/>
        <v>4.3882492240144118E-4</v>
      </c>
      <c r="HO9" s="237">
        <f t="shared" si="9"/>
        <v>3.5749373612441366E-4</v>
      </c>
      <c r="HP9" s="237">
        <f t="shared" si="9"/>
        <v>2.8604031469705487E-4</v>
      </c>
      <c r="HQ9" s="237">
        <f t="shared" si="9"/>
        <v>2.2409004625263264E-4</v>
      </c>
      <c r="HR9" s="237">
        <f t="shared" si="9"/>
        <v>1.7120768894504063E-4</v>
      </c>
      <c r="HS9" s="237">
        <f t="shared" si="9"/>
        <v>1.2689634626497639E-4</v>
      </c>
      <c r="HT9" s="237">
        <f t="shared" si="9"/>
        <v>9.0596454696383692E-5</v>
      </c>
      <c r="HU9" s="237">
        <f t="shared" si="9"/>
        <v>6.1684783341446966E-5</v>
      </c>
      <c r="HV9" s="237">
        <f t="shared" si="9"/>
        <v>3.9473445158971208E-5</v>
      </c>
      <c r="HW9" s="237">
        <f t="shared" si="9"/>
        <v>2.3208919476648817E-5</v>
      </c>
      <c r="HX9" s="237">
        <f t="shared" si="9"/>
        <v>1.2071085452432787E-5</v>
      </c>
      <c r="HY9" s="237">
        <f t="shared" si="9"/>
        <v>5.1722661741744938E-6</v>
      </c>
      <c r="HZ9" s="237">
        <f t="shared" si="9"/>
        <v>1.5562830998257547E-6</v>
      </c>
      <c r="IA9" s="237">
        <f t="shared" si="9"/>
        <v>1.9752055294417969E-7</v>
      </c>
      <c r="IB9" s="237">
        <f t="shared" si="9"/>
        <v>3.4382572416435196E-17</v>
      </c>
    </row>
    <row r="10" spans="1:237" x14ac:dyDescent="0.25">
      <c r="A10" s="22">
        <v>7</v>
      </c>
      <c r="B10" s="132">
        <v>60</v>
      </c>
      <c r="C10" s="132">
        <v>120</v>
      </c>
      <c r="D10" s="132">
        <v>240</v>
      </c>
      <c r="E10" s="127">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9">
        <f t="shared" si="3"/>
        <v>132</v>
      </c>
      <c r="Q10" s="119">
        <f t="shared" si="4"/>
        <v>36</v>
      </c>
      <c r="R10" s="40">
        <f t="shared" si="5"/>
        <v>1296</v>
      </c>
      <c r="S10" s="132">
        <v>150</v>
      </c>
      <c r="T10" s="28">
        <f>IF(AND(B10&gt;0,C10&gt;0,D10&gt;0,M10&gt;0,N10&gt;0,S10&gt;0,NOT(K10="")),ABS(VLOOKUP($S$1,VLookups!$A$28:$B$29,2,FALSE)-_xlfn.BETA.DIST(S10,IF(G10="L",N10,M10),IF(G10="L",M10,N10),TRUE,B10,D10)),"")</f>
        <v>0.6875</v>
      </c>
      <c r="U10" s="129">
        <f>IF(OR($M10="",$N10=""),"",_xlfn.BETA.INV(ABS(VLOOKUP($S$1,VLookups!$A$28:$B$29,2,FALSE)-U$3),IF($G10="L",$N10,$M10),IF($G10="L",$M10,$N10),$B10,$D10))</f>
        <v>77.570063319554578</v>
      </c>
      <c r="V10" s="130">
        <f>IF(OR($M10="",$N10=""),"",_xlfn.BETA.INV(ABS(VLOOKUP($S$1,VLookups!$A$28:$B$29,2,FALSE)-V$3),IF($G10="L",$N10,$M10),IF($G10="L",$M10,$N10),$B10,$D10))</f>
        <v>195.25116736856731</v>
      </c>
      <c r="W10" s="129">
        <f>IF(OR($M10="",$N10=""),"",_xlfn.BETA.INV(ABS(VLOOKUP($S$1,VLookups!$A$28:$B$29,2,FALSE)-W$3),IF($G10="L",$N10,$M10),IF($G10="L",$M10,$N10),$B10,$D10))</f>
        <v>85.660677007805532</v>
      </c>
      <c r="X10" s="130">
        <f>IF(OR($M10="",$N10=""),"",_xlfn.BETA.INV(ABS(VLOOKUP($S$1,VLookups!$A$28:$B$29,2,FALSE)-X$3),IF($G10="L",$N10,$M10),IF($G10="L",$M10,$N10),$B10,$D10))</f>
        <v>98.217083090031224</v>
      </c>
      <c r="Y10" s="129">
        <f>IF(OR($M10="",$N10=""),"",_xlfn.BETA.INV(ABS(VLOOKUP($S$1,VLookups!$A$28:$B$29,2,FALSE)-Y$3),IF($G10="L",$N10,$M10),IF($G10="L",$M10,$N10),$B10,$D10))</f>
        <v>109.02910957351898</v>
      </c>
      <c r="Z10" s="130">
        <f>IF(OR($M10="",$N10=""),"",_xlfn.BETA.INV(ABS(VLOOKUP($S$1,VLookups!$A$28:$B$29,2,FALSE)-Z$3),IF($G10="L",$N10,$M10),IF($G10="L",$M10,$N10),$B10,$D10))</f>
        <v>119.24997060811344</v>
      </c>
      <c r="AA10" s="129">
        <f>IF(OR($M10="",$N10=""),"",_xlfn.BETA.INV(ABS(VLOOKUP($S$1,VLookups!$A$28:$B$29,2,FALSE)-AA$3),IF($G10="L",$N10,$M10),IF($G10="L",$M10,$N10),$B10,$D10))</f>
        <v>129.43096226383011</v>
      </c>
      <c r="AB10" s="130">
        <f>IF(OR($M10="",$N10=""),"",_xlfn.BETA.INV(ABS(VLOOKUP($S$1,VLookups!$A$28:$B$29,2,FALSE)-AB$3),IF($G10="L",$N10,$M10),IF($G10="L",$M10,$N10),$B10,$D10))</f>
        <v>140.01000037507814</v>
      </c>
      <c r="AC10" s="129">
        <f>IF(OR($M10="",$N10=""),"",_xlfn.BETA.INV(ABS(VLOOKUP($S$1,VLookups!$A$28:$B$29,2,FALSE)-AC$3),IF($G10="L",$N10,$M10),IF($G10="L",$M10,$N10),$B10,$D10))</f>
        <v>151.51285587706519</v>
      </c>
      <c r="AD10" s="130">
        <f>IF(OR($M10="",$N10=""),"",_xlfn.BETA.INV(ABS(VLOOKUP($S$1,VLookups!$A$28:$B$29,2,FALSE)-AD$3),IF($G10="L",$N10,$M10),IF($G10="L",$M10,$N10),$B10,$D10))</f>
        <v>164.84164341438</v>
      </c>
      <c r="AE10" s="129">
        <f>IF(OR($M10="",$N10=""),"",_xlfn.BETA.INV(ABS(VLOOKUP($S$1,VLookups!$A$28:$B$29,2,FALSE)-AE$3),IF($G10="L",$N10,$M10),IF($G10="L",$M10,$N10),$B10,$D10))</f>
        <v>182.3170949300727</v>
      </c>
      <c r="AF10" s="130">
        <f>IF(OR($M10="",$N10=""),"",_xlfn.BETA.INV(ABS(VLOOKUP($S$1,VLookups!$A$28:$B$29,2,FALSE)-AF$3),IF($G10="L",$N10,$M10),IF($G10="L",$M10,$N10),$B10,$D10))</f>
        <v>214.64384231498173</v>
      </c>
      <c r="AG10" s="17"/>
      <c r="AH10" s="238">
        <f t="shared" si="13"/>
        <v>1.8</v>
      </c>
      <c r="AI10" s="236">
        <f t="shared" si="14"/>
        <v>60</v>
      </c>
      <c r="AJ10" s="199">
        <f t="shared" si="23"/>
        <v>61.8</v>
      </c>
      <c r="AK10" s="199">
        <f t="shared" si="23"/>
        <v>63.599999999999994</v>
      </c>
      <c r="AL10" s="199">
        <f t="shared" si="23"/>
        <v>65.399999999999991</v>
      </c>
      <c r="AM10" s="199">
        <f t="shared" si="23"/>
        <v>67.199999999999989</v>
      </c>
      <c r="AN10" s="199">
        <f t="shared" si="23"/>
        <v>68.999999999999986</v>
      </c>
      <c r="AO10" s="199">
        <f t="shared" si="23"/>
        <v>70.799999999999983</v>
      </c>
      <c r="AP10" s="199">
        <f t="shared" si="23"/>
        <v>72.59999999999998</v>
      </c>
      <c r="AQ10" s="199">
        <f t="shared" si="23"/>
        <v>74.399999999999977</v>
      </c>
      <c r="AR10" s="199">
        <f t="shared" si="23"/>
        <v>76.199999999999974</v>
      </c>
      <c r="AS10" s="199">
        <f t="shared" si="23"/>
        <v>77.999999999999972</v>
      </c>
      <c r="AT10" s="199">
        <f t="shared" si="23"/>
        <v>79.799999999999969</v>
      </c>
      <c r="AU10" s="199">
        <f t="shared" si="23"/>
        <v>81.599999999999966</v>
      </c>
      <c r="AV10" s="199">
        <f t="shared" si="23"/>
        <v>83.399999999999963</v>
      </c>
      <c r="AW10" s="199">
        <f t="shared" si="23"/>
        <v>85.19999999999996</v>
      </c>
      <c r="AX10" s="199">
        <f t="shared" si="23"/>
        <v>86.999999999999957</v>
      </c>
      <c r="AY10" s="199">
        <f t="shared" si="23"/>
        <v>88.799999999999955</v>
      </c>
      <c r="AZ10" s="199">
        <f t="shared" si="23"/>
        <v>90.599999999999952</v>
      </c>
      <c r="BA10" s="199">
        <f t="shared" si="23"/>
        <v>92.399999999999949</v>
      </c>
      <c r="BB10" s="199">
        <f t="shared" si="23"/>
        <v>94.199999999999946</v>
      </c>
      <c r="BC10" s="199">
        <f t="shared" si="23"/>
        <v>95.999999999999943</v>
      </c>
      <c r="BD10" s="199">
        <f t="shared" si="23"/>
        <v>97.79999999999994</v>
      </c>
      <c r="BE10" s="199">
        <f t="shared" si="23"/>
        <v>99.599999999999937</v>
      </c>
      <c r="BF10" s="199">
        <f t="shared" si="23"/>
        <v>101.39999999999993</v>
      </c>
      <c r="BG10" s="199">
        <f t="shared" si="23"/>
        <v>103.19999999999993</v>
      </c>
      <c r="BH10" s="199">
        <f t="shared" si="23"/>
        <v>104.99999999999993</v>
      </c>
      <c r="BI10" s="199">
        <f t="shared" si="23"/>
        <v>106.79999999999993</v>
      </c>
      <c r="BJ10" s="199">
        <f t="shared" si="23"/>
        <v>108.59999999999992</v>
      </c>
      <c r="BK10" s="199">
        <f t="shared" si="23"/>
        <v>110.39999999999992</v>
      </c>
      <c r="BL10" s="199">
        <f t="shared" si="23"/>
        <v>112.19999999999992</v>
      </c>
      <c r="BM10" s="199">
        <f t="shared" si="23"/>
        <v>113.99999999999991</v>
      </c>
      <c r="BN10" s="199">
        <f t="shared" si="23"/>
        <v>115.79999999999991</v>
      </c>
      <c r="BO10" s="199">
        <f t="shared" si="23"/>
        <v>117.59999999999991</v>
      </c>
      <c r="BP10" s="199">
        <f t="shared" si="23"/>
        <v>119.39999999999991</v>
      </c>
      <c r="BQ10" s="199">
        <f t="shared" si="23"/>
        <v>121.1999999999999</v>
      </c>
      <c r="BR10" s="199">
        <f t="shared" si="23"/>
        <v>122.9999999999999</v>
      </c>
      <c r="BS10" s="199">
        <f t="shared" si="23"/>
        <v>124.7999999999999</v>
      </c>
      <c r="BT10" s="199">
        <f t="shared" si="23"/>
        <v>126.59999999999989</v>
      </c>
      <c r="BU10" s="199">
        <f t="shared" si="23"/>
        <v>128.39999999999989</v>
      </c>
      <c r="BV10" s="199">
        <f t="shared" si="23"/>
        <v>130.1999999999999</v>
      </c>
      <c r="BW10" s="199">
        <f t="shared" si="23"/>
        <v>131.99999999999991</v>
      </c>
      <c r="BX10" s="199">
        <f t="shared" si="23"/>
        <v>133.79999999999993</v>
      </c>
      <c r="BY10" s="199">
        <f t="shared" si="23"/>
        <v>135.59999999999994</v>
      </c>
      <c r="BZ10" s="199">
        <f t="shared" si="23"/>
        <v>137.39999999999995</v>
      </c>
      <c r="CA10" s="199">
        <f t="shared" si="23"/>
        <v>139.19999999999996</v>
      </c>
      <c r="CB10" s="199">
        <f t="shared" si="23"/>
        <v>140.99999999999997</v>
      </c>
      <c r="CC10" s="199">
        <f t="shared" si="23"/>
        <v>142.79999999999998</v>
      </c>
      <c r="CD10" s="199">
        <f t="shared" si="23"/>
        <v>144.6</v>
      </c>
      <c r="CE10" s="199">
        <f t="shared" si="23"/>
        <v>146.4</v>
      </c>
      <c r="CF10" s="199">
        <f t="shared" si="23"/>
        <v>148.20000000000002</v>
      </c>
      <c r="CG10" s="199">
        <f t="shared" si="23"/>
        <v>150.00000000000003</v>
      </c>
      <c r="CH10" s="199">
        <f t="shared" si="23"/>
        <v>151.80000000000004</v>
      </c>
      <c r="CI10" s="199">
        <f t="shared" si="23"/>
        <v>153.60000000000005</v>
      </c>
      <c r="CJ10" s="199">
        <f t="shared" si="23"/>
        <v>155.40000000000006</v>
      </c>
      <c r="CK10" s="199">
        <f t="shared" si="23"/>
        <v>157.20000000000007</v>
      </c>
      <c r="CL10" s="199">
        <f t="shared" si="23"/>
        <v>159.00000000000009</v>
      </c>
      <c r="CM10" s="199">
        <f t="shared" si="23"/>
        <v>160.8000000000001</v>
      </c>
      <c r="CN10" s="199">
        <f t="shared" si="23"/>
        <v>162.60000000000011</v>
      </c>
      <c r="CO10" s="199">
        <f t="shared" si="23"/>
        <v>164.40000000000012</v>
      </c>
      <c r="CP10" s="199">
        <f t="shared" si="23"/>
        <v>166.20000000000013</v>
      </c>
      <c r="CQ10" s="199">
        <f t="shared" si="23"/>
        <v>168.00000000000014</v>
      </c>
      <c r="CR10" s="199">
        <f t="shared" si="23"/>
        <v>169.80000000000015</v>
      </c>
      <c r="CS10" s="199">
        <f t="shared" si="23"/>
        <v>171.60000000000016</v>
      </c>
      <c r="CT10" s="199">
        <f t="shared" si="23"/>
        <v>173.40000000000018</v>
      </c>
      <c r="CU10" s="199">
        <f t="shared" si="23"/>
        <v>175.20000000000019</v>
      </c>
      <c r="CV10" s="199">
        <f t="shared" si="6"/>
        <v>177.0000000000002</v>
      </c>
      <c r="CW10" s="199">
        <f t="shared" si="7"/>
        <v>178.80000000000021</v>
      </c>
      <c r="CX10" s="199">
        <f t="shared" si="7"/>
        <v>180.60000000000022</v>
      </c>
      <c r="CY10" s="199">
        <f t="shared" si="7"/>
        <v>182.40000000000023</v>
      </c>
      <c r="CZ10" s="199">
        <f t="shared" si="7"/>
        <v>184.20000000000024</v>
      </c>
      <c r="DA10" s="199">
        <f t="shared" si="7"/>
        <v>186.00000000000026</v>
      </c>
      <c r="DB10" s="199">
        <f t="shared" si="7"/>
        <v>187.80000000000027</v>
      </c>
      <c r="DC10" s="199">
        <f t="shared" si="7"/>
        <v>189.60000000000028</v>
      </c>
      <c r="DD10" s="199">
        <f t="shared" si="7"/>
        <v>191.40000000000029</v>
      </c>
      <c r="DE10" s="199">
        <f t="shared" si="7"/>
        <v>193.2000000000003</v>
      </c>
      <c r="DF10" s="199">
        <f t="shared" si="7"/>
        <v>195.00000000000031</v>
      </c>
      <c r="DG10" s="199">
        <f t="shared" si="7"/>
        <v>196.80000000000032</v>
      </c>
      <c r="DH10" s="199">
        <f t="shared" si="7"/>
        <v>198.60000000000034</v>
      </c>
      <c r="DI10" s="199">
        <f t="shared" si="7"/>
        <v>200.40000000000035</v>
      </c>
      <c r="DJ10" s="199">
        <f t="shared" si="7"/>
        <v>202.20000000000036</v>
      </c>
      <c r="DK10" s="199">
        <f t="shared" si="7"/>
        <v>204.00000000000037</v>
      </c>
      <c r="DL10" s="199">
        <f t="shared" si="7"/>
        <v>205.80000000000038</v>
      </c>
      <c r="DM10" s="199">
        <f t="shared" si="7"/>
        <v>207.60000000000039</v>
      </c>
      <c r="DN10" s="199">
        <f t="shared" si="7"/>
        <v>209.4000000000004</v>
      </c>
      <c r="DO10" s="199">
        <f t="shared" si="7"/>
        <v>211.20000000000041</v>
      </c>
      <c r="DP10" s="199">
        <f t="shared" si="7"/>
        <v>213.00000000000043</v>
      </c>
      <c r="DQ10" s="199">
        <f t="shared" si="7"/>
        <v>214.80000000000044</v>
      </c>
      <c r="DR10" s="199">
        <f t="shared" si="7"/>
        <v>216.60000000000045</v>
      </c>
      <c r="DS10" s="199">
        <f t="shared" si="7"/>
        <v>218.40000000000046</v>
      </c>
      <c r="DT10" s="199">
        <f t="shared" si="7"/>
        <v>220.20000000000047</v>
      </c>
      <c r="DU10" s="199">
        <f t="shared" si="7"/>
        <v>222.00000000000048</v>
      </c>
      <c r="DV10" s="199">
        <f t="shared" si="7"/>
        <v>223.80000000000049</v>
      </c>
      <c r="DW10" s="199">
        <f t="shared" si="7"/>
        <v>225.60000000000051</v>
      </c>
      <c r="DX10" s="199">
        <f t="shared" si="7"/>
        <v>227.40000000000052</v>
      </c>
      <c r="DY10" s="199">
        <f t="shared" si="7"/>
        <v>229.20000000000053</v>
      </c>
      <c r="DZ10" s="199">
        <f t="shared" si="7"/>
        <v>231.00000000000054</v>
      </c>
      <c r="EA10" s="199">
        <f t="shared" si="7"/>
        <v>232.80000000000055</v>
      </c>
      <c r="EB10" s="199">
        <f t="shared" si="7"/>
        <v>234.60000000000056</v>
      </c>
      <c r="EC10" s="199">
        <f t="shared" si="7"/>
        <v>236.40000000000057</v>
      </c>
      <c r="ED10" s="199">
        <f t="shared" si="7"/>
        <v>238.20000000000059</v>
      </c>
      <c r="EE10" s="236">
        <f t="shared" si="16"/>
        <v>239.999</v>
      </c>
      <c r="EF10" s="237">
        <f t="shared" si="17"/>
        <v>0</v>
      </c>
      <c r="EG10" s="237">
        <f t="shared" si="17"/>
        <v>6.5339999999999929E-4</v>
      </c>
      <c r="EH10" s="237">
        <f t="shared" si="17"/>
        <v>1.2805333333333316E-3</v>
      </c>
      <c r="EI10" s="237">
        <f t="shared" si="17"/>
        <v>1.8817999999999971E-3</v>
      </c>
      <c r="EJ10" s="237">
        <f t="shared" si="17"/>
        <v>2.4575999999999964E-3</v>
      </c>
      <c r="EK10" s="237">
        <f t="shared" si="17"/>
        <v>3.0083333333333294E-3</v>
      </c>
      <c r="EL10" s="237">
        <f t="shared" si="17"/>
        <v>3.5343999999999948E-3</v>
      </c>
      <c r="EM10" s="237">
        <f t="shared" si="17"/>
        <v>4.0361999999999933E-3</v>
      </c>
      <c r="EN10" s="237">
        <f t="shared" si="17"/>
        <v>4.5141333333333271E-3</v>
      </c>
      <c r="EO10" s="237">
        <f t="shared" si="17"/>
        <v>4.968599999999994E-3</v>
      </c>
      <c r="EP10" s="237">
        <f t="shared" si="17"/>
        <v>5.3999999999999925E-3</v>
      </c>
      <c r="EQ10" s="237">
        <f t="shared" si="17"/>
        <v>5.808733333333327E-3</v>
      </c>
      <c r="ER10" s="237">
        <f t="shared" si="17"/>
        <v>6.1951999999999936E-3</v>
      </c>
      <c r="ES10" s="237">
        <f t="shared" si="17"/>
        <v>6.5597999999999932E-3</v>
      </c>
      <c r="ET10" s="237">
        <f t="shared" si="17"/>
        <v>6.9029333333333288E-3</v>
      </c>
      <c r="EU10" s="237">
        <f t="shared" si="17"/>
        <v>7.2249999999999927E-3</v>
      </c>
      <c r="EV10" s="237">
        <f t="shared" si="20"/>
        <v>7.5263999999999921E-3</v>
      </c>
      <c r="EW10" s="237">
        <f t="shared" si="20"/>
        <v>7.8075333333333264E-3</v>
      </c>
      <c r="EX10" s="237">
        <f t="shared" si="20"/>
        <v>8.068799999999994E-3</v>
      </c>
      <c r="EY10" s="237">
        <f t="shared" si="20"/>
        <v>8.3105999999999944E-3</v>
      </c>
      <c r="EZ10" s="237">
        <f t="shared" si="20"/>
        <v>8.5333333333333268E-3</v>
      </c>
      <c r="FA10" s="237">
        <f t="shared" si="20"/>
        <v>8.7373999999999941E-3</v>
      </c>
      <c r="FB10" s="237">
        <f t="shared" si="20"/>
        <v>8.923199999999994E-3</v>
      </c>
      <c r="FC10" s="237">
        <f t="shared" si="20"/>
        <v>9.0911333333333275E-3</v>
      </c>
      <c r="FD10" s="237">
        <f t="shared" si="20"/>
        <v>9.2415999999999957E-3</v>
      </c>
      <c r="FE10" s="237">
        <f t="shared" si="20"/>
        <v>9.3749999999999944E-3</v>
      </c>
      <c r="FF10" s="237">
        <f t="shared" si="20"/>
        <v>9.4917333333333284E-3</v>
      </c>
      <c r="FG10" s="237">
        <f t="shared" si="20"/>
        <v>9.5921999999999969E-3</v>
      </c>
      <c r="FH10" s="237">
        <f t="shared" si="20"/>
        <v>9.6767999999999976E-3</v>
      </c>
      <c r="FI10" s="237">
        <f t="shared" si="20"/>
        <v>9.7459333333333314E-3</v>
      </c>
      <c r="FJ10" s="237">
        <f t="shared" si="20"/>
        <v>9.7999999999999979E-3</v>
      </c>
      <c r="FK10" s="237">
        <f t="shared" si="20"/>
        <v>9.8393999999999999E-3</v>
      </c>
      <c r="FL10" s="237">
        <f t="shared" si="21"/>
        <v>9.8645333333333331E-3</v>
      </c>
      <c r="FM10" s="237">
        <f t="shared" si="21"/>
        <v>9.8758000000000006E-3</v>
      </c>
      <c r="FN10" s="237">
        <f t="shared" si="21"/>
        <v>9.8736000000000015E-3</v>
      </c>
      <c r="FO10" s="237">
        <f t="shared" si="21"/>
        <v>9.8583333333333353E-3</v>
      </c>
      <c r="FP10" s="237">
        <f t="shared" si="21"/>
        <v>9.8304000000000013E-3</v>
      </c>
      <c r="FQ10" s="237">
        <f t="shared" si="21"/>
        <v>9.7902000000000024E-3</v>
      </c>
      <c r="FR10" s="237">
        <f t="shared" si="21"/>
        <v>9.7381333333333361E-3</v>
      </c>
      <c r="FS10" s="237">
        <f t="shared" si="21"/>
        <v>9.6746000000000037E-3</v>
      </c>
      <c r="FT10" s="237">
        <f t="shared" si="21"/>
        <v>9.6000000000000044E-3</v>
      </c>
      <c r="FU10" s="237">
        <f t="shared" si="21"/>
        <v>9.5147333333333393E-3</v>
      </c>
      <c r="FV10" s="237">
        <f t="shared" si="21"/>
        <v>9.4192000000000026E-3</v>
      </c>
      <c r="FW10" s="237">
        <f t="shared" si="21"/>
        <v>9.3138000000000023E-3</v>
      </c>
      <c r="FX10" s="237">
        <f t="shared" si="21"/>
        <v>9.198933333333336E-3</v>
      </c>
      <c r="FY10" s="237">
        <f t="shared" si="21"/>
        <v>9.0750000000000015E-3</v>
      </c>
      <c r="FZ10" s="237">
        <f t="shared" si="21"/>
        <v>8.9424000000000014E-3</v>
      </c>
      <c r="GA10" s="237">
        <f t="shared" si="21"/>
        <v>8.8015333333333352E-3</v>
      </c>
      <c r="GB10" s="237">
        <f t="shared" si="22"/>
        <v>8.6528000000000004E-3</v>
      </c>
      <c r="GC10" s="237">
        <f t="shared" si="22"/>
        <v>8.4966E-3</v>
      </c>
      <c r="GD10" s="237">
        <f t="shared" si="22"/>
        <v>8.3333333333333315E-3</v>
      </c>
      <c r="GE10" s="237">
        <f t="shared" si="22"/>
        <v>8.1633999999999977E-3</v>
      </c>
      <c r="GF10" s="237">
        <f t="shared" si="22"/>
        <v>7.9871999999999964E-3</v>
      </c>
      <c r="GG10" s="237">
        <f t="shared" si="22"/>
        <v>7.8051333333333276E-3</v>
      </c>
      <c r="GH10" s="237">
        <f t="shared" si="22"/>
        <v>7.6175999999999943E-3</v>
      </c>
      <c r="GI10" s="237">
        <f t="shared" si="22"/>
        <v>7.4249999999999906E-3</v>
      </c>
      <c r="GJ10" s="237">
        <f t="shared" si="22"/>
        <v>7.2277333333333228E-3</v>
      </c>
      <c r="GK10" s="237">
        <f t="shared" si="22"/>
        <v>7.0261999999999885E-3</v>
      </c>
      <c r="GL10" s="237">
        <f t="shared" si="22"/>
        <v>6.8207999999999862E-3</v>
      </c>
      <c r="GM10" s="237">
        <f t="shared" si="22"/>
        <v>6.6119333333333197E-3</v>
      </c>
      <c r="GN10" s="237">
        <f t="shared" si="22"/>
        <v>6.3999999999999847E-3</v>
      </c>
      <c r="GO10" s="237">
        <f t="shared" si="22"/>
        <v>6.1853999999999815E-3</v>
      </c>
      <c r="GP10" s="237">
        <f t="shared" si="22"/>
        <v>5.9685333333333156E-3</v>
      </c>
      <c r="GQ10" s="237">
        <f t="shared" si="22"/>
        <v>5.7497999999999777E-3</v>
      </c>
      <c r="GR10" s="237">
        <f t="shared" si="18"/>
        <v>5.5295999999999791E-3</v>
      </c>
      <c r="GS10" s="237">
        <f t="shared" si="9"/>
        <v>5.3083333333333099E-3</v>
      </c>
      <c r="GT10" s="237">
        <f t="shared" si="9"/>
        <v>5.0863999999999744E-3</v>
      </c>
      <c r="GU10" s="237">
        <f t="shared" si="9"/>
        <v>4.8641999999999731E-3</v>
      </c>
      <c r="GV10" s="237">
        <f t="shared" si="9"/>
        <v>4.6421333333333068E-3</v>
      </c>
      <c r="GW10" s="237">
        <f t="shared" si="9"/>
        <v>4.4205999999999699E-3</v>
      </c>
      <c r="GX10" s="237">
        <f t="shared" si="9"/>
        <v>4.1999999999999685E-3</v>
      </c>
      <c r="GY10" s="237">
        <f t="shared" si="9"/>
        <v>3.9807333333333013E-3</v>
      </c>
      <c r="GZ10" s="237">
        <f t="shared" si="9"/>
        <v>3.7631999999999679E-3</v>
      </c>
      <c r="HA10" s="237">
        <f t="shared" si="9"/>
        <v>3.547799999999966E-3</v>
      </c>
      <c r="HB10" s="237">
        <f t="shared" si="9"/>
        <v>3.3349333333332989E-3</v>
      </c>
      <c r="HC10" s="237">
        <f t="shared" si="9"/>
        <v>3.1249999999999637E-3</v>
      </c>
      <c r="HD10" s="237">
        <f t="shared" si="9"/>
        <v>2.9183999999999638E-3</v>
      </c>
      <c r="HE10" s="237">
        <f t="shared" si="9"/>
        <v>2.7155333333332954E-3</v>
      </c>
      <c r="HF10" s="237">
        <f t="shared" si="9"/>
        <v>2.5167999999999619E-3</v>
      </c>
      <c r="HG10" s="237">
        <f t="shared" si="9"/>
        <v>2.3225999999999599E-3</v>
      </c>
      <c r="HH10" s="237">
        <f t="shared" si="9"/>
        <v>2.1333333333332948E-3</v>
      </c>
      <c r="HI10" s="237">
        <f t="shared" si="9"/>
        <v>1.9493999999999614E-3</v>
      </c>
      <c r="HJ10" s="237">
        <f t="shared" si="9"/>
        <v>1.7711999999999617E-3</v>
      </c>
      <c r="HK10" s="237">
        <f t="shared" si="9"/>
        <v>1.5991333333332943E-3</v>
      </c>
      <c r="HL10" s="237">
        <f t="shared" si="9"/>
        <v>1.4335999999999633E-3</v>
      </c>
      <c r="HM10" s="237">
        <f t="shared" si="9"/>
        <v>1.2749999999999624E-3</v>
      </c>
      <c r="HN10" s="237">
        <f t="shared" si="9"/>
        <v>1.1237333333332974E-3</v>
      </c>
      <c r="HO10" s="237">
        <f t="shared" si="9"/>
        <v>9.8019999999996452E-4</v>
      </c>
      <c r="HP10" s="237">
        <f t="shared" si="9"/>
        <v>8.4479999999996643E-4</v>
      </c>
      <c r="HQ10" s="237">
        <f t="shared" si="9"/>
        <v>7.1793333333330142E-4</v>
      </c>
      <c r="HR10" s="237">
        <f t="shared" si="9"/>
        <v>5.999999999999697E-4</v>
      </c>
      <c r="HS10" s="237">
        <f t="shared" si="9"/>
        <v>4.9139999999997215E-4</v>
      </c>
      <c r="HT10" s="237">
        <f t="shared" si="9"/>
        <v>3.9253333333330695E-4</v>
      </c>
      <c r="HU10" s="237">
        <f t="shared" si="9"/>
        <v>3.0379999999997632E-4</v>
      </c>
      <c r="HV10" s="237">
        <f t="shared" si="9"/>
        <v>2.2559999999997857E-4</v>
      </c>
      <c r="HW10" s="237">
        <f t="shared" si="9"/>
        <v>1.5833333333331516E-4</v>
      </c>
      <c r="HX10" s="237">
        <f t="shared" si="9"/>
        <v>1.023999999999846E-4</v>
      </c>
      <c r="HY10" s="237">
        <f t="shared" si="9"/>
        <v>5.8199999999988181E-5</v>
      </c>
      <c r="HZ10" s="237">
        <f t="shared" si="9"/>
        <v>2.6133333333325072E-5</v>
      </c>
      <c r="IA10" s="237">
        <f t="shared" si="9"/>
        <v>6.5999999999957872E-6</v>
      </c>
      <c r="IB10" s="237">
        <f t="shared" si="9"/>
        <v>2.0576017375669667E-12</v>
      </c>
    </row>
    <row r="11" spans="1:237" x14ac:dyDescent="0.25">
      <c r="A11" s="22">
        <v>8</v>
      </c>
      <c r="B11" s="132">
        <v>60</v>
      </c>
      <c r="C11" s="132">
        <v>120</v>
      </c>
      <c r="D11" s="132">
        <v>240</v>
      </c>
      <c r="E11" s="127">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9">
        <f t="shared" si="3"/>
        <v>137.13</v>
      </c>
      <c r="Q11" s="119">
        <f t="shared" si="4"/>
        <v>41.994</v>
      </c>
      <c r="R11" s="40">
        <f t="shared" si="5"/>
        <v>1763.496036</v>
      </c>
      <c r="S11" s="132">
        <v>150</v>
      </c>
      <c r="T11" s="28">
        <f>IF(AND(B11&gt;0,C11&gt;0,D11&gt;0,M11&gt;0,N11&gt;0,S11&gt;0,NOT(K11="")),ABS(VLOOKUP($S$1,VLookups!$A$28:$B$29,2,FALSE)-_xlfn.BETA.DIST(S11,IF(G11="L",N11,M11),IF(G11="L",M11,N11),TRUE,B11,D11)),"")</f>
        <v>0.61871843353822908</v>
      </c>
      <c r="U11" s="129">
        <f>IF(OR($M11="",$N11=""),"",_xlfn.BETA.INV(ABS(VLOOKUP($S$1,VLookups!$A$28:$B$29,2,FALSE)-U$3),IF($G11="L",$N11,$M11),IF($G11="L",$M11,$N11),$B11,$D11))</f>
        <v>73.681717488858922</v>
      </c>
      <c r="V11" s="130">
        <f>IF(OR($M11="",$N11=""),"",_xlfn.BETA.INV(ABS(VLOOKUP($S$1,VLookups!$A$28:$B$29,2,FALSE)-V$3),IF($G11="L",$N11,$M11),IF($G11="L",$M11,$N11),$B11,$D11))</f>
        <v>209.71500093327623</v>
      </c>
      <c r="W11" s="129">
        <f>IF(OR($M11="",$N11=""),"",_xlfn.BETA.INV(ABS(VLOOKUP($S$1,VLookups!$A$28:$B$29,2,FALSE)-W$3),IF($G11="L",$N11,$M11),IF($G11="L",$M11,$N11),$B11,$D11))</f>
        <v>82.157866009875477</v>
      </c>
      <c r="X11" s="130">
        <f>IF(OR($M11="",$N11=""),"",_xlfn.BETA.INV(ABS(VLOOKUP($S$1,VLookups!$A$28:$B$29,2,FALSE)-X$3),IF($G11="L",$N11,$M11),IF($G11="L",$M11,$N11),$B11,$D11))</f>
        <v>96.432172385519664</v>
      </c>
      <c r="Y11" s="129">
        <f>IF(OR($M11="",$N11=""),"",_xlfn.BETA.INV(ABS(VLOOKUP($S$1,VLookups!$A$28:$B$29,2,FALSE)-Y$3),IF($G11="L",$N11,$M11),IF($G11="L",$M11,$N11),$B11,$D11))</f>
        <v>109.36856169729293</v>
      </c>
      <c r="Z11" s="130">
        <f>IF(OR($M11="",$N11=""),"",_xlfn.BETA.INV(ABS(VLOOKUP($S$1,VLookups!$A$28:$B$29,2,FALSE)-Z$3),IF($G11="L",$N11,$M11),IF($G11="L",$M11,$N11),$B11,$D11))</f>
        <v>121.88329339568574</v>
      </c>
      <c r="AA11" s="129">
        <f>IF(OR($M11="",$N11=""),"",_xlfn.BETA.INV(ABS(VLOOKUP($S$1,VLookups!$A$28:$B$29,2,FALSE)-AA$3),IF($G11="L",$N11,$M11),IF($G11="L",$M11,$N11),$B11,$D11))</f>
        <v>134.45294876206117</v>
      </c>
      <c r="AB11" s="130">
        <f>IF(OR($M11="",$N11=""),"",_xlfn.BETA.INV(ABS(VLOOKUP($S$1,VLookups!$A$28:$B$29,2,FALSE)-AB$3),IF($G11="L",$N11,$M11),IF($G11="L",$M11,$N11),$B11,$D11))</f>
        <v>147.47598128537601</v>
      </c>
      <c r="AC11" s="129">
        <f>IF(OR($M11="",$N11=""),"",_xlfn.BETA.INV(ABS(VLOOKUP($S$1,VLookups!$A$28:$B$29,2,FALSE)-AC$3),IF($G11="L",$N11,$M11),IF($G11="L",$M11,$N11),$B11,$D11))</f>
        <v>161.43584846220006</v>
      </c>
      <c r="AD11" s="130">
        <f>IF(OR($M11="",$N11=""),"",_xlfn.BETA.INV(ABS(VLOOKUP($S$1,VLookups!$A$28:$B$29,2,FALSE)-AD$3),IF($G11="L",$N11,$M11),IF($G11="L",$M11,$N11),$B11,$D11))</f>
        <v>177.14108145953912</v>
      </c>
      <c r="AE11" s="129">
        <f>IF(OR($M11="",$N11=""),"",_xlfn.BETA.INV(ABS(VLOOKUP($S$1,VLookups!$A$28:$B$29,2,FALSE)-AE$3),IF($G11="L",$N11,$M11),IF($G11="L",$M11,$N11),$B11,$D11))</f>
        <v>196.55474628577736</v>
      </c>
      <c r="AF11" s="130">
        <f>IF(OR($M11="",$N11=""),"",_xlfn.BETA.INV(ABS(VLOOKUP($S$1,VLookups!$A$28:$B$29,2,FALSE)-AF$3),IF($G11="L",$N11,$M11),IF($G11="L",$M11,$N11),$B11,$D11))</f>
        <v>226.68715555621509</v>
      </c>
      <c r="AG11" s="17"/>
      <c r="AH11" s="238">
        <f t="shared" si="13"/>
        <v>1.8</v>
      </c>
      <c r="AI11" s="236">
        <f t="shared" si="14"/>
        <v>60</v>
      </c>
      <c r="AJ11" s="199">
        <f t="shared" si="23"/>
        <v>61.8</v>
      </c>
      <c r="AK11" s="199">
        <f t="shared" si="23"/>
        <v>63.599999999999994</v>
      </c>
      <c r="AL11" s="199">
        <f t="shared" si="23"/>
        <v>65.399999999999991</v>
      </c>
      <c r="AM11" s="199">
        <f t="shared" si="23"/>
        <v>67.199999999999989</v>
      </c>
      <c r="AN11" s="199">
        <f t="shared" si="23"/>
        <v>68.999999999999986</v>
      </c>
      <c r="AO11" s="199">
        <f t="shared" si="23"/>
        <v>70.799999999999983</v>
      </c>
      <c r="AP11" s="199">
        <f t="shared" si="23"/>
        <v>72.59999999999998</v>
      </c>
      <c r="AQ11" s="199">
        <f t="shared" si="23"/>
        <v>74.399999999999977</v>
      </c>
      <c r="AR11" s="199">
        <f t="shared" si="23"/>
        <v>76.199999999999974</v>
      </c>
      <c r="AS11" s="199">
        <f t="shared" si="23"/>
        <v>77.999999999999972</v>
      </c>
      <c r="AT11" s="199">
        <f t="shared" si="23"/>
        <v>79.799999999999969</v>
      </c>
      <c r="AU11" s="199">
        <f t="shared" si="23"/>
        <v>81.599999999999966</v>
      </c>
      <c r="AV11" s="199">
        <f t="shared" si="23"/>
        <v>83.399999999999963</v>
      </c>
      <c r="AW11" s="199">
        <f t="shared" si="23"/>
        <v>85.19999999999996</v>
      </c>
      <c r="AX11" s="199">
        <f t="shared" si="23"/>
        <v>86.999999999999957</v>
      </c>
      <c r="AY11" s="199">
        <f t="shared" si="23"/>
        <v>88.799999999999955</v>
      </c>
      <c r="AZ11" s="199">
        <f t="shared" si="23"/>
        <v>90.599999999999952</v>
      </c>
      <c r="BA11" s="199">
        <f t="shared" si="23"/>
        <v>92.399999999999949</v>
      </c>
      <c r="BB11" s="199">
        <f t="shared" si="23"/>
        <v>94.199999999999946</v>
      </c>
      <c r="BC11" s="199">
        <f t="shared" si="23"/>
        <v>95.999999999999943</v>
      </c>
      <c r="BD11" s="199">
        <f t="shared" si="23"/>
        <v>97.79999999999994</v>
      </c>
      <c r="BE11" s="199">
        <f t="shared" si="23"/>
        <v>99.599999999999937</v>
      </c>
      <c r="BF11" s="199">
        <f t="shared" si="23"/>
        <v>101.39999999999993</v>
      </c>
      <c r="BG11" s="199">
        <f t="shared" si="23"/>
        <v>103.19999999999993</v>
      </c>
      <c r="BH11" s="199">
        <f t="shared" si="23"/>
        <v>104.99999999999993</v>
      </c>
      <c r="BI11" s="199">
        <f t="shared" si="23"/>
        <v>106.79999999999993</v>
      </c>
      <c r="BJ11" s="199">
        <f t="shared" si="23"/>
        <v>108.59999999999992</v>
      </c>
      <c r="BK11" s="199">
        <f t="shared" si="23"/>
        <v>110.39999999999992</v>
      </c>
      <c r="BL11" s="199">
        <f t="shared" si="23"/>
        <v>112.19999999999992</v>
      </c>
      <c r="BM11" s="199">
        <f t="shared" si="23"/>
        <v>113.99999999999991</v>
      </c>
      <c r="BN11" s="199">
        <f t="shared" si="23"/>
        <v>115.79999999999991</v>
      </c>
      <c r="BO11" s="199">
        <f t="shared" si="23"/>
        <v>117.59999999999991</v>
      </c>
      <c r="BP11" s="199">
        <f t="shared" si="23"/>
        <v>119.39999999999991</v>
      </c>
      <c r="BQ11" s="199">
        <f t="shared" si="23"/>
        <v>121.1999999999999</v>
      </c>
      <c r="BR11" s="199">
        <f t="shared" si="23"/>
        <v>122.9999999999999</v>
      </c>
      <c r="BS11" s="199">
        <f t="shared" si="23"/>
        <v>124.7999999999999</v>
      </c>
      <c r="BT11" s="199">
        <f t="shared" si="23"/>
        <v>126.59999999999989</v>
      </c>
      <c r="BU11" s="199">
        <f t="shared" si="23"/>
        <v>128.39999999999989</v>
      </c>
      <c r="BV11" s="199">
        <f t="shared" si="23"/>
        <v>130.1999999999999</v>
      </c>
      <c r="BW11" s="199">
        <f t="shared" si="23"/>
        <v>131.99999999999991</v>
      </c>
      <c r="BX11" s="199">
        <f t="shared" si="23"/>
        <v>133.79999999999993</v>
      </c>
      <c r="BY11" s="199">
        <f t="shared" si="23"/>
        <v>135.59999999999994</v>
      </c>
      <c r="BZ11" s="199">
        <f t="shared" si="23"/>
        <v>137.39999999999995</v>
      </c>
      <c r="CA11" s="199">
        <f t="shared" si="23"/>
        <v>139.19999999999996</v>
      </c>
      <c r="CB11" s="199">
        <f t="shared" si="23"/>
        <v>140.99999999999997</v>
      </c>
      <c r="CC11" s="199">
        <f t="shared" si="23"/>
        <v>142.79999999999998</v>
      </c>
      <c r="CD11" s="199">
        <f t="shared" si="23"/>
        <v>144.6</v>
      </c>
      <c r="CE11" s="199">
        <f t="shared" si="23"/>
        <v>146.4</v>
      </c>
      <c r="CF11" s="199">
        <f t="shared" si="23"/>
        <v>148.20000000000002</v>
      </c>
      <c r="CG11" s="199">
        <f t="shared" si="23"/>
        <v>150.00000000000003</v>
      </c>
      <c r="CH11" s="199">
        <f t="shared" si="23"/>
        <v>151.80000000000004</v>
      </c>
      <c r="CI11" s="199">
        <f t="shared" si="23"/>
        <v>153.60000000000005</v>
      </c>
      <c r="CJ11" s="199">
        <f t="shared" si="23"/>
        <v>155.40000000000006</v>
      </c>
      <c r="CK11" s="199">
        <f t="shared" si="23"/>
        <v>157.20000000000007</v>
      </c>
      <c r="CL11" s="199">
        <f t="shared" si="23"/>
        <v>159.00000000000009</v>
      </c>
      <c r="CM11" s="199">
        <f t="shared" si="23"/>
        <v>160.8000000000001</v>
      </c>
      <c r="CN11" s="199">
        <f t="shared" si="23"/>
        <v>162.60000000000011</v>
      </c>
      <c r="CO11" s="199">
        <f t="shared" si="23"/>
        <v>164.40000000000012</v>
      </c>
      <c r="CP11" s="199">
        <f t="shared" si="23"/>
        <v>166.20000000000013</v>
      </c>
      <c r="CQ11" s="199">
        <f t="shared" si="23"/>
        <v>168.00000000000014</v>
      </c>
      <c r="CR11" s="199">
        <f t="shared" si="23"/>
        <v>169.80000000000015</v>
      </c>
      <c r="CS11" s="199">
        <f t="shared" si="23"/>
        <v>171.60000000000016</v>
      </c>
      <c r="CT11" s="199">
        <f t="shared" si="23"/>
        <v>173.40000000000018</v>
      </c>
      <c r="CU11" s="199">
        <f t="shared" si="23"/>
        <v>175.20000000000019</v>
      </c>
      <c r="CV11" s="199">
        <f t="shared" si="6"/>
        <v>177.0000000000002</v>
      </c>
      <c r="CW11" s="199">
        <f t="shared" si="7"/>
        <v>178.80000000000021</v>
      </c>
      <c r="CX11" s="199">
        <f t="shared" si="7"/>
        <v>180.60000000000022</v>
      </c>
      <c r="CY11" s="199">
        <f t="shared" si="7"/>
        <v>182.40000000000023</v>
      </c>
      <c r="CZ11" s="199">
        <f t="shared" si="7"/>
        <v>184.20000000000024</v>
      </c>
      <c r="DA11" s="199">
        <f t="shared" si="7"/>
        <v>186.00000000000026</v>
      </c>
      <c r="DB11" s="199">
        <f t="shared" si="7"/>
        <v>187.80000000000027</v>
      </c>
      <c r="DC11" s="199">
        <f t="shared" si="7"/>
        <v>189.60000000000028</v>
      </c>
      <c r="DD11" s="199">
        <f t="shared" si="7"/>
        <v>191.40000000000029</v>
      </c>
      <c r="DE11" s="199">
        <f t="shared" si="7"/>
        <v>193.2000000000003</v>
      </c>
      <c r="DF11" s="199">
        <f t="shared" si="7"/>
        <v>195.00000000000031</v>
      </c>
      <c r="DG11" s="199">
        <f t="shared" si="7"/>
        <v>196.80000000000032</v>
      </c>
      <c r="DH11" s="199">
        <f t="shared" si="7"/>
        <v>198.60000000000034</v>
      </c>
      <c r="DI11" s="199">
        <f t="shared" si="7"/>
        <v>200.40000000000035</v>
      </c>
      <c r="DJ11" s="199">
        <f t="shared" si="7"/>
        <v>202.20000000000036</v>
      </c>
      <c r="DK11" s="199">
        <f t="shared" si="7"/>
        <v>204.00000000000037</v>
      </c>
      <c r="DL11" s="199">
        <f t="shared" si="7"/>
        <v>205.80000000000038</v>
      </c>
      <c r="DM11" s="199">
        <f t="shared" si="7"/>
        <v>207.60000000000039</v>
      </c>
      <c r="DN11" s="199">
        <f t="shared" ref="DN11:FY11" si="24">IF(ISNONTEXT($AH11),DM11+$AH11,"")</f>
        <v>209.4000000000004</v>
      </c>
      <c r="DO11" s="199">
        <f t="shared" si="24"/>
        <v>211.20000000000041</v>
      </c>
      <c r="DP11" s="199">
        <f t="shared" si="24"/>
        <v>213.00000000000043</v>
      </c>
      <c r="DQ11" s="199">
        <f t="shared" si="24"/>
        <v>214.80000000000044</v>
      </c>
      <c r="DR11" s="199">
        <f t="shared" si="24"/>
        <v>216.60000000000045</v>
      </c>
      <c r="DS11" s="199">
        <f t="shared" si="24"/>
        <v>218.40000000000046</v>
      </c>
      <c r="DT11" s="199">
        <f t="shared" si="24"/>
        <v>220.20000000000047</v>
      </c>
      <c r="DU11" s="199">
        <f t="shared" si="24"/>
        <v>222.00000000000048</v>
      </c>
      <c r="DV11" s="199">
        <f t="shared" si="24"/>
        <v>223.80000000000049</v>
      </c>
      <c r="DW11" s="199">
        <f t="shared" si="24"/>
        <v>225.60000000000051</v>
      </c>
      <c r="DX11" s="199">
        <f t="shared" si="24"/>
        <v>227.40000000000052</v>
      </c>
      <c r="DY11" s="199">
        <f t="shared" si="24"/>
        <v>229.20000000000053</v>
      </c>
      <c r="DZ11" s="199">
        <f t="shared" si="24"/>
        <v>231.00000000000054</v>
      </c>
      <c r="EA11" s="199">
        <f t="shared" si="24"/>
        <v>232.80000000000055</v>
      </c>
      <c r="EB11" s="199">
        <f t="shared" si="24"/>
        <v>234.60000000000056</v>
      </c>
      <c r="EC11" s="199">
        <f t="shared" si="24"/>
        <v>236.40000000000057</v>
      </c>
      <c r="ED11" s="199">
        <f t="shared" si="24"/>
        <v>238.20000000000059</v>
      </c>
      <c r="EE11" s="236">
        <f t="shared" si="16"/>
        <v>239.999</v>
      </c>
      <c r="EF11" s="237">
        <f t="shared" si="17"/>
        <v>0</v>
      </c>
      <c r="EG11" s="237">
        <f t="shared" si="17"/>
        <v>2.0624999999999988E-3</v>
      </c>
      <c r="EH11" s="237">
        <f t="shared" si="17"/>
        <v>2.8873526898450675E-3</v>
      </c>
      <c r="EI11" s="237">
        <f t="shared" si="17"/>
        <v>3.5001860069621038E-3</v>
      </c>
      <c r="EJ11" s="237">
        <f t="shared" si="17"/>
        <v>3.9999999999999966E-3</v>
      </c>
      <c r="EK11" s="237">
        <f t="shared" si="17"/>
        <v>4.4255512054683314E-3</v>
      </c>
      <c r="EL11" s="237">
        <f t="shared" si="17"/>
        <v>4.7969174129503878E-3</v>
      </c>
      <c r="EM11" s="237">
        <f t="shared" si="17"/>
        <v>5.1261431651876401E-3</v>
      </c>
      <c r="EN11" s="237">
        <f t="shared" si="17"/>
        <v>5.4211519890968599E-3</v>
      </c>
      <c r="EO11" s="237">
        <f t="shared" si="17"/>
        <v>5.6874999999999972E-3</v>
      </c>
      <c r="EP11" s="237">
        <f t="shared" si="17"/>
        <v>5.9292706128157065E-3</v>
      </c>
      <c r="EQ11" s="237">
        <f t="shared" si="17"/>
        <v>6.1495751321172997E-3</v>
      </c>
      <c r="ER11" s="237">
        <f t="shared" si="17"/>
        <v>6.3508529610858799E-3</v>
      </c>
      <c r="ES11" s="237">
        <f t="shared" si="17"/>
        <v>6.5350616867784761E-3</v>
      </c>
      <c r="ET11" s="237">
        <f t="shared" si="17"/>
        <v>6.7038028179699748E-3</v>
      </c>
      <c r="EU11" s="237">
        <f t="shared" si="17"/>
        <v>6.8584080089089637E-3</v>
      </c>
      <c r="EV11" s="237">
        <f t="shared" si="20"/>
        <v>6.9999999999999967E-3</v>
      </c>
      <c r="EW11" s="237">
        <f t="shared" si="20"/>
        <v>7.1295368109638669E-3</v>
      </c>
      <c r="EX11" s="237">
        <f t="shared" si="20"/>
        <v>7.2478445071621081E-3</v>
      </c>
      <c r="EY11" s="237">
        <f t="shared" si="20"/>
        <v>7.3556419672248848E-3</v>
      </c>
      <c r="EZ11" s="237">
        <f t="shared" si="20"/>
        <v>7.4535599249992953E-3</v>
      </c>
      <c r="FA11" s="237">
        <f t="shared" si="20"/>
        <v>7.5421558312814829E-3</v>
      </c>
      <c r="FB11" s="237">
        <f t="shared" si="20"/>
        <v>7.6219256097130698E-3</v>
      </c>
      <c r="FC11" s="237">
        <f t="shared" si="20"/>
        <v>7.6933130686474846E-3</v>
      </c>
      <c r="FD11" s="237">
        <f t="shared" si="20"/>
        <v>7.7567175188133939E-3</v>
      </c>
      <c r="FE11" s="237">
        <f t="shared" si="20"/>
        <v>7.8124999999999974E-3</v>
      </c>
      <c r="FF11" s="237">
        <f t="shared" si="20"/>
        <v>7.8609884167888736E-3</v>
      </c>
      <c r="FG11" s="237">
        <f t="shared" si="20"/>
        <v>7.9024818095330008E-3</v>
      </c>
      <c r="FH11" s="237">
        <f t="shared" si="20"/>
        <v>7.9372539331937705E-3</v>
      </c>
      <c r="FI11" s="237">
        <f t="shared" si="20"/>
        <v>7.9655562772197857E-3</v>
      </c>
      <c r="FJ11" s="237">
        <f t="shared" si="20"/>
        <v>7.9876206302836716E-3</v>
      </c>
      <c r="FK11" s="237">
        <f t="shared" si="20"/>
        <v>8.0036612715681538E-3</v>
      </c>
      <c r="FL11" s="237">
        <f t="shared" si="21"/>
        <v>8.013876853447538E-3</v>
      </c>
      <c r="FM11" s="237">
        <f t="shared" si="21"/>
        <v>8.0184520274593322E-3</v>
      </c>
      <c r="FN11" s="237">
        <f t="shared" si="21"/>
        <v>8.0175588554122872E-3</v>
      </c>
      <c r="FO11" s="237">
        <f t="shared" si="21"/>
        <v>8.0113580396140634E-3</v>
      </c>
      <c r="FP11" s="237">
        <f t="shared" si="21"/>
        <v>8.0000000000000002E-3</v>
      </c>
      <c r="FQ11" s="237">
        <f t="shared" si="21"/>
        <v>7.983625821016414E-3</v>
      </c>
      <c r="FR11" s="237">
        <f t="shared" si="21"/>
        <v>7.9623680871682631E-3</v>
      </c>
      <c r="FS11" s="237">
        <f t="shared" si="21"/>
        <v>7.9363516229646307E-3</v>
      </c>
      <c r="FT11" s="237">
        <f t="shared" si="21"/>
        <v>7.9056941504209478E-3</v>
      </c>
      <c r="FU11" s="237">
        <f t="shared" si="21"/>
        <v>7.8705068751778774E-3</v>
      </c>
      <c r="FV11" s="237">
        <f t="shared" si="21"/>
        <v>7.8308950105761659E-3</v>
      </c>
      <c r="FW11" s="237">
        <f t="shared" si="21"/>
        <v>7.7869582476086255E-3</v>
      </c>
      <c r="FX11" s="237">
        <f t="shared" si="21"/>
        <v>7.738791177495933E-3</v>
      </c>
      <c r="FY11" s="237">
        <f t="shared" si="21"/>
        <v>7.6864836726555268E-3</v>
      </c>
      <c r="FZ11" s="237">
        <f t="shared" si="21"/>
        <v>7.630121231015927E-3</v>
      </c>
      <c r="GA11" s="237">
        <f t="shared" si="21"/>
        <v>7.5697852879428179E-3</v>
      </c>
      <c r="GB11" s="237">
        <f t="shared" si="22"/>
        <v>7.5055534994651341E-3</v>
      </c>
      <c r="GC11" s="237">
        <f t="shared" si="22"/>
        <v>7.4374999999999997E-3</v>
      </c>
      <c r="GD11" s="237">
        <f t="shared" si="22"/>
        <v>7.3656956373598682E-3</v>
      </c>
      <c r="GE11" s="237">
        <f t="shared" si="22"/>
        <v>7.290208187470823E-3</v>
      </c>
      <c r="GF11" s="237">
        <f t="shared" si="22"/>
        <v>7.2111025509279765E-3</v>
      </c>
      <c r="GG11" s="237">
        <f t="shared" si="22"/>
        <v>7.1284409332538368E-3</v>
      </c>
      <c r="GH11" s="237">
        <f t="shared" si="22"/>
        <v>7.0422830105016342E-3</v>
      </c>
      <c r="GI11" s="237">
        <f t="shared" si="22"/>
        <v>6.9526860816521794E-3</v>
      </c>
      <c r="GJ11" s="237">
        <f t="shared" si="22"/>
        <v>6.8597052090855534E-3</v>
      </c>
      <c r="GK11" s="237">
        <f t="shared" si="22"/>
        <v>6.7633933482633742E-3</v>
      </c>
      <c r="GL11" s="237">
        <f t="shared" si="22"/>
        <v>6.6638014676309127E-3</v>
      </c>
      <c r="GM11" s="237">
        <f t="shared" si="22"/>
        <v>6.5609786596377614E-3</v>
      </c>
      <c r="GN11" s="237">
        <f t="shared" si="22"/>
        <v>6.4549722436790195E-3</v>
      </c>
      <c r="GO11" s="237">
        <f t="shared" si="22"/>
        <v>6.345827861674147E-3</v>
      </c>
      <c r="GP11" s="237">
        <f t="shared" si="22"/>
        <v>6.2335895669260073E-3</v>
      </c>
      <c r="GQ11" s="237">
        <f t="shared" si="22"/>
        <v>6.1182999068368528E-3</v>
      </c>
      <c r="GR11" s="237">
        <f t="shared" si="18"/>
        <v>5.999999999999988E-3</v>
      </c>
      <c r="GS11" s="237">
        <f t="shared" si="9"/>
        <v>5.8787296081343468E-3</v>
      </c>
      <c r="GT11" s="237">
        <f t="shared" si="9"/>
        <v>5.7545272032837906E-3</v>
      </c>
      <c r="GU11" s="237">
        <f t="shared" si="9"/>
        <v>5.627430030662294E-3</v>
      </c>
      <c r="GV11" s="237">
        <f t="shared" ref="GV11:HK74" si="25">IF(ISNONTEXT($Q11),IF($G11="R",_xlfn.BETA.DIST(CY11,$M11,$N11,FALSE,$B11,$D11),_xlfn.BETA.DIST(CY11,$N11,$M11,FALSE,$B11,$D11)),NA())</f>
        <v>5.4974741674901984E-3</v>
      </c>
      <c r="GW11" s="237">
        <f t="shared" si="25"/>
        <v>5.3646945781345712E-3</v>
      </c>
      <c r="GX11" s="237">
        <f t="shared" si="25"/>
        <v>5.229125165837953E-3</v>
      </c>
      <c r="GY11" s="237">
        <f t="shared" si="25"/>
        <v>5.0907988212940299E-3</v>
      </c>
      <c r="GZ11" s="237">
        <f t="shared" si="25"/>
        <v>4.9497474683058099E-3</v>
      </c>
      <c r="HA11" s="237">
        <f t="shared" si="25"/>
        <v>4.8060021067410884E-3</v>
      </c>
      <c r="HB11" s="237">
        <f t="shared" si="25"/>
        <v>4.6595928529813988E-3</v>
      </c>
      <c r="HC11" s="237">
        <f t="shared" si="25"/>
        <v>4.510548978043925E-3</v>
      </c>
      <c r="HD11" s="237">
        <f t="shared" si="25"/>
        <v>4.3588989435406466E-3</v>
      </c>
      <c r="HE11" s="237">
        <f t="shared" si="25"/>
        <v>4.2046704356253628E-3</v>
      </c>
      <c r="HF11" s="237">
        <f t="shared" si="25"/>
        <v>4.0478903970668995E-3</v>
      </c>
      <c r="HG11" s="237">
        <f t="shared" si="25"/>
        <v>3.8885850575755367E-3</v>
      </c>
      <c r="HH11" s="237">
        <f t="shared" si="25"/>
        <v>3.7267799624996164E-3</v>
      </c>
      <c r="HI11" s="237">
        <f t="shared" si="25"/>
        <v>3.5624999999999646E-3</v>
      </c>
      <c r="HJ11" s="237">
        <f t="shared" si="25"/>
        <v>3.3957694268014946E-3</v>
      </c>
      <c r="HK11" s="237">
        <f t="shared" si="25"/>
        <v>3.2266118926135667E-3</v>
      </c>
      <c r="HL11" s="237">
        <f t="shared" ref="HL11:IA74" si="26">IF(ISNONTEXT($Q11),IF($G11="R",_xlfn.BETA.DIST(DO11,$M11,$N11,FALSE,$B11,$D11),_xlfn.BETA.DIST(DO11,$N11,$M11,FALSE,$B11,$D11)),NA())</f>
        <v>3.0550504633038537E-3</v>
      </c>
      <c r="HM11" s="237">
        <f t="shared" si="26"/>
        <v>2.8811076429039852E-3</v>
      </c>
      <c r="HN11" s="237">
        <f t="shared" si="26"/>
        <v>2.7048053945195375E-3</v>
      </c>
      <c r="HO11" s="237">
        <f t="shared" si="26"/>
        <v>2.526165160211508E-3</v>
      </c>
      <c r="HP11" s="237">
        <f t="shared" si="26"/>
        <v>2.345207879911668E-3</v>
      </c>
      <c r="HQ11" s="237">
        <f t="shared" si="26"/>
        <v>2.161954009429591E-3</v>
      </c>
      <c r="HR11" s="237">
        <f t="shared" si="26"/>
        <v>1.9764235376051871E-3</v>
      </c>
      <c r="HS11" s="237">
        <f t="shared" si="26"/>
        <v>1.7886360026567222E-3</v>
      </c>
      <c r="HT11" s="237">
        <f t="shared" si="26"/>
        <v>1.5986105077708528E-3</v>
      </c>
      <c r="HU11" s="237">
        <f t="shared" si="26"/>
        <v>1.4063657359780846E-3</v>
      </c>
      <c r="HV11" s="237">
        <f t="shared" si="26"/>
        <v>1.2119199643540243E-3</v>
      </c>
      <c r="HW11" s="237">
        <f t="shared" si="26"/>
        <v>1.0152910775842084E-3</v>
      </c>
      <c r="HX11" s="237">
        <f t="shared" si="26"/>
        <v>8.164965809276648E-4</v>
      </c>
      <c r="HY11" s="237">
        <f t="shared" si="26"/>
        <v>6.1555361261219396E-4</v>
      </c>
      <c r="HZ11" s="237">
        <f t="shared" si="26"/>
        <v>4.1247895569208756E-4</v>
      </c>
      <c r="IA11" s="237">
        <f t="shared" si="26"/>
        <v>2.0728904939714638E-4</v>
      </c>
      <c r="IB11" s="237">
        <f t="shared" ref="IB11:IB74" si="27">IF(ISNONTEXT($Q11),IF($G11="R",_xlfn.BETA.DIST(EE11,$M11,$N11,FALSE,$B11,$D11),_xlfn.BETA.DIST(EE11,$N11,$M11,FALSE,$B11,$D11)),NA())</f>
        <v>1.1574041923899473E-7</v>
      </c>
    </row>
    <row r="12" spans="1:237" x14ac:dyDescent="0.25">
      <c r="A12" s="22">
        <v>9</v>
      </c>
      <c r="B12" s="132">
        <v>60</v>
      </c>
      <c r="C12" s="132">
        <v>120</v>
      </c>
      <c r="D12" s="132">
        <v>240</v>
      </c>
      <c r="E12" s="127">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54</v>
      </c>
      <c r="L12" s="24">
        <f>IF(OR(F12="",K12=""),"",MATCH(K12,Confidence!$A$1:$A$10,0))</f>
        <v>9</v>
      </c>
      <c r="M12" s="27">
        <f t="shared" si="1"/>
        <v>1.25</v>
      </c>
      <c r="N12" s="27">
        <f t="shared" si="2"/>
        <v>1.5</v>
      </c>
      <c r="O12" s="24"/>
      <c r="P12" s="119">
        <f t="shared" si="3"/>
        <v>141.81</v>
      </c>
      <c r="Q12" s="119">
        <f t="shared" si="4"/>
        <v>46.277999999999999</v>
      </c>
      <c r="R12" s="40">
        <f t="shared" si="5"/>
        <v>2141.653284</v>
      </c>
      <c r="S12" s="132">
        <v>150</v>
      </c>
      <c r="T12" s="28">
        <f>IF(AND(B12&gt;0,C12&gt;0,D12&gt;0,M12&gt;0,N12&gt;0,S12&gt;0,NOT(K12="")),ABS(VLOOKUP($S$1,VLookups!$A$28:$B$29,2,FALSE)-_xlfn.BETA.DIST(S12,IF(G12="L",N12,M12),IF(G12="L",M12,N12),TRUE,B12,D12)),"")</f>
        <v>0.56972798210136988</v>
      </c>
      <c r="U12" s="129">
        <f>IF(OR($M12="",$N12=""),"",_xlfn.BETA.INV(ABS(VLOOKUP($S$1,VLookups!$A$28:$B$29,2,FALSE)-U$3),IF($G12="L",$N12,$M12),IF($G12="L",$M12,$N12),$B12,$D12))</f>
        <v>71.402520731020957</v>
      </c>
      <c r="V12" s="130">
        <f>IF(OR($M12="",$N12=""),"",_xlfn.BETA.INV(ABS(VLOOKUP($S$1,VLookups!$A$28:$B$29,2,FALSE)-V$3),IF($G12="L",$N12,$M12),IF($G12="L",$M12,$N12),$B12,$D12))</f>
        <v>219.60967504264823</v>
      </c>
      <c r="W12" s="129">
        <f>IF(OR($M12="",$N12=""),"",_xlfn.BETA.INV(ABS(VLOOKUP($S$1,VLookups!$A$28:$B$29,2,FALSE)-W$3),IF($G12="L",$N12,$M12),IF($G12="L",$M12,$N12),$B12,$D12))</f>
        <v>80.079239306960403</v>
      </c>
      <c r="X12" s="130">
        <f>IF(OR($M12="",$N12=""),"",_xlfn.BETA.INV(ABS(VLOOKUP($S$1,VLookups!$A$28:$B$29,2,FALSE)-X$3),IF($G12="L",$N12,$M12),IF($G12="L",$M12,$N12),$B12,$D12))</f>
        <v>95.716117040680643</v>
      </c>
      <c r="Y12" s="129">
        <f>IF(OR($M12="",$N12=""),"",_xlfn.BETA.INV(ABS(VLOOKUP($S$1,VLookups!$A$28:$B$29,2,FALSE)-Y$3),IF($G12="L",$N12,$M12),IF($G12="L",$M12,$N12),$B12,$D12))</f>
        <v>110.47368760130865</v>
      </c>
      <c r="Z12" s="130">
        <f>IF(OR($M12="",$N12=""),"",_xlfn.BETA.INV(ABS(VLOOKUP($S$1,VLookups!$A$28:$B$29,2,FALSE)-Z$3),IF($G12="L",$N12,$M12),IF($G12="L",$M12,$N12),$B12,$D12))</f>
        <v>124.98190010150024</v>
      </c>
      <c r="AA12" s="129">
        <f>IF(OR($M12="",$N12=""),"",_xlfn.BETA.INV(ABS(VLOOKUP($S$1,VLookups!$A$28:$B$29,2,FALSE)-AA$3),IF($G12="L",$N12,$M12),IF($G12="L",$M12,$N12),$B12,$D12))</f>
        <v>139.59213737679863</v>
      </c>
      <c r="AB12" s="130">
        <f>IF(OR($M12="",$N12=""),"",_xlfn.BETA.INV(ABS(VLOOKUP($S$1,VLookups!$A$28:$B$29,2,FALSE)-AB$3),IF($G12="L",$N12,$M12),IF($G12="L",$M12,$N12),$B12,$D12))</f>
        <v>154.60774886915686</v>
      </c>
      <c r="AC12" s="129">
        <f>IF(OR($M12="",$N12=""),"",_xlfn.BETA.INV(ABS(VLOOKUP($S$1,VLookups!$A$28:$B$29,2,FALSE)-AC$3),IF($G12="L",$N12,$M12),IF($G12="L",$M12,$N12),$B12,$D12))</f>
        <v>170.39443028035504</v>
      </c>
      <c r="AD12" s="130">
        <f>IF(OR($M12="",$N12=""),"",_xlfn.BETA.INV(ABS(VLOOKUP($S$1,VLookups!$A$28:$B$29,2,FALSE)-AD$3),IF($G12="L",$N12,$M12),IF($G12="L",$M12,$N12),$B12,$D12))</f>
        <v>187.54134804875224</v>
      </c>
      <c r="AE12" s="129">
        <f>IF(OR($M12="",$N12=""),"",_xlfn.BETA.INV(ABS(VLOOKUP($S$1,VLookups!$A$28:$B$29,2,FALSE)-AE$3),IF($G12="L",$N12,$M12),IF($G12="L",$M12,$N12),$B12,$D12))</f>
        <v>207.38666869251068</v>
      </c>
      <c r="AF12" s="130">
        <f>IF(OR($M12="",$N12=""),"",_xlfn.BETA.INV(ABS(VLOOKUP($S$1,VLookups!$A$28:$B$29,2,FALSE)-AF$3),IF($G12="L",$N12,$M12),IF($G12="L",$M12,$N12),$B12,$D12))</f>
        <v>233.08147290594661</v>
      </c>
      <c r="AG12" s="17"/>
      <c r="AH12" s="238">
        <f t="shared" si="13"/>
        <v>1.8</v>
      </c>
      <c r="AI12" s="236">
        <f t="shared" si="14"/>
        <v>60</v>
      </c>
      <c r="AJ12" s="199">
        <f t="shared" si="23"/>
        <v>61.8</v>
      </c>
      <c r="AK12" s="199">
        <f t="shared" si="23"/>
        <v>63.599999999999994</v>
      </c>
      <c r="AL12" s="199">
        <f t="shared" si="23"/>
        <v>65.399999999999991</v>
      </c>
      <c r="AM12" s="199">
        <f t="shared" si="23"/>
        <v>67.199999999999989</v>
      </c>
      <c r="AN12" s="199">
        <f t="shared" si="23"/>
        <v>68.999999999999986</v>
      </c>
      <c r="AO12" s="199">
        <f t="shared" si="23"/>
        <v>70.799999999999983</v>
      </c>
      <c r="AP12" s="199">
        <f t="shared" si="23"/>
        <v>72.59999999999998</v>
      </c>
      <c r="AQ12" s="199">
        <f t="shared" si="23"/>
        <v>74.399999999999977</v>
      </c>
      <c r="AR12" s="199">
        <f t="shared" si="23"/>
        <v>76.199999999999974</v>
      </c>
      <c r="AS12" s="199">
        <f t="shared" si="23"/>
        <v>77.999999999999972</v>
      </c>
      <c r="AT12" s="199">
        <f t="shared" si="23"/>
        <v>79.799999999999969</v>
      </c>
      <c r="AU12" s="199">
        <f t="shared" si="23"/>
        <v>81.599999999999966</v>
      </c>
      <c r="AV12" s="199">
        <f t="shared" si="23"/>
        <v>83.399999999999963</v>
      </c>
      <c r="AW12" s="199">
        <f t="shared" si="23"/>
        <v>85.19999999999996</v>
      </c>
      <c r="AX12" s="199">
        <f t="shared" si="23"/>
        <v>86.999999999999957</v>
      </c>
      <c r="AY12" s="199">
        <f t="shared" si="23"/>
        <v>88.799999999999955</v>
      </c>
      <c r="AZ12" s="199">
        <f t="shared" si="23"/>
        <v>90.599999999999952</v>
      </c>
      <c r="BA12" s="199">
        <f t="shared" si="23"/>
        <v>92.399999999999949</v>
      </c>
      <c r="BB12" s="199">
        <f t="shared" si="23"/>
        <v>94.199999999999946</v>
      </c>
      <c r="BC12" s="199">
        <f t="shared" si="23"/>
        <v>95.999999999999943</v>
      </c>
      <c r="BD12" s="199">
        <f t="shared" si="23"/>
        <v>97.79999999999994</v>
      </c>
      <c r="BE12" s="199">
        <f t="shared" si="23"/>
        <v>99.599999999999937</v>
      </c>
      <c r="BF12" s="199">
        <f t="shared" si="23"/>
        <v>101.39999999999993</v>
      </c>
      <c r="BG12" s="199">
        <f t="shared" si="23"/>
        <v>103.19999999999993</v>
      </c>
      <c r="BH12" s="199">
        <f t="shared" si="23"/>
        <v>104.99999999999993</v>
      </c>
      <c r="BI12" s="199">
        <f t="shared" si="23"/>
        <v>106.79999999999993</v>
      </c>
      <c r="BJ12" s="199">
        <f t="shared" si="23"/>
        <v>108.59999999999992</v>
      </c>
      <c r="BK12" s="199">
        <f t="shared" si="23"/>
        <v>110.39999999999992</v>
      </c>
      <c r="BL12" s="199">
        <f t="shared" si="23"/>
        <v>112.19999999999992</v>
      </c>
      <c r="BM12" s="199">
        <f t="shared" si="23"/>
        <v>113.99999999999991</v>
      </c>
      <c r="BN12" s="199">
        <f t="shared" si="23"/>
        <v>115.79999999999991</v>
      </c>
      <c r="BO12" s="199">
        <f t="shared" si="23"/>
        <v>117.59999999999991</v>
      </c>
      <c r="BP12" s="199">
        <f t="shared" si="23"/>
        <v>119.39999999999991</v>
      </c>
      <c r="BQ12" s="199">
        <f t="shared" si="23"/>
        <v>121.1999999999999</v>
      </c>
      <c r="BR12" s="199">
        <f t="shared" si="23"/>
        <v>122.9999999999999</v>
      </c>
      <c r="BS12" s="199">
        <f t="shared" si="23"/>
        <v>124.7999999999999</v>
      </c>
      <c r="BT12" s="199">
        <f t="shared" si="23"/>
        <v>126.59999999999989</v>
      </c>
      <c r="BU12" s="199">
        <f t="shared" si="23"/>
        <v>128.39999999999989</v>
      </c>
      <c r="BV12" s="199">
        <f t="shared" si="23"/>
        <v>130.1999999999999</v>
      </c>
      <c r="BW12" s="199">
        <f t="shared" si="23"/>
        <v>131.99999999999991</v>
      </c>
      <c r="BX12" s="199">
        <f t="shared" si="23"/>
        <v>133.79999999999993</v>
      </c>
      <c r="BY12" s="199">
        <f t="shared" si="23"/>
        <v>135.59999999999994</v>
      </c>
      <c r="BZ12" s="199">
        <f t="shared" si="23"/>
        <v>137.39999999999995</v>
      </c>
      <c r="CA12" s="199">
        <f t="shared" si="23"/>
        <v>139.19999999999996</v>
      </c>
      <c r="CB12" s="199">
        <f t="shared" si="23"/>
        <v>140.99999999999997</v>
      </c>
      <c r="CC12" s="199">
        <f t="shared" si="23"/>
        <v>142.79999999999998</v>
      </c>
      <c r="CD12" s="199">
        <f t="shared" si="23"/>
        <v>144.6</v>
      </c>
      <c r="CE12" s="199">
        <f t="shared" si="23"/>
        <v>146.4</v>
      </c>
      <c r="CF12" s="199">
        <f t="shared" si="23"/>
        <v>148.20000000000002</v>
      </c>
      <c r="CG12" s="199">
        <f t="shared" si="23"/>
        <v>150.00000000000003</v>
      </c>
      <c r="CH12" s="199">
        <f t="shared" si="23"/>
        <v>151.80000000000004</v>
      </c>
      <c r="CI12" s="199">
        <f t="shared" si="23"/>
        <v>153.60000000000005</v>
      </c>
      <c r="CJ12" s="199">
        <f t="shared" si="23"/>
        <v>155.40000000000006</v>
      </c>
      <c r="CK12" s="199">
        <f t="shared" si="23"/>
        <v>157.20000000000007</v>
      </c>
      <c r="CL12" s="199">
        <f t="shared" si="23"/>
        <v>159.00000000000009</v>
      </c>
      <c r="CM12" s="199">
        <f t="shared" si="23"/>
        <v>160.8000000000001</v>
      </c>
      <c r="CN12" s="199">
        <f t="shared" si="23"/>
        <v>162.60000000000011</v>
      </c>
      <c r="CO12" s="199">
        <f t="shared" si="23"/>
        <v>164.40000000000012</v>
      </c>
      <c r="CP12" s="199">
        <f t="shared" si="23"/>
        <v>166.20000000000013</v>
      </c>
      <c r="CQ12" s="199">
        <f t="shared" si="23"/>
        <v>168.00000000000014</v>
      </c>
      <c r="CR12" s="199">
        <f t="shared" si="23"/>
        <v>169.80000000000015</v>
      </c>
      <c r="CS12" s="199">
        <f t="shared" si="23"/>
        <v>171.60000000000016</v>
      </c>
      <c r="CT12" s="199">
        <f t="shared" si="23"/>
        <v>173.40000000000018</v>
      </c>
      <c r="CU12" s="199">
        <f t="shared" ref="CU12:FF12" si="28">IF(ISNONTEXT($AH12),CT12+$AH12,"")</f>
        <v>175.20000000000019</v>
      </c>
      <c r="CV12" s="199">
        <f t="shared" si="6"/>
        <v>177.0000000000002</v>
      </c>
      <c r="CW12" s="199">
        <f t="shared" ref="CW12:FH19" si="29">IF(ISNONTEXT($AH12),CV12+$AH12,"")</f>
        <v>178.80000000000021</v>
      </c>
      <c r="CX12" s="199">
        <f t="shared" si="29"/>
        <v>180.60000000000022</v>
      </c>
      <c r="CY12" s="199">
        <f t="shared" si="29"/>
        <v>182.40000000000023</v>
      </c>
      <c r="CZ12" s="199">
        <f t="shared" si="29"/>
        <v>184.20000000000024</v>
      </c>
      <c r="DA12" s="199">
        <f t="shared" si="29"/>
        <v>186.00000000000026</v>
      </c>
      <c r="DB12" s="199">
        <f t="shared" si="29"/>
        <v>187.80000000000027</v>
      </c>
      <c r="DC12" s="199">
        <f t="shared" si="29"/>
        <v>189.60000000000028</v>
      </c>
      <c r="DD12" s="199">
        <f t="shared" si="29"/>
        <v>191.40000000000029</v>
      </c>
      <c r="DE12" s="199">
        <f t="shared" si="29"/>
        <v>193.2000000000003</v>
      </c>
      <c r="DF12" s="199">
        <f t="shared" si="29"/>
        <v>195.00000000000031</v>
      </c>
      <c r="DG12" s="199">
        <f t="shared" si="29"/>
        <v>196.80000000000032</v>
      </c>
      <c r="DH12" s="199">
        <f t="shared" si="29"/>
        <v>198.60000000000034</v>
      </c>
      <c r="DI12" s="199">
        <f t="shared" si="29"/>
        <v>200.40000000000035</v>
      </c>
      <c r="DJ12" s="199">
        <f t="shared" si="29"/>
        <v>202.20000000000036</v>
      </c>
      <c r="DK12" s="199">
        <f t="shared" si="29"/>
        <v>204.00000000000037</v>
      </c>
      <c r="DL12" s="199">
        <f t="shared" si="29"/>
        <v>205.80000000000038</v>
      </c>
      <c r="DM12" s="199">
        <f t="shared" si="29"/>
        <v>207.60000000000039</v>
      </c>
      <c r="DN12" s="199">
        <f t="shared" si="29"/>
        <v>209.4000000000004</v>
      </c>
      <c r="DO12" s="199">
        <f t="shared" si="29"/>
        <v>211.20000000000041</v>
      </c>
      <c r="DP12" s="199">
        <f t="shared" si="29"/>
        <v>213.00000000000043</v>
      </c>
      <c r="DQ12" s="199">
        <f t="shared" si="29"/>
        <v>214.80000000000044</v>
      </c>
      <c r="DR12" s="199">
        <f t="shared" si="29"/>
        <v>216.60000000000045</v>
      </c>
      <c r="DS12" s="199">
        <f t="shared" si="29"/>
        <v>218.40000000000046</v>
      </c>
      <c r="DT12" s="199">
        <f t="shared" si="29"/>
        <v>220.20000000000047</v>
      </c>
      <c r="DU12" s="199">
        <f t="shared" si="29"/>
        <v>222.00000000000048</v>
      </c>
      <c r="DV12" s="199">
        <f t="shared" si="29"/>
        <v>223.80000000000049</v>
      </c>
      <c r="DW12" s="199">
        <f t="shared" si="29"/>
        <v>225.60000000000051</v>
      </c>
      <c r="DX12" s="199">
        <f t="shared" si="29"/>
        <v>227.40000000000052</v>
      </c>
      <c r="DY12" s="199">
        <f t="shared" si="29"/>
        <v>229.20000000000053</v>
      </c>
      <c r="DZ12" s="199">
        <f t="shared" si="29"/>
        <v>231.00000000000054</v>
      </c>
      <c r="EA12" s="199">
        <f t="shared" si="29"/>
        <v>232.80000000000055</v>
      </c>
      <c r="EB12" s="199">
        <f t="shared" si="29"/>
        <v>234.60000000000056</v>
      </c>
      <c r="EC12" s="199">
        <f t="shared" si="29"/>
        <v>236.40000000000057</v>
      </c>
      <c r="ED12" s="199">
        <f t="shared" si="29"/>
        <v>238.20000000000059</v>
      </c>
      <c r="EE12" s="236">
        <f t="shared" si="16"/>
        <v>239.999</v>
      </c>
      <c r="EF12" s="237">
        <f t="shared" si="17"/>
        <v>0</v>
      </c>
      <c r="EG12" s="237">
        <f t="shared" si="17"/>
        <v>3.4999527018263229E-3</v>
      </c>
      <c r="EH12" s="237">
        <f t="shared" si="17"/>
        <v>4.1410942480986403E-3</v>
      </c>
      <c r="EI12" s="237">
        <f t="shared" si="17"/>
        <v>4.5594321669992412E-3</v>
      </c>
      <c r="EJ12" s="237">
        <f t="shared" si="17"/>
        <v>4.874108498317902E-3</v>
      </c>
      <c r="EK12" s="237">
        <f t="shared" si="17"/>
        <v>5.1268295848390559E-3</v>
      </c>
      <c r="EL12" s="237">
        <f t="shared" si="17"/>
        <v>5.3376035989988217E-3</v>
      </c>
      <c r="EM12" s="237">
        <f t="shared" si="17"/>
        <v>5.5177314875105949E-3</v>
      </c>
      <c r="EN12" s="237">
        <f t="shared" si="17"/>
        <v>5.6742829531544105E-3</v>
      </c>
      <c r="EO12" s="237">
        <f t="shared" si="17"/>
        <v>5.8120039606311584E-3</v>
      </c>
      <c r="EP12" s="237">
        <f t="shared" si="17"/>
        <v>5.9342499223062669E-3</v>
      </c>
      <c r="EQ12" s="237">
        <f t="shared" si="17"/>
        <v>6.043489232433411E-3</v>
      </c>
      <c r="ER12" s="237">
        <f t="shared" si="17"/>
        <v>6.1415957299153154E-3</v>
      </c>
      <c r="ES12" s="237">
        <f t="shared" si="17"/>
        <v>6.2300286298200098E-3</v>
      </c>
      <c r="ET12" s="237">
        <f t="shared" si="17"/>
        <v>6.309948469912805E-3</v>
      </c>
      <c r="EU12" s="237">
        <f t="shared" si="17"/>
        <v>6.382294729081083E-3</v>
      </c>
      <c r="EV12" s="237">
        <f t="shared" si="20"/>
        <v>6.4478394748478263E-3</v>
      </c>
      <c r="EW12" s="237">
        <f t="shared" si="20"/>
        <v>6.5072254647691816E-3</v>
      </c>
      <c r="EX12" s="237">
        <f t="shared" si="20"/>
        <v>6.5609938478600038E-3</v>
      </c>
      <c r="EY12" s="237">
        <f t="shared" si="20"/>
        <v>6.6096047195225854E-3</v>
      </c>
      <c r="EZ12" s="237">
        <f t="shared" si="20"/>
        <v>6.6534526491826328E-3</v>
      </c>
      <c r="FA12" s="237">
        <f t="shared" si="20"/>
        <v>6.6928785975686154E-3</v>
      </c>
      <c r="FB12" s="237">
        <f t="shared" si="20"/>
        <v>6.72817919315679E-3</v>
      </c>
      <c r="FC12" s="237">
        <f t="shared" si="20"/>
        <v>6.7596140449455323E-3</v>
      </c>
      <c r="FD12" s="237">
        <f t="shared" si="20"/>
        <v>6.7874115733175464E-3</v>
      </c>
      <c r="FE12" s="237">
        <f t="shared" si="20"/>
        <v>6.8117737074676558E-3</v>
      </c>
      <c r="FF12" s="237">
        <f t="shared" si="20"/>
        <v>6.8328797052853406E-3</v>
      </c>
      <c r="FG12" s="237">
        <f t="shared" si="20"/>
        <v>6.8508892861817005E-3</v>
      </c>
      <c r="FH12" s="237">
        <f t="shared" si="20"/>
        <v>6.8659452204498529E-3</v>
      </c>
      <c r="FI12" s="237">
        <f t="shared" si="20"/>
        <v>6.8781754846422337E-3</v>
      </c>
      <c r="FJ12" s="237">
        <f t="shared" si="20"/>
        <v>6.8876950673279862E-3</v>
      </c>
      <c r="FK12" s="237">
        <f t="shared" si="20"/>
        <v>6.8946074908715826E-3</v>
      </c>
      <c r="FL12" s="237">
        <f t="shared" si="21"/>
        <v>6.8990061007667847E-3</v>
      </c>
      <c r="FM12" s="237">
        <f t="shared" si="21"/>
        <v>6.9009751633214867E-3</v>
      </c>
      <c r="FN12" s="237">
        <f t="shared" si="21"/>
        <v>6.900590804236573E-3</v>
      </c>
      <c r="FO12" s="237">
        <f t="shared" si="21"/>
        <v>6.8979218142231468E-3</v>
      </c>
      <c r="FP12" s="237">
        <f t="shared" si="21"/>
        <v>6.8930303427991394E-3</v>
      </c>
      <c r="FQ12" s="237">
        <f t="shared" si="21"/>
        <v>6.885972497462812E-3</v>
      </c>
      <c r="FR12" s="237">
        <f t="shared" si="21"/>
        <v>6.8767988623087799E-3</v>
      </c>
      <c r="FS12" s="237">
        <f t="shared" si="21"/>
        <v>6.8655549476466992E-3</v>
      </c>
      <c r="FT12" s="237">
        <f t="shared" si="21"/>
        <v>6.8522815801640817E-3</v>
      </c>
      <c r="FU12" s="237">
        <f t="shared" si="21"/>
        <v>6.8370152415368939E-3</v>
      </c>
      <c r="FV12" s="237">
        <f t="shared" si="21"/>
        <v>6.8197883620535063E-3</v>
      </c>
      <c r="FW12" s="237">
        <f t="shared" si="21"/>
        <v>6.8006295747165555E-3</v>
      </c>
      <c r="FX12" s="237">
        <f t="shared" si="21"/>
        <v>6.7795639343746364E-3</v>
      </c>
      <c r="FY12" s="237">
        <f t="shared" si="21"/>
        <v>6.756613105673325E-3</v>
      </c>
      <c r="FZ12" s="237">
        <f t="shared" si="21"/>
        <v>6.7317955229725277E-3</v>
      </c>
      <c r="GA12" s="237">
        <f t="shared" si="21"/>
        <v>6.7051265248306525E-3</v>
      </c>
      <c r="GB12" s="237">
        <f t="shared" si="22"/>
        <v>6.6766184651859562E-3</v>
      </c>
      <c r="GC12" s="237">
        <f t="shared" si="22"/>
        <v>6.6462808029561747E-3</v>
      </c>
      <c r="GD12" s="237">
        <f t="shared" si="22"/>
        <v>6.6141201714156718E-3</v>
      </c>
      <c r="GE12" s="237">
        <f t="shared" si="22"/>
        <v>6.5801404283843783E-3</v>
      </c>
      <c r="GF12" s="237">
        <f t="shared" si="22"/>
        <v>6.5443426879648828E-3</v>
      </c>
      <c r="GG12" s="237">
        <f t="shared" si="22"/>
        <v>6.5067253342851461E-3</v>
      </c>
      <c r="GH12" s="237">
        <f t="shared" si="22"/>
        <v>6.4672840174368387E-3</v>
      </c>
      <c r="GI12" s="237">
        <f t="shared" si="22"/>
        <v>6.4260116315361833E-3</v>
      </c>
      <c r="GJ12" s="237">
        <f t="shared" si="22"/>
        <v>6.3828982745684397E-3</v>
      </c>
      <c r="GK12" s="237">
        <f t="shared" si="22"/>
        <v>6.3379311894018195E-3</v>
      </c>
      <c r="GL12" s="237">
        <f t="shared" si="22"/>
        <v>6.2910946850641448E-3</v>
      </c>
      <c r="GM12" s="237">
        <f t="shared" si="22"/>
        <v>6.2423700370576865E-3</v>
      </c>
      <c r="GN12" s="237">
        <f t="shared" si="22"/>
        <v>6.1917353651350935E-3</v>
      </c>
      <c r="GO12" s="237">
        <f t="shared" si="22"/>
        <v>6.1391654865610617E-3</v>
      </c>
      <c r="GP12" s="237">
        <f t="shared" si="22"/>
        <v>6.084631742427609E-3</v>
      </c>
      <c r="GQ12" s="237">
        <f t="shared" si="22"/>
        <v>6.028101794059478E-3</v>
      </c>
      <c r="GR12" s="237">
        <f t="shared" si="18"/>
        <v>5.9695393859210064E-3</v>
      </c>
      <c r="GS12" s="237">
        <f t="shared" si="18"/>
        <v>5.9089040706923343E-3</v>
      </c>
      <c r="GT12" s="237">
        <f t="shared" si="18"/>
        <v>5.8461508912906416E-3</v>
      </c>
      <c r="GU12" s="237">
        <f t="shared" si="18"/>
        <v>5.7812300135320054E-3</v>
      </c>
      <c r="GV12" s="237">
        <f t="shared" si="25"/>
        <v>5.7140863018116583E-3</v>
      </c>
      <c r="GW12" s="237">
        <f t="shared" si="25"/>
        <v>5.6446588285600256E-3</v>
      </c>
      <c r="GX12" s="237">
        <f t="shared" si="25"/>
        <v>5.5728803062241681E-3</v>
      </c>
      <c r="GY12" s="237">
        <f t="shared" si="25"/>
        <v>5.4986764280179493E-3</v>
      </c>
      <c r="GZ12" s="237">
        <f t="shared" si="25"/>
        <v>5.4219651005309203E-3</v>
      </c>
      <c r="HA12" s="237">
        <f t="shared" si="25"/>
        <v>5.3426555472870316E-3</v>
      </c>
      <c r="HB12" s="237">
        <f t="shared" si="25"/>
        <v>5.2606472572302955E-3</v>
      </c>
      <c r="HC12" s="237">
        <f t="shared" si="25"/>
        <v>5.1758287455171631E-3</v>
      </c>
      <c r="HD12" s="237">
        <f t="shared" si="25"/>
        <v>5.088076085404499E-3</v>
      </c>
      <c r="HE12" s="237">
        <f t="shared" si="25"/>
        <v>4.9972511587236213E-3</v>
      </c>
      <c r="HF12" s="237">
        <f t="shared" si="25"/>
        <v>4.9031995574127752E-3</v>
      </c>
      <c r="HG12" s="237">
        <f t="shared" si="25"/>
        <v>4.8057480483876458E-3</v>
      </c>
      <c r="HH12" s="237">
        <f t="shared" si="25"/>
        <v>4.7047014865406189E-3</v>
      </c>
      <c r="HI12" s="237">
        <f t="shared" si="25"/>
        <v>4.5998390227307657E-3</v>
      </c>
      <c r="HJ12" s="237">
        <f t="shared" si="25"/>
        <v>4.4909094005190567E-3</v>
      </c>
      <c r="HK12" s="237">
        <f t="shared" si="25"/>
        <v>4.3776250598358303E-3</v>
      </c>
      <c r="HL12" s="237">
        <f t="shared" si="26"/>
        <v>4.2596546563196192E-3</v>
      </c>
      <c r="HM12" s="237">
        <f t="shared" si="26"/>
        <v>4.136613443406969E-3</v>
      </c>
      <c r="HN12" s="237">
        <f t="shared" si="26"/>
        <v>4.0080507202033674E-3</v>
      </c>
      <c r="HO12" s="237">
        <f t="shared" si="26"/>
        <v>3.8734331706062686E-3</v>
      </c>
      <c r="HP12" s="237">
        <f t="shared" si="26"/>
        <v>3.7321223186825379E-3</v>
      </c>
      <c r="HQ12" s="237">
        <f t="shared" si="26"/>
        <v>3.5833433398038497E-3</v>
      </c>
      <c r="HR12" s="237">
        <f t="shared" si="26"/>
        <v>3.4261407900819966E-3</v>
      </c>
      <c r="HS12" s="237">
        <f t="shared" si="26"/>
        <v>3.2593138405634277E-3</v>
      </c>
      <c r="HT12" s="237">
        <f t="shared" si="26"/>
        <v>3.0813180528265803E-3</v>
      </c>
      <c r="HU12" s="237">
        <f t="shared" si="26"/>
        <v>2.8901097505981922E-3</v>
      </c>
      <c r="HV12" s="237">
        <f t="shared" si="26"/>
        <v>2.6828856752738705E-3</v>
      </c>
      <c r="HW12" s="237">
        <f t="shared" si="26"/>
        <v>2.4556161532816702E-3</v>
      </c>
      <c r="HX12" s="237">
        <f t="shared" si="26"/>
        <v>2.2021271024458321E-3</v>
      </c>
      <c r="HY12" s="237">
        <f t="shared" si="26"/>
        <v>1.9120451311961152E-3</v>
      </c>
      <c r="HZ12" s="237">
        <f t="shared" si="26"/>
        <v>1.5651865051640214E-3</v>
      </c>
      <c r="IA12" s="237">
        <f t="shared" si="26"/>
        <v>1.1095666038592655E-3</v>
      </c>
      <c r="IB12" s="237">
        <f t="shared" si="27"/>
        <v>2.6218492809821185E-5</v>
      </c>
    </row>
    <row r="13" spans="1:237" x14ac:dyDescent="0.25">
      <c r="A13" s="22">
        <v>10</v>
      </c>
      <c r="B13" s="132">
        <v>60</v>
      </c>
      <c r="C13" s="132">
        <v>120</v>
      </c>
      <c r="D13" s="132">
        <v>240</v>
      </c>
      <c r="E13" s="127">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9">
        <f t="shared" si="3"/>
        <v>145.24799999999999</v>
      </c>
      <c r="Q13" s="119">
        <f t="shared" si="4"/>
        <v>48.923999999999999</v>
      </c>
      <c r="R13" s="40">
        <f t="shared" si="5"/>
        <v>2393.5577760000001</v>
      </c>
      <c r="S13" s="132">
        <v>150</v>
      </c>
      <c r="T13" s="28">
        <f>IF(AND(B13&gt;0,C13&gt;0,D13&gt;0,M13&gt;0,N13&gt;0,S13&gt;0,NOT(K13="")),ABS(VLOOKUP($S$1,VLookups!$A$28:$B$29,2,FALSE)-_xlfn.BETA.DIST(S13,IF(G13="L",N13,M13),IF(G13="L",M13,N13),TRUE,B13,D13)),"")</f>
        <v>0.538498967318216</v>
      </c>
      <c r="U13" s="129">
        <f>IF(OR($M13="",$N13=""),"",_xlfn.BETA.INV(ABS(VLOOKUP($S$1,VLookups!$A$28:$B$29,2,FALSE)-U$3),IF($G13="L",$N13,$M13),IF($G13="L",$M13,$N13),$B13,$D13))</f>
        <v>70.200802025405807</v>
      </c>
      <c r="V13" s="130">
        <f>IF(OR($M13="",$N13=""),"",_xlfn.BETA.INV(ABS(VLOOKUP($S$1,VLookups!$A$28:$B$29,2,FALSE)-V$3),IF($G13="L",$N13,$M13),IF($G13="L",$M13,$N13),$B13,$D13))</f>
        <v>225.23321551500979</v>
      </c>
      <c r="W13" s="129">
        <f>IF(OR($M13="",$N13=""),"",_xlfn.BETA.INV(ABS(VLOOKUP($S$1,VLookups!$A$28:$B$29,2,FALSE)-W$3),IF($G13="L",$N13,$M13),IF($G13="L",$M13,$N13),$B13,$D13))</f>
        <v>79.004391304328038</v>
      </c>
      <c r="X13" s="130">
        <f>IF(OR($M13="",$N13=""),"",_xlfn.BETA.INV(ABS(VLOOKUP($S$1,VLookups!$A$28:$B$29,2,FALSE)-X$3),IF($G13="L",$N13,$M13),IF($G13="L",$M13,$N13),$B13,$D13))</f>
        <v>95.61803344515539</v>
      </c>
      <c r="Y13" s="129">
        <f>IF(OR($M13="",$N13=""),"",_xlfn.BETA.INV(ABS(VLOOKUP($S$1,VLookups!$A$28:$B$29,2,FALSE)-Y$3),IF($G13="L",$N13,$M13),IF($G13="L",$M13,$N13),$B13,$D13))</f>
        <v>111.71669316136908</v>
      </c>
      <c r="Z13" s="130">
        <f>IF(OR($M13="",$N13=""),"",_xlfn.BETA.INV(ABS(VLOOKUP($S$1,VLookups!$A$28:$B$29,2,FALSE)-Z$3),IF($G13="L",$N13,$M13),IF($G13="L",$M13,$N13),$B13,$D13))</f>
        <v>127.68541181870187</v>
      </c>
      <c r="AA13" s="129">
        <f>IF(OR($M13="",$N13=""),"",_xlfn.BETA.INV(ABS(VLOOKUP($S$1,VLookups!$A$28:$B$29,2,FALSE)-AA$3),IF($G13="L",$N13,$M13),IF($G13="L",$M13,$N13),$B13,$D13))</f>
        <v>143.74910465976262</v>
      </c>
      <c r="AB13" s="130">
        <f>IF(OR($M13="",$N13=""),"",_xlfn.BETA.INV(ABS(VLOOKUP($S$1,VLookups!$A$28:$B$29,2,FALSE)-AB$3),IF($G13="L",$N13,$M13),IF($G13="L",$M13,$N13),$B13,$D13))</f>
        <v>160.10473153405127</v>
      </c>
      <c r="AC13" s="129">
        <f>IF(OR($M13="",$N13=""),"",_xlfn.BETA.INV(ABS(VLOOKUP($S$1,VLookups!$A$28:$B$29,2,FALSE)-AC$3),IF($G13="L",$N13,$M13),IF($G13="L",$M13,$N13),$B13,$D13))</f>
        <v>176.98625452566864</v>
      </c>
      <c r="AD13" s="130">
        <f>IF(OR($M13="",$N13=""),"",_xlfn.BETA.INV(ABS(VLOOKUP($S$1,VLookups!$A$28:$B$29,2,FALSE)-AD$3),IF($G13="L",$N13,$M13),IF($G13="L",$M13,$N13),$B13,$D13))</f>
        <v>194.75693146630476</v>
      </c>
      <c r="AE13" s="129">
        <f>IF(OR($M13="",$N13=""),"",_xlfn.BETA.INV(ABS(VLOOKUP($S$1,VLookups!$A$28:$B$29,2,FALSE)-AE$3),IF($G13="L",$N13,$M13),IF($G13="L",$M13,$N13),$B13,$D13))</f>
        <v>214.19446586982747</v>
      </c>
      <c r="AF13" s="130">
        <f>IF(OR($M13="",$N13=""),"",_xlfn.BETA.INV(ABS(VLOOKUP($S$1,VLookups!$A$28:$B$29,2,FALSE)-AF$3),IF($G13="L",$N13,$M13),IF($G13="L",$M13,$N13),$B13,$D13))</f>
        <v>235.93910344277126</v>
      </c>
      <c r="AG13" s="17"/>
      <c r="AH13" s="238">
        <f t="shared" si="13"/>
        <v>1.8</v>
      </c>
      <c r="AI13" s="236">
        <f t="shared" si="14"/>
        <v>60</v>
      </c>
      <c r="AJ13" s="199">
        <f t="shared" ref="AJ13:CU16" si="30">IF(ISNONTEXT($AH13),AI13+$AH13,"")</f>
        <v>61.8</v>
      </c>
      <c r="AK13" s="199">
        <f t="shared" si="30"/>
        <v>63.599999999999994</v>
      </c>
      <c r="AL13" s="199">
        <f t="shared" si="30"/>
        <v>65.399999999999991</v>
      </c>
      <c r="AM13" s="199">
        <f t="shared" si="30"/>
        <v>67.199999999999989</v>
      </c>
      <c r="AN13" s="199">
        <f t="shared" si="30"/>
        <v>68.999999999999986</v>
      </c>
      <c r="AO13" s="199">
        <f t="shared" si="30"/>
        <v>70.799999999999983</v>
      </c>
      <c r="AP13" s="199">
        <f t="shared" si="30"/>
        <v>72.59999999999998</v>
      </c>
      <c r="AQ13" s="199">
        <f t="shared" si="30"/>
        <v>74.399999999999977</v>
      </c>
      <c r="AR13" s="199">
        <f t="shared" si="30"/>
        <v>76.199999999999974</v>
      </c>
      <c r="AS13" s="199">
        <f t="shared" si="30"/>
        <v>77.999999999999972</v>
      </c>
      <c r="AT13" s="199">
        <f t="shared" si="30"/>
        <v>79.799999999999969</v>
      </c>
      <c r="AU13" s="199">
        <f t="shared" si="30"/>
        <v>81.599999999999966</v>
      </c>
      <c r="AV13" s="199">
        <f t="shared" si="30"/>
        <v>83.399999999999963</v>
      </c>
      <c r="AW13" s="199">
        <f t="shared" si="30"/>
        <v>85.19999999999996</v>
      </c>
      <c r="AX13" s="199">
        <f t="shared" si="30"/>
        <v>86.999999999999957</v>
      </c>
      <c r="AY13" s="199">
        <f t="shared" si="30"/>
        <v>88.799999999999955</v>
      </c>
      <c r="AZ13" s="199">
        <f t="shared" si="30"/>
        <v>90.599999999999952</v>
      </c>
      <c r="BA13" s="199">
        <f t="shared" si="30"/>
        <v>92.399999999999949</v>
      </c>
      <c r="BB13" s="199">
        <f t="shared" si="30"/>
        <v>94.199999999999946</v>
      </c>
      <c r="BC13" s="199">
        <f t="shared" si="30"/>
        <v>95.999999999999943</v>
      </c>
      <c r="BD13" s="199">
        <f t="shared" si="30"/>
        <v>97.79999999999994</v>
      </c>
      <c r="BE13" s="199">
        <f t="shared" si="30"/>
        <v>99.599999999999937</v>
      </c>
      <c r="BF13" s="199">
        <f t="shared" si="30"/>
        <v>101.39999999999993</v>
      </c>
      <c r="BG13" s="199">
        <f t="shared" si="30"/>
        <v>103.19999999999993</v>
      </c>
      <c r="BH13" s="199">
        <f t="shared" si="30"/>
        <v>104.99999999999993</v>
      </c>
      <c r="BI13" s="199">
        <f t="shared" si="30"/>
        <v>106.79999999999993</v>
      </c>
      <c r="BJ13" s="199">
        <f t="shared" si="30"/>
        <v>108.59999999999992</v>
      </c>
      <c r="BK13" s="199">
        <f t="shared" si="30"/>
        <v>110.39999999999992</v>
      </c>
      <c r="BL13" s="199">
        <f t="shared" si="30"/>
        <v>112.19999999999992</v>
      </c>
      <c r="BM13" s="199">
        <f t="shared" si="30"/>
        <v>113.99999999999991</v>
      </c>
      <c r="BN13" s="199">
        <f t="shared" si="30"/>
        <v>115.79999999999991</v>
      </c>
      <c r="BO13" s="199">
        <f t="shared" si="30"/>
        <v>117.59999999999991</v>
      </c>
      <c r="BP13" s="199">
        <f t="shared" si="30"/>
        <v>119.39999999999991</v>
      </c>
      <c r="BQ13" s="199">
        <f t="shared" si="30"/>
        <v>121.1999999999999</v>
      </c>
      <c r="BR13" s="199">
        <f t="shared" si="30"/>
        <v>122.9999999999999</v>
      </c>
      <c r="BS13" s="199">
        <f t="shared" si="30"/>
        <v>124.7999999999999</v>
      </c>
      <c r="BT13" s="199">
        <f t="shared" si="30"/>
        <v>126.59999999999989</v>
      </c>
      <c r="BU13" s="199">
        <f t="shared" si="30"/>
        <v>128.39999999999989</v>
      </c>
      <c r="BV13" s="199">
        <f t="shared" si="30"/>
        <v>130.1999999999999</v>
      </c>
      <c r="BW13" s="199">
        <f t="shared" si="30"/>
        <v>131.99999999999991</v>
      </c>
      <c r="BX13" s="199">
        <f t="shared" si="30"/>
        <v>133.79999999999993</v>
      </c>
      <c r="BY13" s="199">
        <f t="shared" si="30"/>
        <v>135.59999999999994</v>
      </c>
      <c r="BZ13" s="199">
        <f t="shared" si="30"/>
        <v>137.39999999999995</v>
      </c>
      <c r="CA13" s="199">
        <f t="shared" si="30"/>
        <v>139.19999999999996</v>
      </c>
      <c r="CB13" s="199">
        <f t="shared" si="30"/>
        <v>140.99999999999997</v>
      </c>
      <c r="CC13" s="199">
        <f t="shared" si="30"/>
        <v>142.79999999999998</v>
      </c>
      <c r="CD13" s="199">
        <f t="shared" si="30"/>
        <v>144.6</v>
      </c>
      <c r="CE13" s="199">
        <f t="shared" si="30"/>
        <v>146.4</v>
      </c>
      <c r="CF13" s="199">
        <f t="shared" si="30"/>
        <v>148.20000000000002</v>
      </c>
      <c r="CG13" s="199">
        <f t="shared" si="30"/>
        <v>150.00000000000003</v>
      </c>
      <c r="CH13" s="199">
        <f t="shared" si="30"/>
        <v>151.80000000000004</v>
      </c>
      <c r="CI13" s="199">
        <f t="shared" si="30"/>
        <v>153.60000000000005</v>
      </c>
      <c r="CJ13" s="199">
        <f t="shared" si="30"/>
        <v>155.40000000000006</v>
      </c>
      <c r="CK13" s="199">
        <f t="shared" si="30"/>
        <v>157.20000000000007</v>
      </c>
      <c r="CL13" s="199">
        <f t="shared" si="30"/>
        <v>159.00000000000009</v>
      </c>
      <c r="CM13" s="199">
        <f t="shared" si="30"/>
        <v>160.8000000000001</v>
      </c>
      <c r="CN13" s="199">
        <f t="shared" si="30"/>
        <v>162.60000000000011</v>
      </c>
      <c r="CO13" s="199">
        <f t="shared" si="30"/>
        <v>164.40000000000012</v>
      </c>
      <c r="CP13" s="199">
        <f t="shared" si="30"/>
        <v>166.20000000000013</v>
      </c>
      <c r="CQ13" s="199">
        <f t="shared" si="30"/>
        <v>168.00000000000014</v>
      </c>
      <c r="CR13" s="199">
        <f t="shared" si="30"/>
        <v>169.80000000000015</v>
      </c>
      <c r="CS13" s="199">
        <f t="shared" si="30"/>
        <v>171.60000000000016</v>
      </c>
      <c r="CT13" s="199">
        <f t="shared" si="30"/>
        <v>173.40000000000018</v>
      </c>
      <c r="CU13" s="199">
        <f t="shared" si="30"/>
        <v>175.20000000000019</v>
      </c>
      <c r="CV13" s="199">
        <f t="shared" si="6"/>
        <v>177.0000000000002</v>
      </c>
      <c r="CW13" s="199">
        <f t="shared" si="29"/>
        <v>178.80000000000021</v>
      </c>
      <c r="CX13" s="199">
        <f t="shared" si="29"/>
        <v>180.60000000000022</v>
      </c>
      <c r="CY13" s="199">
        <f t="shared" si="29"/>
        <v>182.40000000000023</v>
      </c>
      <c r="CZ13" s="199">
        <f t="shared" si="29"/>
        <v>184.20000000000024</v>
      </c>
      <c r="DA13" s="199">
        <f t="shared" si="29"/>
        <v>186.00000000000026</v>
      </c>
      <c r="DB13" s="199">
        <f t="shared" si="29"/>
        <v>187.80000000000027</v>
      </c>
      <c r="DC13" s="199">
        <f t="shared" si="29"/>
        <v>189.60000000000028</v>
      </c>
      <c r="DD13" s="199">
        <f t="shared" si="29"/>
        <v>191.40000000000029</v>
      </c>
      <c r="DE13" s="199">
        <f t="shared" si="29"/>
        <v>193.2000000000003</v>
      </c>
      <c r="DF13" s="199">
        <f t="shared" si="29"/>
        <v>195.00000000000031</v>
      </c>
      <c r="DG13" s="199">
        <f t="shared" si="29"/>
        <v>196.80000000000032</v>
      </c>
      <c r="DH13" s="199">
        <f t="shared" si="29"/>
        <v>198.60000000000034</v>
      </c>
      <c r="DI13" s="199">
        <f t="shared" si="29"/>
        <v>200.40000000000035</v>
      </c>
      <c r="DJ13" s="199">
        <f t="shared" si="29"/>
        <v>202.20000000000036</v>
      </c>
      <c r="DK13" s="199">
        <f t="shared" si="29"/>
        <v>204.00000000000037</v>
      </c>
      <c r="DL13" s="199">
        <f t="shared" si="29"/>
        <v>205.80000000000038</v>
      </c>
      <c r="DM13" s="199">
        <f t="shared" si="29"/>
        <v>207.60000000000039</v>
      </c>
      <c r="DN13" s="199">
        <f t="shared" si="29"/>
        <v>209.4000000000004</v>
      </c>
      <c r="DO13" s="199">
        <f t="shared" si="29"/>
        <v>211.20000000000041</v>
      </c>
      <c r="DP13" s="199">
        <f t="shared" si="29"/>
        <v>213.00000000000043</v>
      </c>
      <c r="DQ13" s="199">
        <f t="shared" si="29"/>
        <v>214.80000000000044</v>
      </c>
      <c r="DR13" s="199">
        <f t="shared" si="29"/>
        <v>216.60000000000045</v>
      </c>
      <c r="DS13" s="199">
        <f t="shared" si="29"/>
        <v>218.40000000000046</v>
      </c>
      <c r="DT13" s="199">
        <f t="shared" si="29"/>
        <v>220.20000000000047</v>
      </c>
      <c r="DU13" s="199">
        <f t="shared" si="29"/>
        <v>222.00000000000048</v>
      </c>
      <c r="DV13" s="199">
        <f t="shared" si="29"/>
        <v>223.80000000000049</v>
      </c>
      <c r="DW13" s="199">
        <f t="shared" si="29"/>
        <v>225.60000000000051</v>
      </c>
      <c r="DX13" s="199">
        <f t="shared" si="29"/>
        <v>227.40000000000052</v>
      </c>
      <c r="DY13" s="199">
        <f t="shared" si="29"/>
        <v>229.20000000000053</v>
      </c>
      <c r="DZ13" s="199">
        <f t="shared" si="29"/>
        <v>231.00000000000054</v>
      </c>
      <c r="EA13" s="199">
        <f t="shared" si="29"/>
        <v>232.80000000000055</v>
      </c>
      <c r="EB13" s="199">
        <f t="shared" si="29"/>
        <v>234.60000000000056</v>
      </c>
      <c r="EC13" s="199">
        <f t="shared" si="29"/>
        <v>236.40000000000057</v>
      </c>
      <c r="ED13" s="199">
        <f t="shared" si="29"/>
        <v>238.20000000000059</v>
      </c>
      <c r="EE13" s="236">
        <f t="shared" si="16"/>
        <v>239.999</v>
      </c>
      <c r="EF13" s="237">
        <f t="shared" si="17"/>
        <v>0</v>
      </c>
      <c r="EG13" s="237">
        <f t="shared" si="17"/>
        <v>4.4621604376416345E-3</v>
      </c>
      <c r="EH13" s="237">
        <f t="shared" si="17"/>
        <v>4.8536857098160921E-3</v>
      </c>
      <c r="EI13" s="237">
        <f t="shared" si="17"/>
        <v>5.0929507105847783E-3</v>
      </c>
      <c r="EJ13" s="237">
        <f t="shared" si="17"/>
        <v>5.2657676228903419E-3</v>
      </c>
      <c r="EK13" s="237">
        <f t="shared" si="17"/>
        <v>5.4005567560413215E-3</v>
      </c>
      <c r="EL13" s="237">
        <f t="shared" si="17"/>
        <v>5.5104523638248694E-3</v>
      </c>
      <c r="EM13" s="237">
        <f t="shared" si="17"/>
        <v>5.6026613795297697E-3</v>
      </c>
      <c r="EN13" s="237">
        <f t="shared" si="17"/>
        <v>5.6815860405376069E-3</v>
      </c>
      <c r="EO13" s="237">
        <f t="shared" si="17"/>
        <v>5.7501218050275233E-3</v>
      </c>
      <c r="EP13" s="237">
        <f t="shared" si="17"/>
        <v>5.8102793086049131E-3</v>
      </c>
      <c r="EQ13" s="237">
        <f t="shared" si="17"/>
        <v>5.8635140482917467E-3</v>
      </c>
      <c r="ER13" s="237">
        <f t="shared" si="17"/>
        <v>5.9109148956455176E-3</v>
      </c>
      <c r="ES13" s="237">
        <f t="shared" si="17"/>
        <v>5.9533184609595812E-3</v>
      </c>
      <c r="ET13" s="237">
        <f t="shared" si="17"/>
        <v>5.9913818571522386E-3</v>
      </c>
      <c r="EU13" s="237">
        <f t="shared" si="17"/>
        <v>6.0256308454348191E-3</v>
      </c>
      <c r="EV13" s="237">
        <f t="shared" si="20"/>
        <v>6.05649275514503E-3</v>
      </c>
      <c r="EW13" s="237">
        <f t="shared" si="20"/>
        <v>6.0843196303065582E-3</v>
      </c>
      <c r="EX13" s="237">
        <f t="shared" si="20"/>
        <v>6.1094049005707349E-3</v>
      </c>
      <c r="EY13" s="237">
        <f t="shared" si="20"/>
        <v>6.13199564214887E-3</v>
      </c>
      <c r="EZ13" s="237">
        <f t="shared" si="20"/>
        <v>6.1523017625766396E-3</v>
      </c>
      <c r="FA13" s="237">
        <f t="shared" si="20"/>
        <v>6.1705029938827882E-3</v>
      </c>
      <c r="FB13" s="237">
        <f t="shared" si="20"/>
        <v>6.18675429476337E-3</v>
      </c>
      <c r="FC13" s="237">
        <f t="shared" si="20"/>
        <v>6.2011900781883643E-3</v>
      </c>
      <c r="FD13" s="237">
        <f t="shared" si="20"/>
        <v>6.2139275586412853E-3</v>
      </c>
      <c r="FE13" s="237">
        <f t="shared" si="20"/>
        <v>6.2250694303864259E-3</v>
      </c>
      <c r="FF13" s="237">
        <f t="shared" si="20"/>
        <v>6.2347060310037955E-3</v>
      </c>
      <c r="FG13" s="237">
        <f t="shared" si="20"/>
        <v>6.2429171043090733E-3</v>
      </c>
      <c r="FH13" s="237">
        <f t="shared" si="20"/>
        <v>6.2497732481715624E-3</v>
      </c>
      <c r="FI13" s="237">
        <f t="shared" si="20"/>
        <v>6.2553371120599261E-3</v>
      </c>
      <c r="FJ13" s="237">
        <f t="shared" si="20"/>
        <v>6.2596643939939996E-3</v>
      </c>
      <c r="FK13" s="237">
        <f t="shared" si="20"/>
        <v>6.2628046753474553E-3</v>
      </c>
      <c r="FL13" s="237">
        <f t="shared" si="21"/>
        <v>6.2648021235238707E-3</v>
      </c>
      <c r="FM13" s="237">
        <f t="shared" si="21"/>
        <v>6.2656960861485226E-3</v>
      </c>
      <c r="FN13" s="237">
        <f t="shared" si="21"/>
        <v>6.2655215955373404E-3</v>
      </c>
      <c r="FO13" s="237">
        <f t="shared" si="21"/>
        <v>6.2643097984365244E-3</v>
      </c>
      <c r="FP13" s="237">
        <f t="shared" si="21"/>
        <v>6.2620883230921605E-3</v>
      </c>
      <c r="FQ13" s="237">
        <f t="shared" si="21"/>
        <v>6.2588815934052477E-3</v>
      </c>
      <c r="FR13" s="237">
        <f t="shared" si="21"/>
        <v>6.2547110981042682E-3</v>
      </c>
      <c r="FS13" s="237">
        <f t="shared" si="21"/>
        <v>6.2495956214130999E-3</v>
      </c>
      <c r="FT13" s="237">
        <f t="shared" si="21"/>
        <v>6.2435514405233183E-3</v>
      </c>
      <c r="FU13" s="237">
        <f t="shared" si="21"/>
        <v>6.236592494233242E-3</v>
      </c>
      <c r="FV13" s="237">
        <f t="shared" si="21"/>
        <v>6.2287305263434168E-3</v>
      </c>
      <c r="FW13" s="237">
        <f t="shared" si="21"/>
        <v>6.2199752067620901E-3</v>
      </c>
      <c r="FX13" s="237">
        <f t="shared" si="21"/>
        <v>6.2103342327459359E-3</v>
      </c>
      <c r="FY13" s="237">
        <f t="shared" si="21"/>
        <v>6.1998134122581003E-3</v>
      </c>
      <c r="FZ13" s="237">
        <f t="shared" si="21"/>
        <v>6.1884167310497281E-3</v>
      </c>
      <c r="GA13" s="237">
        <f t="shared" si="21"/>
        <v>6.1761464047479214E-3</v>
      </c>
      <c r="GB13" s="237">
        <f t="shared" si="22"/>
        <v>6.1630029169512856E-3</v>
      </c>
      <c r="GC13" s="237">
        <f t="shared" si="22"/>
        <v>6.1489850440838989E-3</v>
      </c>
      <c r="GD13" s="237">
        <f t="shared" si="22"/>
        <v>6.1340898675319123E-3</v>
      </c>
      <c r="GE13" s="237">
        <f t="shared" si="22"/>
        <v>6.1183127733768919E-3</v>
      </c>
      <c r="GF13" s="237">
        <f t="shared" si="22"/>
        <v>6.1016474398404496E-3</v>
      </c>
      <c r="GG13" s="237">
        <f t="shared" si="22"/>
        <v>6.0840858123599496E-3</v>
      </c>
      <c r="GH13" s="237">
        <f t="shared" si="22"/>
        <v>6.0656180660196611E-3</v>
      </c>
      <c r="GI13" s="237">
        <f t="shared" si="22"/>
        <v>6.0462325548603551E-3</v>
      </c>
      <c r="GJ13" s="237">
        <f t="shared" si="22"/>
        <v>6.0259157473773039E-3</v>
      </c>
      <c r="GK13" s="237">
        <f t="shared" si="22"/>
        <v>6.0046521472859405E-3</v>
      </c>
      <c r="GL13" s="237">
        <f t="shared" si="22"/>
        <v>5.9824241983791404E-3</v>
      </c>
      <c r="GM13" s="237">
        <f t="shared" si="22"/>
        <v>5.9592121720125164E-3</v>
      </c>
      <c r="GN13" s="237">
        <f t="shared" si="22"/>
        <v>5.934994035424827E-3</v>
      </c>
      <c r="GO13" s="237">
        <f t="shared" si="22"/>
        <v>5.9097452987184572E-3</v>
      </c>
      <c r="GP13" s="237">
        <f t="shared" si="22"/>
        <v>5.8834388378764162E-3</v>
      </c>
      <c r="GQ13" s="237">
        <f t="shared" si="22"/>
        <v>5.8560446906601848E-3</v>
      </c>
      <c r="GR13" s="237">
        <f t="shared" si="18"/>
        <v>5.8275298215960808E-3</v>
      </c>
      <c r="GS13" s="237">
        <f t="shared" si="18"/>
        <v>5.7978578514897355E-3</v>
      </c>
      <c r="GT13" s="237">
        <f t="shared" si="18"/>
        <v>5.7669887459744227E-3</v>
      </c>
      <c r="GU13" s="237">
        <f t="shared" si="18"/>
        <v>5.7348784564556828E-3</v>
      </c>
      <c r="GV13" s="237">
        <f t="shared" si="25"/>
        <v>5.7014785054047227E-3</v>
      </c>
      <c r="GW13" s="237">
        <f t="shared" si="25"/>
        <v>5.6667355062021757E-3</v>
      </c>
      <c r="GX13" s="237">
        <f t="shared" si="25"/>
        <v>5.6305906055439513E-3</v>
      </c>
      <c r="GY13" s="237">
        <f t="shared" si="25"/>
        <v>5.5929788336617128E-3</v>
      </c>
      <c r="GZ13" s="237">
        <f t="shared" si="25"/>
        <v>5.5538283441077868E-3</v>
      </c>
      <c r="HA13" s="237">
        <f t="shared" si="25"/>
        <v>5.5130595203716232E-3</v>
      </c>
      <c r="HB13" s="237">
        <f t="shared" si="25"/>
        <v>5.4705839208100083E-3</v>
      </c>
      <c r="HC13" s="237">
        <f t="shared" si="25"/>
        <v>5.4263030258406304E-3</v>
      </c>
      <c r="HD13" s="237">
        <f t="shared" si="25"/>
        <v>5.3801067414466965E-3</v>
      </c>
      <c r="HE13" s="237">
        <f t="shared" si="25"/>
        <v>5.3318715998903858E-3</v>
      </c>
      <c r="HF13" s="237">
        <f t="shared" si="25"/>
        <v>5.2814585808774834E-3</v>
      </c>
      <c r="HG13" s="237">
        <f t="shared" si="25"/>
        <v>5.2287104524291845E-3</v>
      </c>
      <c r="HH13" s="237">
        <f t="shared" si="25"/>
        <v>5.173448497709795E-3</v>
      </c>
      <c r="HI13" s="237">
        <f t="shared" si="25"/>
        <v>5.1154684480028186E-3</v>
      </c>
      <c r="HJ13" s="237">
        <f t="shared" si="25"/>
        <v>5.0545353767805553E-3</v>
      </c>
      <c r="HK13" s="237">
        <f t="shared" si="25"/>
        <v>4.9903772158264997E-3</v>
      </c>
      <c r="HL13" s="237">
        <f t="shared" si="26"/>
        <v>4.9226764164836834E-3</v>
      </c>
      <c r="HM13" s="237">
        <f t="shared" si="26"/>
        <v>4.8510590726624954E-3</v>
      </c>
      <c r="HN13" s="237">
        <f t="shared" si="26"/>
        <v>4.77508050610192E-3</v>
      </c>
      <c r="HO13" s="237">
        <f t="shared" si="26"/>
        <v>4.6942058178242084E-3</v>
      </c>
      <c r="HP13" s="237">
        <f t="shared" si="26"/>
        <v>4.6077831071661291E-3</v>
      </c>
      <c r="HQ13" s="237">
        <f t="shared" si="26"/>
        <v>4.5150057196907583E-3</v>
      </c>
      <c r="HR13" s="237">
        <f t="shared" si="26"/>
        <v>4.4148575622810484E-3</v>
      </c>
      <c r="HS13" s="237">
        <f t="shared" si="26"/>
        <v>4.306031317557941E-3</v>
      </c>
      <c r="HT13" s="237">
        <f t="shared" si="26"/>
        <v>4.1868013725345392E-3</v>
      </c>
      <c r="HU13" s="237">
        <f t="shared" si="26"/>
        <v>4.05481702473623E-3</v>
      </c>
      <c r="HV13" s="237">
        <f t="shared" si="26"/>
        <v>3.9067460075034831E-3</v>
      </c>
      <c r="HW13" s="237">
        <f t="shared" si="26"/>
        <v>3.7376130241330301E-3</v>
      </c>
      <c r="HX13" s="237">
        <f t="shared" si="26"/>
        <v>3.5394459496037841E-3</v>
      </c>
      <c r="HY13" s="237">
        <f t="shared" si="26"/>
        <v>3.2980950154763637E-3</v>
      </c>
      <c r="HZ13" s="237">
        <f t="shared" si="26"/>
        <v>2.9839884725436651E-3</v>
      </c>
      <c r="IA13" s="237">
        <f t="shared" si="26"/>
        <v>2.5124115544043184E-3</v>
      </c>
      <c r="IB13" s="237">
        <f t="shared" si="27"/>
        <v>3.8620505581287541E-4</v>
      </c>
    </row>
    <row r="14" spans="1:237" hidden="1" x14ac:dyDescent="0.25">
      <c r="A14" s="22">
        <v>11</v>
      </c>
      <c r="B14" s="132"/>
      <c r="C14" s="132"/>
      <c r="D14" s="132"/>
      <c r="E14" s="127"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9" t="str">
        <f t="shared" si="3"/>
        <v/>
      </c>
      <c r="Q14" s="119" t="str">
        <f t="shared" si="4"/>
        <v/>
      </c>
      <c r="R14" s="40" t="str">
        <f t="shared" si="5"/>
        <v/>
      </c>
      <c r="S14" s="132"/>
      <c r="T14" s="28" t="str">
        <f>IF(AND(B14&gt;0,C14&gt;0,D14&gt;0,M14&gt;0,N14&gt;0,S14&gt;0,NOT(K14="")),ABS(VLOOKUP($S$1,VLookups!$A$28:$B$29,2,FALSE)-_xlfn.BETA.DIST(S14,IF(G14="L",N14,M14),IF(G14="L",M14,N14),TRUE,B14,D14)),"")</f>
        <v/>
      </c>
      <c r="U14" s="129" t="str">
        <f>IF(OR($M14="",$N14=""),"",_xlfn.BETA.INV(ABS(VLOOKUP($S$1,VLookups!$A$28:$B$29,2,FALSE)-U$3),IF($G14="L",$N14,$M14),IF($G14="L",$M14,$N14),$B14,$D14))</f>
        <v/>
      </c>
      <c r="V14" s="130" t="str">
        <f>IF(OR($M14="",$N14=""),"",_xlfn.BETA.INV(ABS(VLOOKUP($S$1,VLookups!$A$28:$B$29,2,FALSE)-V$3),IF($G14="L",$N14,$M14),IF($G14="L",$M14,$N14),$B14,$D14))</f>
        <v/>
      </c>
      <c r="W14" s="129" t="str">
        <f>IF(OR($M14="",$N14=""),"",_xlfn.BETA.INV(ABS(VLOOKUP($S$1,VLookups!$A$28:$B$29,2,FALSE)-W$3),IF($G14="L",$N14,$M14),IF($G14="L",$M14,$N14),$B14,$D14))</f>
        <v/>
      </c>
      <c r="X14" s="130" t="str">
        <f>IF(OR($M14="",$N14=""),"",_xlfn.BETA.INV(ABS(VLOOKUP($S$1,VLookups!$A$28:$B$29,2,FALSE)-X$3),IF($G14="L",$N14,$M14),IF($G14="L",$M14,$N14),$B14,$D14))</f>
        <v/>
      </c>
      <c r="Y14" s="129" t="str">
        <f>IF(OR($M14="",$N14=""),"",_xlfn.BETA.INV(ABS(VLOOKUP($S$1,VLookups!$A$28:$B$29,2,FALSE)-Y$3),IF($G14="L",$N14,$M14),IF($G14="L",$M14,$N14),$B14,$D14))</f>
        <v/>
      </c>
      <c r="Z14" s="130" t="str">
        <f>IF(OR($M14="",$N14=""),"",_xlfn.BETA.INV(ABS(VLOOKUP($S$1,VLookups!$A$28:$B$29,2,FALSE)-Z$3),IF($G14="L",$N14,$M14),IF($G14="L",$M14,$N14),$B14,$D14))</f>
        <v/>
      </c>
      <c r="AA14" s="129" t="str">
        <f>IF(OR($M14="",$N14=""),"",_xlfn.BETA.INV(ABS(VLOOKUP($S$1,VLookups!$A$28:$B$29,2,FALSE)-AA$3),IF($G14="L",$N14,$M14),IF($G14="L",$M14,$N14),$B14,$D14))</f>
        <v/>
      </c>
      <c r="AB14" s="130" t="str">
        <f>IF(OR($M14="",$N14=""),"",_xlfn.BETA.INV(ABS(VLOOKUP($S$1,VLookups!$A$28:$B$29,2,FALSE)-AB$3),IF($G14="L",$N14,$M14),IF($G14="L",$M14,$N14),$B14,$D14))</f>
        <v/>
      </c>
      <c r="AC14" s="129" t="str">
        <f>IF(OR($M14="",$N14=""),"",_xlfn.BETA.INV(ABS(VLOOKUP($S$1,VLookups!$A$28:$B$29,2,FALSE)-AC$3),IF($G14="L",$N14,$M14),IF($G14="L",$M14,$N14),$B14,$D14))</f>
        <v/>
      </c>
      <c r="AD14" s="130" t="str">
        <f>IF(OR($M14="",$N14=""),"",_xlfn.BETA.INV(ABS(VLOOKUP($S$1,VLookups!$A$28:$B$29,2,FALSE)-AD$3),IF($G14="L",$N14,$M14),IF($G14="L",$M14,$N14),$B14,$D14))</f>
        <v/>
      </c>
      <c r="AE14" s="129" t="str">
        <f>IF(OR($M14="",$N14=""),"",_xlfn.BETA.INV(ABS(VLOOKUP($S$1,VLookups!$A$28:$B$29,2,FALSE)-AE$3),IF($G14="L",$N14,$M14),IF($G14="L",$M14,$N14),$B14,$D14))</f>
        <v/>
      </c>
      <c r="AF14" s="130" t="str">
        <f>IF(OR($M14="",$N14=""),"",_xlfn.BETA.INV(ABS(VLOOKUP($S$1,VLookups!$A$28:$B$29,2,FALSE)-AF$3),IF($G14="L",$N14,$M14),IF($G14="L",$M14,$N14),$B14,$D14))</f>
        <v/>
      </c>
      <c r="AG14" s="17"/>
      <c r="AH14" s="238" t="str">
        <f t="shared" si="13"/>
        <v/>
      </c>
      <c r="AI14" s="236" t="str">
        <f t="shared" si="14"/>
        <v/>
      </c>
      <c r="AJ14" s="199" t="str">
        <f t="shared" si="30"/>
        <v/>
      </c>
      <c r="AK14" s="199" t="str">
        <f t="shared" si="30"/>
        <v/>
      </c>
      <c r="AL14" s="199" t="str">
        <f t="shared" si="30"/>
        <v/>
      </c>
      <c r="AM14" s="199" t="str">
        <f t="shared" si="30"/>
        <v/>
      </c>
      <c r="AN14" s="199" t="str">
        <f t="shared" si="30"/>
        <v/>
      </c>
      <c r="AO14" s="199" t="str">
        <f t="shared" si="30"/>
        <v/>
      </c>
      <c r="AP14" s="199" t="str">
        <f t="shared" si="30"/>
        <v/>
      </c>
      <c r="AQ14" s="199" t="str">
        <f t="shared" si="30"/>
        <v/>
      </c>
      <c r="AR14" s="199" t="str">
        <f t="shared" si="30"/>
        <v/>
      </c>
      <c r="AS14" s="199" t="str">
        <f t="shared" si="30"/>
        <v/>
      </c>
      <c r="AT14" s="199" t="str">
        <f t="shared" si="30"/>
        <v/>
      </c>
      <c r="AU14" s="199" t="str">
        <f t="shared" si="30"/>
        <v/>
      </c>
      <c r="AV14" s="199" t="str">
        <f t="shared" si="30"/>
        <v/>
      </c>
      <c r="AW14" s="199" t="str">
        <f t="shared" si="30"/>
        <v/>
      </c>
      <c r="AX14" s="199" t="str">
        <f t="shared" si="30"/>
        <v/>
      </c>
      <c r="AY14" s="199" t="str">
        <f t="shared" si="30"/>
        <v/>
      </c>
      <c r="AZ14" s="199" t="str">
        <f t="shared" si="30"/>
        <v/>
      </c>
      <c r="BA14" s="199" t="str">
        <f t="shared" si="30"/>
        <v/>
      </c>
      <c r="BB14" s="199" t="str">
        <f t="shared" si="30"/>
        <v/>
      </c>
      <c r="BC14" s="199" t="str">
        <f t="shared" si="30"/>
        <v/>
      </c>
      <c r="BD14" s="199" t="str">
        <f t="shared" si="30"/>
        <v/>
      </c>
      <c r="BE14" s="199" t="str">
        <f t="shared" si="30"/>
        <v/>
      </c>
      <c r="BF14" s="199" t="str">
        <f t="shared" si="30"/>
        <v/>
      </c>
      <c r="BG14" s="199" t="str">
        <f t="shared" si="30"/>
        <v/>
      </c>
      <c r="BH14" s="199" t="str">
        <f t="shared" si="30"/>
        <v/>
      </c>
      <c r="BI14" s="199" t="str">
        <f t="shared" si="30"/>
        <v/>
      </c>
      <c r="BJ14" s="199" t="str">
        <f t="shared" si="30"/>
        <v/>
      </c>
      <c r="BK14" s="199" t="str">
        <f t="shared" si="30"/>
        <v/>
      </c>
      <c r="BL14" s="199" t="str">
        <f t="shared" si="30"/>
        <v/>
      </c>
      <c r="BM14" s="199" t="str">
        <f t="shared" si="30"/>
        <v/>
      </c>
      <c r="BN14" s="199" t="str">
        <f t="shared" si="30"/>
        <v/>
      </c>
      <c r="BO14" s="199" t="str">
        <f t="shared" si="30"/>
        <v/>
      </c>
      <c r="BP14" s="199" t="str">
        <f t="shared" si="30"/>
        <v/>
      </c>
      <c r="BQ14" s="199" t="str">
        <f t="shared" si="30"/>
        <v/>
      </c>
      <c r="BR14" s="199" t="str">
        <f t="shared" si="30"/>
        <v/>
      </c>
      <c r="BS14" s="199" t="str">
        <f t="shared" si="30"/>
        <v/>
      </c>
      <c r="BT14" s="199" t="str">
        <f t="shared" si="30"/>
        <v/>
      </c>
      <c r="BU14" s="199" t="str">
        <f t="shared" si="30"/>
        <v/>
      </c>
      <c r="BV14" s="199" t="str">
        <f t="shared" si="30"/>
        <v/>
      </c>
      <c r="BW14" s="199" t="str">
        <f t="shared" si="30"/>
        <v/>
      </c>
      <c r="BX14" s="199" t="str">
        <f t="shared" si="30"/>
        <v/>
      </c>
      <c r="BY14" s="199" t="str">
        <f t="shared" si="30"/>
        <v/>
      </c>
      <c r="BZ14" s="199" t="str">
        <f t="shared" si="30"/>
        <v/>
      </c>
      <c r="CA14" s="199" t="str">
        <f t="shared" si="30"/>
        <v/>
      </c>
      <c r="CB14" s="199" t="str">
        <f t="shared" si="30"/>
        <v/>
      </c>
      <c r="CC14" s="199" t="str">
        <f t="shared" si="30"/>
        <v/>
      </c>
      <c r="CD14" s="199" t="str">
        <f t="shared" si="30"/>
        <v/>
      </c>
      <c r="CE14" s="199" t="str">
        <f t="shared" si="30"/>
        <v/>
      </c>
      <c r="CF14" s="199" t="str">
        <f t="shared" si="30"/>
        <v/>
      </c>
      <c r="CG14" s="199" t="str">
        <f t="shared" si="30"/>
        <v/>
      </c>
      <c r="CH14" s="199" t="str">
        <f t="shared" si="30"/>
        <v/>
      </c>
      <c r="CI14" s="199" t="str">
        <f t="shared" si="30"/>
        <v/>
      </c>
      <c r="CJ14" s="199" t="str">
        <f t="shared" si="30"/>
        <v/>
      </c>
      <c r="CK14" s="199" t="str">
        <f t="shared" si="30"/>
        <v/>
      </c>
      <c r="CL14" s="199" t="str">
        <f t="shared" si="30"/>
        <v/>
      </c>
      <c r="CM14" s="199" t="str">
        <f t="shared" si="30"/>
        <v/>
      </c>
      <c r="CN14" s="199" t="str">
        <f t="shared" si="30"/>
        <v/>
      </c>
      <c r="CO14" s="199" t="str">
        <f t="shared" si="30"/>
        <v/>
      </c>
      <c r="CP14" s="199" t="str">
        <f t="shared" si="30"/>
        <v/>
      </c>
      <c r="CQ14" s="199" t="str">
        <f t="shared" si="30"/>
        <v/>
      </c>
      <c r="CR14" s="199" t="str">
        <f t="shared" si="30"/>
        <v/>
      </c>
      <c r="CS14" s="199" t="str">
        <f t="shared" si="30"/>
        <v/>
      </c>
      <c r="CT14" s="199" t="str">
        <f t="shared" si="30"/>
        <v/>
      </c>
      <c r="CU14" s="199" t="str">
        <f t="shared" si="30"/>
        <v/>
      </c>
      <c r="CV14" s="199" t="str">
        <f t="shared" si="6"/>
        <v/>
      </c>
      <c r="CW14" s="199" t="str">
        <f t="shared" si="29"/>
        <v/>
      </c>
      <c r="CX14" s="199" t="str">
        <f t="shared" si="29"/>
        <v/>
      </c>
      <c r="CY14" s="199" t="str">
        <f t="shared" si="29"/>
        <v/>
      </c>
      <c r="CZ14" s="199" t="str">
        <f t="shared" si="29"/>
        <v/>
      </c>
      <c r="DA14" s="199" t="str">
        <f t="shared" si="29"/>
        <v/>
      </c>
      <c r="DB14" s="199" t="str">
        <f t="shared" si="29"/>
        <v/>
      </c>
      <c r="DC14" s="199" t="str">
        <f t="shared" si="29"/>
        <v/>
      </c>
      <c r="DD14" s="199" t="str">
        <f t="shared" si="29"/>
        <v/>
      </c>
      <c r="DE14" s="199" t="str">
        <f t="shared" si="29"/>
        <v/>
      </c>
      <c r="DF14" s="199" t="str">
        <f t="shared" si="29"/>
        <v/>
      </c>
      <c r="DG14" s="199" t="str">
        <f t="shared" si="29"/>
        <v/>
      </c>
      <c r="DH14" s="199" t="str">
        <f t="shared" si="29"/>
        <v/>
      </c>
      <c r="DI14" s="199" t="str">
        <f t="shared" si="29"/>
        <v/>
      </c>
      <c r="DJ14" s="199" t="str">
        <f t="shared" si="29"/>
        <v/>
      </c>
      <c r="DK14" s="199" t="str">
        <f t="shared" si="29"/>
        <v/>
      </c>
      <c r="DL14" s="199" t="str">
        <f t="shared" si="29"/>
        <v/>
      </c>
      <c r="DM14" s="199" t="str">
        <f t="shared" si="29"/>
        <v/>
      </c>
      <c r="DN14" s="199" t="str">
        <f t="shared" si="29"/>
        <v/>
      </c>
      <c r="DO14" s="199" t="str">
        <f t="shared" si="29"/>
        <v/>
      </c>
      <c r="DP14" s="199" t="str">
        <f t="shared" si="29"/>
        <v/>
      </c>
      <c r="DQ14" s="199" t="str">
        <f t="shared" si="29"/>
        <v/>
      </c>
      <c r="DR14" s="199" t="str">
        <f t="shared" si="29"/>
        <v/>
      </c>
      <c r="DS14" s="199" t="str">
        <f t="shared" si="29"/>
        <v/>
      </c>
      <c r="DT14" s="199" t="str">
        <f t="shared" si="29"/>
        <v/>
      </c>
      <c r="DU14" s="199" t="str">
        <f t="shared" si="29"/>
        <v/>
      </c>
      <c r="DV14" s="199" t="str">
        <f t="shared" si="29"/>
        <v/>
      </c>
      <c r="DW14" s="199" t="str">
        <f t="shared" si="29"/>
        <v/>
      </c>
      <c r="DX14" s="199" t="str">
        <f t="shared" si="29"/>
        <v/>
      </c>
      <c r="DY14" s="199" t="str">
        <f t="shared" si="29"/>
        <v/>
      </c>
      <c r="DZ14" s="199" t="str">
        <f t="shared" si="29"/>
        <v/>
      </c>
      <c r="EA14" s="199" t="str">
        <f t="shared" si="29"/>
        <v/>
      </c>
      <c r="EB14" s="199" t="str">
        <f t="shared" si="29"/>
        <v/>
      </c>
      <c r="EC14" s="199" t="str">
        <f t="shared" si="29"/>
        <v/>
      </c>
      <c r="ED14" s="199" t="str">
        <f t="shared" si="29"/>
        <v/>
      </c>
      <c r="EE14" s="236" t="str">
        <f t="shared" si="16"/>
        <v/>
      </c>
      <c r="EF14" s="237" t="e">
        <f t="shared" si="17"/>
        <v>#N/A</v>
      </c>
      <c r="EG14" s="237" t="e">
        <f t="shared" si="17"/>
        <v>#N/A</v>
      </c>
      <c r="EH14" s="237" t="e">
        <f t="shared" si="17"/>
        <v>#N/A</v>
      </c>
      <c r="EI14" s="237" t="e">
        <f t="shared" si="17"/>
        <v>#N/A</v>
      </c>
      <c r="EJ14" s="237" t="e">
        <f t="shared" si="17"/>
        <v>#N/A</v>
      </c>
      <c r="EK14" s="237" t="e">
        <f t="shared" si="17"/>
        <v>#N/A</v>
      </c>
      <c r="EL14" s="237" t="e">
        <f t="shared" si="17"/>
        <v>#N/A</v>
      </c>
      <c r="EM14" s="237" t="e">
        <f t="shared" si="17"/>
        <v>#N/A</v>
      </c>
      <c r="EN14" s="237" t="e">
        <f t="shared" si="17"/>
        <v>#N/A</v>
      </c>
      <c r="EO14" s="237" t="e">
        <f t="shared" si="17"/>
        <v>#N/A</v>
      </c>
      <c r="EP14" s="237" t="e">
        <f t="shared" si="17"/>
        <v>#N/A</v>
      </c>
      <c r="EQ14" s="237" t="e">
        <f t="shared" si="17"/>
        <v>#N/A</v>
      </c>
      <c r="ER14" s="237" t="e">
        <f t="shared" si="17"/>
        <v>#N/A</v>
      </c>
      <c r="ES14" s="237" t="e">
        <f t="shared" si="17"/>
        <v>#N/A</v>
      </c>
      <c r="ET14" s="237" t="e">
        <f t="shared" si="17"/>
        <v>#N/A</v>
      </c>
      <c r="EU14" s="237" t="e">
        <f t="shared" si="17"/>
        <v>#N/A</v>
      </c>
      <c r="EV14" s="237" t="e">
        <f t="shared" si="20"/>
        <v>#N/A</v>
      </c>
      <c r="EW14" s="237" t="e">
        <f t="shared" si="20"/>
        <v>#N/A</v>
      </c>
      <c r="EX14" s="237" t="e">
        <f t="shared" si="20"/>
        <v>#N/A</v>
      </c>
      <c r="EY14" s="237" t="e">
        <f t="shared" si="20"/>
        <v>#N/A</v>
      </c>
      <c r="EZ14" s="237" t="e">
        <f t="shared" si="20"/>
        <v>#N/A</v>
      </c>
      <c r="FA14" s="237" t="e">
        <f t="shared" si="20"/>
        <v>#N/A</v>
      </c>
      <c r="FB14" s="237" t="e">
        <f t="shared" si="20"/>
        <v>#N/A</v>
      </c>
      <c r="FC14" s="237" t="e">
        <f t="shared" si="20"/>
        <v>#N/A</v>
      </c>
      <c r="FD14" s="237" t="e">
        <f t="shared" si="20"/>
        <v>#N/A</v>
      </c>
      <c r="FE14" s="237" t="e">
        <f t="shared" si="20"/>
        <v>#N/A</v>
      </c>
      <c r="FF14" s="237" t="e">
        <f t="shared" si="20"/>
        <v>#N/A</v>
      </c>
      <c r="FG14" s="237" t="e">
        <f t="shared" si="20"/>
        <v>#N/A</v>
      </c>
      <c r="FH14" s="237" t="e">
        <f t="shared" si="20"/>
        <v>#N/A</v>
      </c>
      <c r="FI14" s="237" t="e">
        <f t="shared" si="20"/>
        <v>#N/A</v>
      </c>
      <c r="FJ14" s="237" t="e">
        <f t="shared" si="20"/>
        <v>#N/A</v>
      </c>
      <c r="FK14" s="237" t="e">
        <f t="shared" si="20"/>
        <v>#N/A</v>
      </c>
      <c r="FL14" s="237" t="e">
        <f t="shared" si="21"/>
        <v>#N/A</v>
      </c>
      <c r="FM14" s="237" t="e">
        <f t="shared" si="21"/>
        <v>#N/A</v>
      </c>
      <c r="FN14" s="237" t="e">
        <f t="shared" si="21"/>
        <v>#N/A</v>
      </c>
      <c r="FO14" s="237" t="e">
        <f t="shared" si="21"/>
        <v>#N/A</v>
      </c>
      <c r="FP14" s="237" t="e">
        <f t="shared" si="21"/>
        <v>#N/A</v>
      </c>
      <c r="FQ14" s="237" t="e">
        <f t="shared" si="21"/>
        <v>#N/A</v>
      </c>
      <c r="FR14" s="237" t="e">
        <f t="shared" si="21"/>
        <v>#N/A</v>
      </c>
      <c r="FS14" s="237" t="e">
        <f t="shared" si="21"/>
        <v>#N/A</v>
      </c>
      <c r="FT14" s="237" t="e">
        <f t="shared" si="21"/>
        <v>#N/A</v>
      </c>
      <c r="FU14" s="237" t="e">
        <f t="shared" si="21"/>
        <v>#N/A</v>
      </c>
      <c r="FV14" s="237" t="e">
        <f t="shared" si="21"/>
        <v>#N/A</v>
      </c>
      <c r="FW14" s="237" t="e">
        <f t="shared" si="21"/>
        <v>#N/A</v>
      </c>
      <c r="FX14" s="237" t="e">
        <f t="shared" si="21"/>
        <v>#N/A</v>
      </c>
      <c r="FY14" s="237" t="e">
        <f t="shared" si="21"/>
        <v>#N/A</v>
      </c>
      <c r="FZ14" s="237" t="e">
        <f t="shared" si="21"/>
        <v>#N/A</v>
      </c>
      <c r="GA14" s="237" t="e">
        <f t="shared" si="21"/>
        <v>#N/A</v>
      </c>
      <c r="GB14" s="237" t="e">
        <f t="shared" si="22"/>
        <v>#N/A</v>
      </c>
      <c r="GC14" s="237" t="e">
        <f t="shared" si="22"/>
        <v>#N/A</v>
      </c>
      <c r="GD14" s="237" t="e">
        <f t="shared" si="22"/>
        <v>#N/A</v>
      </c>
      <c r="GE14" s="237" t="e">
        <f t="shared" si="22"/>
        <v>#N/A</v>
      </c>
      <c r="GF14" s="237" t="e">
        <f t="shared" si="22"/>
        <v>#N/A</v>
      </c>
      <c r="GG14" s="237" t="e">
        <f t="shared" si="22"/>
        <v>#N/A</v>
      </c>
      <c r="GH14" s="237" t="e">
        <f t="shared" si="22"/>
        <v>#N/A</v>
      </c>
      <c r="GI14" s="237" t="e">
        <f t="shared" si="22"/>
        <v>#N/A</v>
      </c>
      <c r="GJ14" s="237" t="e">
        <f t="shared" si="22"/>
        <v>#N/A</v>
      </c>
      <c r="GK14" s="237" t="e">
        <f t="shared" si="22"/>
        <v>#N/A</v>
      </c>
      <c r="GL14" s="237" t="e">
        <f t="shared" si="22"/>
        <v>#N/A</v>
      </c>
      <c r="GM14" s="237" t="e">
        <f t="shared" si="22"/>
        <v>#N/A</v>
      </c>
      <c r="GN14" s="237" t="e">
        <f t="shared" si="22"/>
        <v>#N/A</v>
      </c>
      <c r="GO14" s="237" t="e">
        <f t="shared" si="22"/>
        <v>#N/A</v>
      </c>
      <c r="GP14" s="237" t="e">
        <f t="shared" si="22"/>
        <v>#N/A</v>
      </c>
      <c r="GQ14" s="237" t="e">
        <f t="shared" si="22"/>
        <v>#N/A</v>
      </c>
      <c r="GR14" s="237" t="e">
        <f t="shared" si="18"/>
        <v>#N/A</v>
      </c>
      <c r="GS14" s="237" t="e">
        <f t="shared" si="18"/>
        <v>#N/A</v>
      </c>
      <c r="GT14" s="237" t="e">
        <f t="shared" si="18"/>
        <v>#N/A</v>
      </c>
      <c r="GU14" s="237" t="e">
        <f t="shared" si="18"/>
        <v>#N/A</v>
      </c>
      <c r="GV14" s="237" t="e">
        <f t="shared" si="25"/>
        <v>#N/A</v>
      </c>
      <c r="GW14" s="237" t="e">
        <f t="shared" si="25"/>
        <v>#N/A</v>
      </c>
      <c r="GX14" s="237" t="e">
        <f t="shared" si="25"/>
        <v>#N/A</v>
      </c>
      <c r="GY14" s="237" t="e">
        <f t="shared" si="25"/>
        <v>#N/A</v>
      </c>
      <c r="GZ14" s="237" t="e">
        <f t="shared" si="25"/>
        <v>#N/A</v>
      </c>
      <c r="HA14" s="237" t="e">
        <f t="shared" si="25"/>
        <v>#N/A</v>
      </c>
      <c r="HB14" s="237" t="e">
        <f t="shared" si="25"/>
        <v>#N/A</v>
      </c>
      <c r="HC14" s="237" t="e">
        <f t="shared" si="25"/>
        <v>#N/A</v>
      </c>
      <c r="HD14" s="237" t="e">
        <f t="shared" si="25"/>
        <v>#N/A</v>
      </c>
      <c r="HE14" s="237" t="e">
        <f t="shared" si="25"/>
        <v>#N/A</v>
      </c>
      <c r="HF14" s="237" t="e">
        <f t="shared" si="25"/>
        <v>#N/A</v>
      </c>
      <c r="HG14" s="237" t="e">
        <f t="shared" si="25"/>
        <v>#N/A</v>
      </c>
      <c r="HH14" s="237" t="e">
        <f t="shared" si="25"/>
        <v>#N/A</v>
      </c>
      <c r="HI14" s="237" t="e">
        <f t="shared" si="25"/>
        <v>#N/A</v>
      </c>
      <c r="HJ14" s="237" t="e">
        <f t="shared" si="25"/>
        <v>#N/A</v>
      </c>
      <c r="HK14" s="237" t="e">
        <f t="shared" si="25"/>
        <v>#N/A</v>
      </c>
      <c r="HL14" s="237" t="e">
        <f t="shared" si="26"/>
        <v>#N/A</v>
      </c>
      <c r="HM14" s="237" t="e">
        <f t="shared" si="26"/>
        <v>#N/A</v>
      </c>
      <c r="HN14" s="237" t="e">
        <f t="shared" si="26"/>
        <v>#N/A</v>
      </c>
      <c r="HO14" s="237" t="e">
        <f t="shared" si="26"/>
        <v>#N/A</v>
      </c>
      <c r="HP14" s="237" t="e">
        <f t="shared" si="26"/>
        <v>#N/A</v>
      </c>
      <c r="HQ14" s="237" t="e">
        <f t="shared" si="26"/>
        <v>#N/A</v>
      </c>
      <c r="HR14" s="237" t="e">
        <f t="shared" si="26"/>
        <v>#N/A</v>
      </c>
      <c r="HS14" s="237" t="e">
        <f t="shared" si="26"/>
        <v>#N/A</v>
      </c>
      <c r="HT14" s="237" t="e">
        <f t="shared" si="26"/>
        <v>#N/A</v>
      </c>
      <c r="HU14" s="237" t="e">
        <f t="shared" si="26"/>
        <v>#N/A</v>
      </c>
      <c r="HV14" s="237" t="e">
        <f t="shared" si="26"/>
        <v>#N/A</v>
      </c>
      <c r="HW14" s="237" t="e">
        <f t="shared" si="26"/>
        <v>#N/A</v>
      </c>
      <c r="HX14" s="237" t="e">
        <f t="shared" si="26"/>
        <v>#N/A</v>
      </c>
      <c r="HY14" s="237" t="e">
        <f t="shared" si="26"/>
        <v>#N/A</v>
      </c>
      <c r="HZ14" s="237" t="e">
        <f t="shared" si="26"/>
        <v>#N/A</v>
      </c>
      <c r="IA14" s="237" t="e">
        <f t="shared" si="26"/>
        <v>#N/A</v>
      </c>
      <c r="IB14" s="237" t="e">
        <f t="shared" si="27"/>
        <v>#N/A</v>
      </c>
    </row>
    <row r="15" spans="1:237" hidden="1" x14ac:dyDescent="0.25">
      <c r="A15" s="22">
        <v>12</v>
      </c>
      <c r="B15" s="132"/>
      <c r="C15" s="132"/>
      <c r="D15" s="132"/>
      <c r="E15" s="127"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9" t="str">
        <f t="shared" si="3"/>
        <v/>
      </c>
      <c r="Q15" s="119" t="str">
        <f t="shared" si="4"/>
        <v/>
      </c>
      <c r="R15" s="40" t="str">
        <f t="shared" si="5"/>
        <v/>
      </c>
      <c r="S15" s="132"/>
      <c r="T15" s="28" t="str">
        <f>IF(AND(B15&gt;0,C15&gt;0,D15&gt;0,M15&gt;0,N15&gt;0,S15&gt;0,NOT(K15="")),ABS(VLOOKUP($S$1,VLookups!$A$28:$B$29,2,FALSE)-_xlfn.BETA.DIST(S15,IF(G15="L",N15,M15),IF(G15="L",M15,N15),TRUE,B15,D15)),"")</f>
        <v/>
      </c>
      <c r="U15" s="129" t="str">
        <f>IF(OR($M15="",$N15=""),"",_xlfn.BETA.INV(ABS(VLOOKUP($S$1,VLookups!$A$28:$B$29,2,FALSE)-U$3),IF($G15="L",$N15,$M15),IF($G15="L",$M15,$N15),$B15,$D15))</f>
        <v/>
      </c>
      <c r="V15" s="130" t="str">
        <f>IF(OR($M15="",$N15=""),"",_xlfn.BETA.INV(ABS(VLOOKUP($S$1,VLookups!$A$28:$B$29,2,FALSE)-V$3),IF($G15="L",$N15,$M15),IF($G15="L",$M15,$N15),$B15,$D15))</f>
        <v/>
      </c>
      <c r="W15" s="129" t="str">
        <f>IF(OR($M15="",$N15=""),"",_xlfn.BETA.INV(ABS(VLOOKUP($S$1,VLookups!$A$28:$B$29,2,FALSE)-W$3),IF($G15="L",$N15,$M15),IF($G15="L",$M15,$N15),$B15,$D15))</f>
        <v/>
      </c>
      <c r="X15" s="130" t="str">
        <f>IF(OR($M15="",$N15=""),"",_xlfn.BETA.INV(ABS(VLOOKUP($S$1,VLookups!$A$28:$B$29,2,FALSE)-X$3),IF($G15="L",$N15,$M15),IF($G15="L",$M15,$N15),$B15,$D15))</f>
        <v/>
      </c>
      <c r="Y15" s="129" t="str">
        <f>IF(OR($M15="",$N15=""),"",_xlfn.BETA.INV(ABS(VLOOKUP($S$1,VLookups!$A$28:$B$29,2,FALSE)-Y$3),IF($G15="L",$N15,$M15),IF($G15="L",$M15,$N15),$B15,$D15))</f>
        <v/>
      </c>
      <c r="Z15" s="130" t="str">
        <f>IF(OR($M15="",$N15=""),"",_xlfn.BETA.INV(ABS(VLOOKUP($S$1,VLookups!$A$28:$B$29,2,FALSE)-Z$3),IF($G15="L",$N15,$M15),IF($G15="L",$M15,$N15),$B15,$D15))</f>
        <v/>
      </c>
      <c r="AA15" s="129" t="str">
        <f>IF(OR($M15="",$N15=""),"",_xlfn.BETA.INV(ABS(VLOOKUP($S$1,VLookups!$A$28:$B$29,2,FALSE)-AA$3),IF($G15="L",$N15,$M15),IF($G15="L",$M15,$N15),$B15,$D15))</f>
        <v/>
      </c>
      <c r="AB15" s="130" t="str">
        <f>IF(OR($M15="",$N15=""),"",_xlfn.BETA.INV(ABS(VLOOKUP($S$1,VLookups!$A$28:$B$29,2,FALSE)-AB$3),IF($G15="L",$N15,$M15),IF($G15="L",$M15,$N15),$B15,$D15))</f>
        <v/>
      </c>
      <c r="AC15" s="129" t="str">
        <f>IF(OR($M15="",$N15=""),"",_xlfn.BETA.INV(ABS(VLOOKUP($S$1,VLookups!$A$28:$B$29,2,FALSE)-AC$3),IF($G15="L",$N15,$M15),IF($G15="L",$M15,$N15),$B15,$D15))</f>
        <v/>
      </c>
      <c r="AD15" s="130" t="str">
        <f>IF(OR($M15="",$N15=""),"",_xlfn.BETA.INV(ABS(VLOOKUP($S$1,VLookups!$A$28:$B$29,2,FALSE)-AD$3),IF($G15="L",$N15,$M15),IF($G15="L",$M15,$N15),$B15,$D15))</f>
        <v/>
      </c>
      <c r="AE15" s="129" t="str">
        <f>IF(OR($M15="",$N15=""),"",_xlfn.BETA.INV(ABS(VLOOKUP($S$1,VLookups!$A$28:$B$29,2,FALSE)-AE$3),IF($G15="L",$N15,$M15),IF($G15="L",$M15,$N15),$B15,$D15))</f>
        <v/>
      </c>
      <c r="AF15" s="130" t="str">
        <f>IF(OR($M15="",$N15=""),"",_xlfn.BETA.INV(ABS(VLOOKUP($S$1,VLookups!$A$28:$B$29,2,FALSE)-AF$3),IF($G15="L",$N15,$M15),IF($G15="L",$M15,$N15),$B15,$D15))</f>
        <v/>
      </c>
      <c r="AG15" s="17"/>
      <c r="AH15" s="238" t="str">
        <f t="shared" si="13"/>
        <v/>
      </c>
      <c r="AI15" s="236" t="str">
        <f t="shared" si="14"/>
        <v/>
      </c>
      <c r="AJ15" s="199" t="str">
        <f t="shared" si="30"/>
        <v/>
      </c>
      <c r="AK15" s="199" t="str">
        <f t="shared" si="30"/>
        <v/>
      </c>
      <c r="AL15" s="199" t="str">
        <f t="shared" si="30"/>
        <v/>
      </c>
      <c r="AM15" s="199" t="str">
        <f t="shared" si="30"/>
        <v/>
      </c>
      <c r="AN15" s="199" t="str">
        <f t="shared" si="30"/>
        <v/>
      </c>
      <c r="AO15" s="199" t="str">
        <f t="shared" si="30"/>
        <v/>
      </c>
      <c r="AP15" s="199" t="str">
        <f t="shared" si="30"/>
        <v/>
      </c>
      <c r="AQ15" s="199" t="str">
        <f t="shared" si="30"/>
        <v/>
      </c>
      <c r="AR15" s="199" t="str">
        <f t="shared" si="30"/>
        <v/>
      </c>
      <c r="AS15" s="199" t="str">
        <f t="shared" si="30"/>
        <v/>
      </c>
      <c r="AT15" s="199" t="str">
        <f t="shared" si="30"/>
        <v/>
      </c>
      <c r="AU15" s="199" t="str">
        <f t="shared" si="30"/>
        <v/>
      </c>
      <c r="AV15" s="199" t="str">
        <f t="shared" si="30"/>
        <v/>
      </c>
      <c r="AW15" s="199" t="str">
        <f t="shared" si="30"/>
        <v/>
      </c>
      <c r="AX15" s="199" t="str">
        <f t="shared" si="30"/>
        <v/>
      </c>
      <c r="AY15" s="199" t="str">
        <f t="shared" si="30"/>
        <v/>
      </c>
      <c r="AZ15" s="199" t="str">
        <f t="shared" si="30"/>
        <v/>
      </c>
      <c r="BA15" s="199" t="str">
        <f t="shared" si="30"/>
        <v/>
      </c>
      <c r="BB15" s="199" t="str">
        <f t="shared" si="30"/>
        <v/>
      </c>
      <c r="BC15" s="199" t="str">
        <f t="shared" si="30"/>
        <v/>
      </c>
      <c r="BD15" s="199" t="str">
        <f t="shared" si="30"/>
        <v/>
      </c>
      <c r="BE15" s="199" t="str">
        <f t="shared" si="30"/>
        <v/>
      </c>
      <c r="BF15" s="199" t="str">
        <f t="shared" si="30"/>
        <v/>
      </c>
      <c r="BG15" s="199" t="str">
        <f t="shared" si="30"/>
        <v/>
      </c>
      <c r="BH15" s="199" t="str">
        <f t="shared" si="30"/>
        <v/>
      </c>
      <c r="BI15" s="199" t="str">
        <f t="shared" si="30"/>
        <v/>
      </c>
      <c r="BJ15" s="199" t="str">
        <f t="shared" si="30"/>
        <v/>
      </c>
      <c r="BK15" s="199" t="str">
        <f t="shared" si="30"/>
        <v/>
      </c>
      <c r="BL15" s="199" t="str">
        <f t="shared" si="30"/>
        <v/>
      </c>
      <c r="BM15" s="199" t="str">
        <f t="shared" si="30"/>
        <v/>
      </c>
      <c r="BN15" s="199" t="str">
        <f t="shared" si="30"/>
        <v/>
      </c>
      <c r="BO15" s="199" t="str">
        <f t="shared" si="30"/>
        <v/>
      </c>
      <c r="BP15" s="199" t="str">
        <f t="shared" si="30"/>
        <v/>
      </c>
      <c r="BQ15" s="199" t="str">
        <f t="shared" si="30"/>
        <v/>
      </c>
      <c r="BR15" s="199" t="str">
        <f t="shared" si="30"/>
        <v/>
      </c>
      <c r="BS15" s="199" t="str">
        <f t="shared" si="30"/>
        <v/>
      </c>
      <c r="BT15" s="199" t="str">
        <f t="shared" si="30"/>
        <v/>
      </c>
      <c r="BU15" s="199" t="str">
        <f t="shared" si="30"/>
        <v/>
      </c>
      <c r="BV15" s="199" t="str">
        <f t="shared" si="30"/>
        <v/>
      </c>
      <c r="BW15" s="199" t="str">
        <f t="shared" si="30"/>
        <v/>
      </c>
      <c r="BX15" s="199" t="str">
        <f t="shared" si="30"/>
        <v/>
      </c>
      <c r="BY15" s="199" t="str">
        <f t="shared" si="30"/>
        <v/>
      </c>
      <c r="BZ15" s="199" t="str">
        <f t="shared" si="30"/>
        <v/>
      </c>
      <c r="CA15" s="199" t="str">
        <f t="shared" si="30"/>
        <v/>
      </c>
      <c r="CB15" s="199" t="str">
        <f t="shared" si="30"/>
        <v/>
      </c>
      <c r="CC15" s="199" t="str">
        <f t="shared" si="30"/>
        <v/>
      </c>
      <c r="CD15" s="199" t="str">
        <f t="shared" si="30"/>
        <v/>
      </c>
      <c r="CE15" s="199" t="str">
        <f t="shared" si="30"/>
        <v/>
      </c>
      <c r="CF15" s="199" t="str">
        <f t="shared" si="30"/>
        <v/>
      </c>
      <c r="CG15" s="199" t="str">
        <f t="shared" si="30"/>
        <v/>
      </c>
      <c r="CH15" s="199" t="str">
        <f t="shared" si="30"/>
        <v/>
      </c>
      <c r="CI15" s="199" t="str">
        <f t="shared" si="30"/>
        <v/>
      </c>
      <c r="CJ15" s="199" t="str">
        <f t="shared" si="30"/>
        <v/>
      </c>
      <c r="CK15" s="199" t="str">
        <f t="shared" si="30"/>
        <v/>
      </c>
      <c r="CL15" s="199" t="str">
        <f t="shared" si="30"/>
        <v/>
      </c>
      <c r="CM15" s="199" t="str">
        <f t="shared" si="30"/>
        <v/>
      </c>
      <c r="CN15" s="199" t="str">
        <f t="shared" si="30"/>
        <v/>
      </c>
      <c r="CO15" s="199" t="str">
        <f t="shared" si="30"/>
        <v/>
      </c>
      <c r="CP15" s="199" t="str">
        <f t="shared" si="30"/>
        <v/>
      </c>
      <c r="CQ15" s="199" t="str">
        <f t="shared" si="30"/>
        <v/>
      </c>
      <c r="CR15" s="199" t="str">
        <f t="shared" si="30"/>
        <v/>
      </c>
      <c r="CS15" s="199" t="str">
        <f t="shared" si="30"/>
        <v/>
      </c>
      <c r="CT15" s="199" t="str">
        <f t="shared" si="30"/>
        <v/>
      </c>
      <c r="CU15" s="199" t="str">
        <f t="shared" si="30"/>
        <v/>
      </c>
      <c r="CV15" s="199" t="str">
        <f t="shared" si="6"/>
        <v/>
      </c>
      <c r="CW15" s="199" t="str">
        <f t="shared" si="29"/>
        <v/>
      </c>
      <c r="CX15" s="199" t="str">
        <f t="shared" si="29"/>
        <v/>
      </c>
      <c r="CY15" s="199" t="str">
        <f t="shared" si="29"/>
        <v/>
      </c>
      <c r="CZ15" s="199" t="str">
        <f t="shared" si="29"/>
        <v/>
      </c>
      <c r="DA15" s="199" t="str">
        <f t="shared" si="29"/>
        <v/>
      </c>
      <c r="DB15" s="199" t="str">
        <f t="shared" si="29"/>
        <v/>
      </c>
      <c r="DC15" s="199" t="str">
        <f t="shared" si="29"/>
        <v/>
      </c>
      <c r="DD15" s="199" t="str">
        <f t="shared" si="29"/>
        <v/>
      </c>
      <c r="DE15" s="199" t="str">
        <f t="shared" si="29"/>
        <v/>
      </c>
      <c r="DF15" s="199" t="str">
        <f t="shared" si="29"/>
        <v/>
      </c>
      <c r="DG15" s="199" t="str">
        <f t="shared" si="29"/>
        <v/>
      </c>
      <c r="DH15" s="199" t="str">
        <f t="shared" si="29"/>
        <v/>
      </c>
      <c r="DI15" s="199" t="str">
        <f t="shared" si="29"/>
        <v/>
      </c>
      <c r="DJ15" s="199" t="str">
        <f t="shared" si="29"/>
        <v/>
      </c>
      <c r="DK15" s="199" t="str">
        <f t="shared" si="29"/>
        <v/>
      </c>
      <c r="DL15" s="199" t="str">
        <f t="shared" si="29"/>
        <v/>
      </c>
      <c r="DM15" s="199" t="str">
        <f t="shared" si="29"/>
        <v/>
      </c>
      <c r="DN15" s="199" t="str">
        <f t="shared" si="29"/>
        <v/>
      </c>
      <c r="DO15" s="199" t="str">
        <f t="shared" si="29"/>
        <v/>
      </c>
      <c r="DP15" s="199" t="str">
        <f t="shared" si="29"/>
        <v/>
      </c>
      <c r="DQ15" s="199" t="str">
        <f t="shared" si="29"/>
        <v/>
      </c>
      <c r="DR15" s="199" t="str">
        <f t="shared" si="29"/>
        <v/>
      </c>
      <c r="DS15" s="199" t="str">
        <f t="shared" si="29"/>
        <v/>
      </c>
      <c r="DT15" s="199" t="str">
        <f t="shared" si="29"/>
        <v/>
      </c>
      <c r="DU15" s="199" t="str">
        <f t="shared" si="29"/>
        <v/>
      </c>
      <c r="DV15" s="199" t="str">
        <f t="shared" si="29"/>
        <v/>
      </c>
      <c r="DW15" s="199" t="str">
        <f t="shared" si="29"/>
        <v/>
      </c>
      <c r="DX15" s="199" t="str">
        <f t="shared" si="29"/>
        <v/>
      </c>
      <c r="DY15" s="199" t="str">
        <f t="shared" si="29"/>
        <v/>
      </c>
      <c r="DZ15" s="199" t="str">
        <f t="shared" si="29"/>
        <v/>
      </c>
      <c r="EA15" s="199" t="str">
        <f t="shared" si="29"/>
        <v/>
      </c>
      <c r="EB15" s="199" t="str">
        <f t="shared" si="29"/>
        <v/>
      </c>
      <c r="EC15" s="199" t="str">
        <f t="shared" si="29"/>
        <v/>
      </c>
      <c r="ED15" s="199" t="str">
        <f t="shared" si="29"/>
        <v/>
      </c>
      <c r="EE15" s="236" t="str">
        <f t="shared" si="16"/>
        <v/>
      </c>
      <c r="EF15" s="237" t="e">
        <f t="shared" si="17"/>
        <v>#N/A</v>
      </c>
      <c r="EG15" s="237" t="e">
        <f t="shared" si="17"/>
        <v>#N/A</v>
      </c>
      <c r="EH15" s="237" t="e">
        <f t="shared" si="17"/>
        <v>#N/A</v>
      </c>
      <c r="EI15" s="237" t="e">
        <f t="shared" si="17"/>
        <v>#N/A</v>
      </c>
      <c r="EJ15" s="237" t="e">
        <f t="shared" si="17"/>
        <v>#N/A</v>
      </c>
      <c r="EK15" s="237" t="e">
        <f t="shared" si="17"/>
        <v>#N/A</v>
      </c>
      <c r="EL15" s="237" t="e">
        <f t="shared" si="17"/>
        <v>#N/A</v>
      </c>
      <c r="EM15" s="237" t="e">
        <f t="shared" si="17"/>
        <v>#N/A</v>
      </c>
      <c r="EN15" s="237" t="e">
        <f t="shared" si="17"/>
        <v>#N/A</v>
      </c>
      <c r="EO15" s="237" t="e">
        <f t="shared" si="17"/>
        <v>#N/A</v>
      </c>
      <c r="EP15" s="237" t="e">
        <f t="shared" si="17"/>
        <v>#N/A</v>
      </c>
      <c r="EQ15" s="237" t="e">
        <f t="shared" si="17"/>
        <v>#N/A</v>
      </c>
      <c r="ER15" s="237" t="e">
        <f t="shared" si="17"/>
        <v>#N/A</v>
      </c>
      <c r="ES15" s="237" t="e">
        <f t="shared" si="17"/>
        <v>#N/A</v>
      </c>
      <c r="ET15" s="237" t="e">
        <f t="shared" si="17"/>
        <v>#N/A</v>
      </c>
      <c r="EU15" s="237" t="e">
        <f t="shared" si="17"/>
        <v>#N/A</v>
      </c>
      <c r="EV15" s="237" t="e">
        <f t="shared" si="20"/>
        <v>#N/A</v>
      </c>
      <c r="EW15" s="237" t="e">
        <f t="shared" si="20"/>
        <v>#N/A</v>
      </c>
      <c r="EX15" s="237" t="e">
        <f t="shared" si="20"/>
        <v>#N/A</v>
      </c>
      <c r="EY15" s="237" t="e">
        <f t="shared" si="20"/>
        <v>#N/A</v>
      </c>
      <c r="EZ15" s="237" t="e">
        <f t="shared" si="20"/>
        <v>#N/A</v>
      </c>
      <c r="FA15" s="237" t="e">
        <f t="shared" si="20"/>
        <v>#N/A</v>
      </c>
      <c r="FB15" s="237" t="e">
        <f t="shared" si="20"/>
        <v>#N/A</v>
      </c>
      <c r="FC15" s="237" t="e">
        <f t="shared" si="20"/>
        <v>#N/A</v>
      </c>
      <c r="FD15" s="237" t="e">
        <f t="shared" si="20"/>
        <v>#N/A</v>
      </c>
      <c r="FE15" s="237" t="e">
        <f t="shared" si="20"/>
        <v>#N/A</v>
      </c>
      <c r="FF15" s="237" t="e">
        <f t="shared" si="20"/>
        <v>#N/A</v>
      </c>
      <c r="FG15" s="237" t="e">
        <f t="shared" si="20"/>
        <v>#N/A</v>
      </c>
      <c r="FH15" s="237" t="e">
        <f t="shared" si="20"/>
        <v>#N/A</v>
      </c>
      <c r="FI15" s="237" t="e">
        <f t="shared" si="20"/>
        <v>#N/A</v>
      </c>
      <c r="FJ15" s="237" t="e">
        <f t="shared" si="20"/>
        <v>#N/A</v>
      </c>
      <c r="FK15" s="237" t="e">
        <f t="shared" si="20"/>
        <v>#N/A</v>
      </c>
      <c r="FL15" s="237" t="e">
        <f t="shared" si="21"/>
        <v>#N/A</v>
      </c>
      <c r="FM15" s="237" t="e">
        <f t="shared" si="21"/>
        <v>#N/A</v>
      </c>
      <c r="FN15" s="237" t="e">
        <f t="shared" si="21"/>
        <v>#N/A</v>
      </c>
      <c r="FO15" s="237" t="e">
        <f t="shared" si="21"/>
        <v>#N/A</v>
      </c>
      <c r="FP15" s="237" t="e">
        <f t="shared" si="21"/>
        <v>#N/A</v>
      </c>
      <c r="FQ15" s="237" t="e">
        <f t="shared" si="21"/>
        <v>#N/A</v>
      </c>
      <c r="FR15" s="237" t="e">
        <f t="shared" si="21"/>
        <v>#N/A</v>
      </c>
      <c r="FS15" s="237" t="e">
        <f t="shared" si="21"/>
        <v>#N/A</v>
      </c>
      <c r="FT15" s="237" t="e">
        <f t="shared" si="21"/>
        <v>#N/A</v>
      </c>
      <c r="FU15" s="237" t="e">
        <f t="shared" si="21"/>
        <v>#N/A</v>
      </c>
      <c r="FV15" s="237" t="e">
        <f t="shared" si="21"/>
        <v>#N/A</v>
      </c>
      <c r="FW15" s="237" t="e">
        <f t="shared" si="21"/>
        <v>#N/A</v>
      </c>
      <c r="FX15" s="237" t="e">
        <f t="shared" si="21"/>
        <v>#N/A</v>
      </c>
      <c r="FY15" s="237" t="e">
        <f t="shared" si="21"/>
        <v>#N/A</v>
      </c>
      <c r="FZ15" s="237" t="e">
        <f t="shared" si="21"/>
        <v>#N/A</v>
      </c>
      <c r="GA15" s="237" t="e">
        <f t="shared" si="21"/>
        <v>#N/A</v>
      </c>
      <c r="GB15" s="237" t="e">
        <f t="shared" si="22"/>
        <v>#N/A</v>
      </c>
      <c r="GC15" s="237" t="e">
        <f t="shared" si="22"/>
        <v>#N/A</v>
      </c>
      <c r="GD15" s="237" t="e">
        <f t="shared" si="22"/>
        <v>#N/A</v>
      </c>
      <c r="GE15" s="237" t="e">
        <f t="shared" si="22"/>
        <v>#N/A</v>
      </c>
      <c r="GF15" s="237" t="e">
        <f t="shared" si="22"/>
        <v>#N/A</v>
      </c>
      <c r="GG15" s="237" t="e">
        <f t="shared" si="22"/>
        <v>#N/A</v>
      </c>
      <c r="GH15" s="237" t="e">
        <f t="shared" si="22"/>
        <v>#N/A</v>
      </c>
      <c r="GI15" s="237" t="e">
        <f t="shared" si="22"/>
        <v>#N/A</v>
      </c>
      <c r="GJ15" s="237" t="e">
        <f t="shared" si="22"/>
        <v>#N/A</v>
      </c>
      <c r="GK15" s="237" t="e">
        <f t="shared" si="22"/>
        <v>#N/A</v>
      </c>
      <c r="GL15" s="237" t="e">
        <f t="shared" si="22"/>
        <v>#N/A</v>
      </c>
      <c r="GM15" s="237" t="e">
        <f t="shared" si="22"/>
        <v>#N/A</v>
      </c>
      <c r="GN15" s="237" t="e">
        <f t="shared" si="22"/>
        <v>#N/A</v>
      </c>
      <c r="GO15" s="237" t="e">
        <f t="shared" si="22"/>
        <v>#N/A</v>
      </c>
      <c r="GP15" s="237" t="e">
        <f t="shared" si="22"/>
        <v>#N/A</v>
      </c>
      <c r="GQ15" s="237" t="e">
        <f t="shared" si="22"/>
        <v>#N/A</v>
      </c>
      <c r="GR15" s="237" t="e">
        <f t="shared" si="18"/>
        <v>#N/A</v>
      </c>
      <c r="GS15" s="237" t="e">
        <f t="shared" si="18"/>
        <v>#N/A</v>
      </c>
      <c r="GT15" s="237" t="e">
        <f t="shared" si="18"/>
        <v>#N/A</v>
      </c>
      <c r="GU15" s="237" t="e">
        <f t="shared" si="18"/>
        <v>#N/A</v>
      </c>
      <c r="GV15" s="237" t="e">
        <f t="shared" si="25"/>
        <v>#N/A</v>
      </c>
      <c r="GW15" s="237" t="e">
        <f t="shared" si="25"/>
        <v>#N/A</v>
      </c>
      <c r="GX15" s="237" t="e">
        <f t="shared" si="25"/>
        <v>#N/A</v>
      </c>
      <c r="GY15" s="237" t="e">
        <f t="shared" si="25"/>
        <v>#N/A</v>
      </c>
      <c r="GZ15" s="237" t="e">
        <f t="shared" si="25"/>
        <v>#N/A</v>
      </c>
      <c r="HA15" s="237" t="e">
        <f t="shared" si="25"/>
        <v>#N/A</v>
      </c>
      <c r="HB15" s="237" t="e">
        <f t="shared" si="25"/>
        <v>#N/A</v>
      </c>
      <c r="HC15" s="237" t="e">
        <f t="shared" si="25"/>
        <v>#N/A</v>
      </c>
      <c r="HD15" s="237" t="e">
        <f t="shared" si="25"/>
        <v>#N/A</v>
      </c>
      <c r="HE15" s="237" t="e">
        <f t="shared" si="25"/>
        <v>#N/A</v>
      </c>
      <c r="HF15" s="237" t="e">
        <f t="shared" si="25"/>
        <v>#N/A</v>
      </c>
      <c r="HG15" s="237" t="e">
        <f t="shared" si="25"/>
        <v>#N/A</v>
      </c>
      <c r="HH15" s="237" t="e">
        <f t="shared" si="25"/>
        <v>#N/A</v>
      </c>
      <c r="HI15" s="237" t="e">
        <f t="shared" si="25"/>
        <v>#N/A</v>
      </c>
      <c r="HJ15" s="237" t="e">
        <f t="shared" si="25"/>
        <v>#N/A</v>
      </c>
      <c r="HK15" s="237" t="e">
        <f t="shared" si="25"/>
        <v>#N/A</v>
      </c>
      <c r="HL15" s="237" t="e">
        <f t="shared" si="26"/>
        <v>#N/A</v>
      </c>
      <c r="HM15" s="237" t="e">
        <f t="shared" si="26"/>
        <v>#N/A</v>
      </c>
      <c r="HN15" s="237" t="e">
        <f t="shared" si="26"/>
        <v>#N/A</v>
      </c>
      <c r="HO15" s="237" t="e">
        <f t="shared" si="26"/>
        <v>#N/A</v>
      </c>
      <c r="HP15" s="237" t="e">
        <f t="shared" si="26"/>
        <v>#N/A</v>
      </c>
      <c r="HQ15" s="237" t="e">
        <f t="shared" si="26"/>
        <v>#N/A</v>
      </c>
      <c r="HR15" s="237" t="e">
        <f t="shared" si="26"/>
        <v>#N/A</v>
      </c>
      <c r="HS15" s="237" t="e">
        <f t="shared" si="26"/>
        <v>#N/A</v>
      </c>
      <c r="HT15" s="237" t="e">
        <f t="shared" si="26"/>
        <v>#N/A</v>
      </c>
      <c r="HU15" s="237" t="e">
        <f t="shared" si="26"/>
        <v>#N/A</v>
      </c>
      <c r="HV15" s="237" t="e">
        <f t="shared" si="26"/>
        <v>#N/A</v>
      </c>
      <c r="HW15" s="237" t="e">
        <f t="shared" si="26"/>
        <v>#N/A</v>
      </c>
      <c r="HX15" s="237" t="e">
        <f t="shared" si="26"/>
        <v>#N/A</v>
      </c>
      <c r="HY15" s="237" t="e">
        <f t="shared" si="26"/>
        <v>#N/A</v>
      </c>
      <c r="HZ15" s="237" t="e">
        <f t="shared" si="26"/>
        <v>#N/A</v>
      </c>
      <c r="IA15" s="237" t="e">
        <f t="shared" si="26"/>
        <v>#N/A</v>
      </c>
      <c r="IB15" s="237" t="e">
        <f t="shared" si="27"/>
        <v>#N/A</v>
      </c>
    </row>
    <row r="16" spans="1:237" hidden="1" x14ac:dyDescent="0.25">
      <c r="A16" s="22">
        <v>13</v>
      </c>
      <c r="B16" s="132"/>
      <c r="C16" s="132"/>
      <c r="D16" s="132"/>
      <c r="E16" s="127"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9" t="str">
        <f t="shared" si="3"/>
        <v/>
      </c>
      <c r="Q16" s="119" t="str">
        <f t="shared" si="4"/>
        <v/>
      </c>
      <c r="R16" s="40" t="str">
        <f t="shared" si="5"/>
        <v/>
      </c>
      <c r="S16" s="132"/>
      <c r="T16" s="28" t="str">
        <f>IF(AND(B16&gt;0,C16&gt;0,D16&gt;0,M16&gt;0,N16&gt;0,S16&gt;0,NOT(K16="")),ABS(VLOOKUP($S$1,VLookups!$A$28:$B$29,2,FALSE)-_xlfn.BETA.DIST(S16,IF(G16="L",N16,M16),IF(G16="L",M16,N16),TRUE,B16,D16)),"")</f>
        <v/>
      </c>
      <c r="U16" s="129" t="str">
        <f>IF(OR($M16="",$N16=""),"",_xlfn.BETA.INV(ABS(VLOOKUP($S$1,VLookups!$A$28:$B$29,2,FALSE)-U$3),IF($G16="L",$N16,$M16),IF($G16="L",$M16,$N16),$B16,$D16))</f>
        <v/>
      </c>
      <c r="V16" s="130" t="str">
        <f>IF(OR($M16="",$N16=""),"",_xlfn.BETA.INV(ABS(VLOOKUP($S$1,VLookups!$A$28:$B$29,2,FALSE)-V$3),IF($G16="L",$N16,$M16),IF($G16="L",$M16,$N16),$B16,$D16))</f>
        <v/>
      </c>
      <c r="W16" s="129" t="str">
        <f>IF(OR($M16="",$N16=""),"",_xlfn.BETA.INV(ABS(VLOOKUP($S$1,VLookups!$A$28:$B$29,2,FALSE)-W$3),IF($G16="L",$N16,$M16),IF($G16="L",$M16,$N16),$B16,$D16))</f>
        <v/>
      </c>
      <c r="X16" s="130" t="str">
        <f>IF(OR($M16="",$N16=""),"",_xlfn.BETA.INV(ABS(VLOOKUP($S$1,VLookups!$A$28:$B$29,2,FALSE)-X$3),IF($G16="L",$N16,$M16),IF($G16="L",$M16,$N16),$B16,$D16))</f>
        <v/>
      </c>
      <c r="Y16" s="129" t="str">
        <f>IF(OR($M16="",$N16=""),"",_xlfn.BETA.INV(ABS(VLOOKUP($S$1,VLookups!$A$28:$B$29,2,FALSE)-Y$3),IF($G16="L",$N16,$M16),IF($G16="L",$M16,$N16),$B16,$D16))</f>
        <v/>
      </c>
      <c r="Z16" s="130" t="str">
        <f>IF(OR($M16="",$N16=""),"",_xlfn.BETA.INV(ABS(VLOOKUP($S$1,VLookups!$A$28:$B$29,2,FALSE)-Z$3),IF($G16="L",$N16,$M16),IF($G16="L",$M16,$N16),$B16,$D16))</f>
        <v/>
      </c>
      <c r="AA16" s="129" t="str">
        <f>IF(OR($M16="",$N16=""),"",_xlfn.BETA.INV(ABS(VLOOKUP($S$1,VLookups!$A$28:$B$29,2,FALSE)-AA$3),IF($G16="L",$N16,$M16),IF($G16="L",$M16,$N16),$B16,$D16))</f>
        <v/>
      </c>
      <c r="AB16" s="130" t="str">
        <f>IF(OR($M16="",$N16=""),"",_xlfn.BETA.INV(ABS(VLOOKUP($S$1,VLookups!$A$28:$B$29,2,FALSE)-AB$3),IF($G16="L",$N16,$M16),IF($G16="L",$M16,$N16),$B16,$D16))</f>
        <v/>
      </c>
      <c r="AC16" s="129" t="str">
        <f>IF(OR($M16="",$N16=""),"",_xlfn.BETA.INV(ABS(VLOOKUP($S$1,VLookups!$A$28:$B$29,2,FALSE)-AC$3),IF($G16="L",$N16,$M16),IF($G16="L",$M16,$N16),$B16,$D16))</f>
        <v/>
      </c>
      <c r="AD16" s="130" t="str">
        <f>IF(OR($M16="",$N16=""),"",_xlfn.BETA.INV(ABS(VLOOKUP($S$1,VLookups!$A$28:$B$29,2,FALSE)-AD$3),IF($G16="L",$N16,$M16),IF($G16="L",$M16,$N16),$B16,$D16))</f>
        <v/>
      </c>
      <c r="AE16" s="129" t="str">
        <f>IF(OR($M16="",$N16=""),"",_xlfn.BETA.INV(ABS(VLOOKUP($S$1,VLookups!$A$28:$B$29,2,FALSE)-AE$3),IF($G16="L",$N16,$M16),IF($G16="L",$M16,$N16),$B16,$D16))</f>
        <v/>
      </c>
      <c r="AF16" s="130" t="str">
        <f>IF(OR($M16="",$N16=""),"",_xlfn.BETA.INV(ABS(VLOOKUP($S$1,VLookups!$A$28:$B$29,2,FALSE)-AF$3),IF($G16="L",$N16,$M16),IF($G16="L",$M16,$N16),$B16,$D16))</f>
        <v/>
      </c>
      <c r="AG16" s="17"/>
      <c r="AH16" s="238" t="str">
        <f t="shared" si="13"/>
        <v/>
      </c>
      <c r="AI16" s="236" t="str">
        <f t="shared" si="14"/>
        <v/>
      </c>
      <c r="AJ16" s="199" t="str">
        <f t="shared" si="30"/>
        <v/>
      </c>
      <c r="AK16" s="199" t="str">
        <f t="shared" si="30"/>
        <v/>
      </c>
      <c r="AL16" s="199" t="str">
        <f t="shared" si="30"/>
        <v/>
      </c>
      <c r="AM16" s="199" t="str">
        <f t="shared" si="30"/>
        <v/>
      </c>
      <c r="AN16" s="199" t="str">
        <f t="shared" si="30"/>
        <v/>
      </c>
      <c r="AO16" s="199" t="str">
        <f t="shared" si="30"/>
        <v/>
      </c>
      <c r="AP16" s="199" t="str">
        <f t="shared" si="30"/>
        <v/>
      </c>
      <c r="AQ16" s="199" t="str">
        <f t="shared" si="30"/>
        <v/>
      </c>
      <c r="AR16" s="199" t="str">
        <f t="shared" si="30"/>
        <v/>
      </c>
      <c r="AS16" s="199" t="str">
        <f t="shared" si="30"/>
        <v/>
      </c>
      <c r="AT16" s="199" t="str">
        <f t="shared" si="30"/>
        <v/>
      </c>
      <c r="AU16" s="199" t="str">
        <f t="shared" si="30"/>
        <v/>
      </c>
      <c r="AV16" s="199" t="str">
        <f t="shared" si="30"/>
        <v/>
      </c>
      <c r="AW16" s="199" t="str">
        <f t="shared" si="30"/>
        <v/>
      </c>
      <c r="AX16" s="199" t="str">
        <f t="shared" si="30"/>
        <v/>
      </c>
      <c r="AY16" s="199" t="str">
        <f t="shared" si="30"/>
        <v/>
      </c>
      <c r="AZ16" s="199" t="str">
        <f t="shared" si="30"/>
        <v/>
      </c>
      <c r="BA16" s="199" t="str">
        <f t="shared" si="30"/>
        <v/>
      </c>
      <c r="BB16" s="199" t="str">
        <f t="shared" si="30"/>
        <v/>
      </c>
      <c r="BC16" s="199" t="str">
        <f t="shared" si="30"/>
        <v/>
      </c>
      <c r="BD16" s="199" t="str">
        <f t="shared" si="30"/>
        <v/>
      </c>
      <c r="BE16" s="199" t="str">
        <f t="shared" si="30"/>
        <v/>
      </c>
      <c r="BF16" s="199" t="str">
        <f t="shared" si="30"/>
        <v/>
      </c>
      <c r="BG16" s="199" t="str">
        <f t="shared" si="30"/>
        <v/>
      </c>
      <c r="BH16" s="199" t="str">
        <f t="shared" si="30"/>
        <v/>
      </c>
      <c r="BI16" s="199" t="str">
        <f t="shared" si="30"/>
        <v/>
      </c>
      <c r="BJ16" s="199" t="str">
        <f t="shared" si="30"/>
        <v/>
      </c>
      <c r="BK16" s="199" t="str">
        <f t="shared" si="30"/>
        <v/>
      </c>
      <c r="BL16" s="199" t="str">
        <f t="shared" si="30"/>
        <v/>
      </c>
      <c r="BM16" s="199" t="str">
        <f t="shared" si="30"/>
        <v/>
      </c>
      <c r="BN16" s="199" t="str">
        <f t="shared" si="30"/>
        <v/>
      </c>
      <c r="BO16" s="199" t="str">
        <f t="shared" si="30"/>
        <v/>
      </c>
      <c r="BP16" s="199" t="str">
        <f t="shared" si="30"/>
        <v/>
      </c>
      <c r="BQ16" s="199" t="str">
        <f t="shared" si="30"/>
        <v/>
      </c>
      <c r="BR16" s="199" t="str">
        <f t="shared" si="30"/>
        <v/>
      </c>
      <c r="BS16" s="199" t="str">
        <f t="shared" si="30"/>
        <v/>
      </c>
      <c r="BT16" s="199" t="str">
        <f t="shared" si="30"/>
        <v/>
      </c>
      <c r="BU16" s="199" t="str">
        <f t="shared" si="30"/>
        <v/>
      </c>
      <c r="BV16" s="199" t="str">
        <f t="shared" si="30"/>
        <v/>
      </c>
      <c r="BW16" s="199" t="str">
        <f t="shared" si="30"/>
        <v/>
      </c>
      <c r="BX16" s="199" t="str">
        <f t="shared" si="30"/>
        <v/>
      </c>
      <c r="BY16" s="199" t="str">
        <f t="shared" si="30"/>
        <v/>
      </c>
      <c r="BZ16" s="199" t="str">
        <f t="shared" si="30"/>
        <v/>
      </c>
      <c r="CA16" s="199" t="str">
        <f t="shared" si="30"/>
        <v/>
      </c>
      <c r="CB16" s="199" t="str">
        <f t="shared" si="30"/>
        <v/>
      </c>
      <c r="CC16" s="199" t="str">
        <f t="shared" si="30"/>
        <v/>
      </c>
      <c r="CD16" s="199" t="str">
        <f t="shared" si="30"/>
        <v/>
      </c>
      <c r="CE16" s="199" t="str">
        <f t="shared" si="30"/>
        <v/>
      </c>
      <c r="CF16" s="199" t="str">
        <f t="shared" si="30"/>
        <v/>
      </c>
      <c r="CG16" s="199" t="str">
        <f t="shared" si="30"/>
        <v/>
      </c>
      <c r="CH16" s="199" t="str">
        <f t="shared" si="30"/>
        <v/>
      </c>
      <c r="CI16" s="199" t="str">
        <f t="shared" si="30"/>
        <v/>
      </c>
      <c r="CJ16" s="199" t="str">
        <f t="shared" si="30"/>
        <v/>
      </c>
      <c r="CK16" s="199" t="str">
        <f t="shared" si="30"/>
        <v/>
      </c>
      <c r="CL16" s="199" t="str">
        <f t="shared" si="30"/>
        <v/>
      </c>
      <c r="CM16" s="199" t="str">
        <f t="shared" si="30"/>
        <v/>
      </c>
      <c r="CN16" s="199" t="str">
        <f t="shared" si="30"/>
        <v/>
      </c>
      <c r="CO16" s="199" t="str">
        <f t="shared" si="30"/>
        <v/>
      </c>
      <c r="CP16" s="199" t="str">
        <f t="shared" si="30"/>
        <v/>
      </c>
      <c r="CQ16" s="199" t="str">
        <f t="shared" si="30"/>
        <v/>
      </c>
      <c r="CR16" s="199" t="str">
        <f t="shared" si="30"/>
        <v/>
      </c>
      <c r="CS16" s="199" t="str">
        <f t="shared" si="30"/>
        <v/>
      </c>
      <c r="CT16" s="199" t="str">
        <f t="shared" si="30"/>
        <v/>
      </c>
      <c r="CU16" s="199" t="str">
        <f t="shared" ref="CU16:FF16" si="31">IF(ISNONTEXT($AH16),CT16+$AH16,"")</f>
        <v/>
      </c>
      <c r="CV16" s="199" t="str">
        <f t="shared" si="6"/>
        <v/>
      </c>
      <c r="CW16" s="199" t="str">
        <f t="shared" si="29"/>
        <v/>
      </c>
      <c r="CX16" s="199" t="str">
        <f t="shared" si="29"/>
        <v/>
      </c>
      <c r="CY16" s="199" t="str">
        <f t="shared" si="29"/>
        <v/>
      </c>
      <c r="CZ16" s="199" t="str">
        <f t="shared" si="29"/>
        <v/>
      </c>
      <c r="DA16" s="199" t="str">
        <f t="shared" si="29"/>
        <v/>
      </c>
      <c r="DB16" s="199" t="str">
        <f t="shared" si="29"/>
        <v/>
      </c>
      <c r="DC16" s="199" t="str">
        <f t="shared" si="29"/>
        <v/>
      </c>
      <c r="DD16" s="199" t="str">
        <f t="shared" si="29"/>
        <v/>
      </c>
      <c r="DE16" s="199" t="str">
        <f t="shared" si="29"/>
        <v/>
      </c>
      <c r="DF16" s="199" t="str">
        <f t="shared" si="29"/>
        <v/>
      </c>
      <c r="DG16" s="199" t="str">
        <f t="shared" si="29"/>
        <v/>
      </c>
      <c r="DH16" s="199" t="str">
        <f t="shared" si="29"/>
        <v/>
      </c>
      <c r="DI16" s="199" t="str">
        <f t="shared" si="29"/>
        <v/>
      </c>
      <c r="DJ16" s="199" t="str">
        <f t="shared" si="29"/>
        <v/>
      </c>
      <c r="DK16" s="199" t="str">
        <f t="shared" si="29"/>
        <v/>
      </c>
      <c r="DL16" s="199" t="str">
        <f t="shared" si="29"/>
        <v/>
      </c>
      <c r="DM16" s="199" t="str">
        <f t="shared" si="29"/>
        <v/>
      </c>
      <c r="DN16" s="199" t="str">
        <f t="shared" si="29"/>
        <v/>
      </c>
      <c r="DO16" s="199" t="str">
        <f t="shared" si="29"/>
        <v/>
      </c>
      <c r="DP16" s="199" t="str">
        <f t="shared" si="29"/>
        <v/>
      </c>
      <c r="DQ16" s="199" t="str">
        <f t="shared" si="29"/>
        <v/>
      </c>
      <c r="DR16" s="199" t="str">
        <f t="shared" si="29"/>
        <v/>
      </c>
      <c r="DS16" s="199" t="str">
        <f t="shared" si="29"/>
        <v/>
      </c>
      <c r="DT16" s="199" t="str">
        <f t="shared" si="29"/>
        <v/>
      </c>
      <c r="DU16" s="199" t="str">
        <f t="shared" si="29"/>
        <v/>
      </c>
      <c r="DV16" s="199" t="str">
        <f t="shared" si="29"/>
        <v/>
      </c>
      <c r="DW16" s="199" t="str">
        <f t="shared" si="29"/>
        <v/>
      </c>
      <c r="DX16" s="199" t="str">
        <f t="shared" si="29"/>
        <v/>
      </c>
      <c r="DY16" s="199" t="str">
        <f t="shared" si="29"/>
        <v/>
      </c>
      <c r="DZ16" s="199" t="str">
        <f t="shared" si="29"/>
        <v/>
      </c>
      <c r="EA16" s="199" t="str">
        <f t="shared" si="29"/>
        <v/>
      </c>
      <c r="EB16" s="199" t="str">
        <f t="shared" si="29"/>
        <v/>
      </c>
      <c r="EC16" s="199" t="str">
        <f t="shared" si="29"/>
        <v/>
      </c>
      <c r="ED16" s="199" t="str">
        <f t="shared" si="29"/>
        <v/>
      </c>
      <c r="EE16" s="236" t="str">
        <f t="shared" si="16"/>
        <v/>
      </c>
      <c r="EF16" s="237" t="e">
        <f t="shared" si="17"/>
        <v>#N/A</v>
      </c>
      <c r="EG16" s="237" t="e">
        <f t="shared" si="17"/>
        <v>#N/A</v>
      </c>
      <c r="EH16" s="237" t="e">
        <f t="shared" si="17"/>
        <v>#N/A</v>
      </c>
      <c r="EI16" s="237" t="e">
        <f t="shared" si="17"/>
        <v>#N/A</v>
      </c>
      <c r="EJ16" s="237" t="e">
        <f t="shared" si="17"/>
        <v>#N/A</v>
      </c>
      <c r="EK16" s="237" t="e">
        <f t="shared" si="17"/>
        <v>#N/A</v>
      </c>
      <c r="EL16" s="237" t="e">
        <f t="shared" si="17"/>
        <v>#N/A</v>
      </c>
      <c r="EM16" s="237" t="e">
        <f t="shared" si="17"/>
        <v>#N/A</v>
      </c>
      <c r="EN16" s="237" t="e">
        <f t="shared" si="17"/>
        <v>#N/A</v>
      </c>
      <c r="EO16" s="237" t="e">
        <f t="shared" si="17"/>
        <v>#N/A</v>
      </c>
      <c r="EP16" s="237" t="e">
        <f t="shared" si="17"/>
        <v>#N/A</v>
      </c>
      <c r="EQ16" s="237" t="e">
        <f t="shared" si="17"/>
        <v>#N/A</v>
      </c>
      <c r="ER16" s="237" t="e">
        <f t="shared" si="17"/>
        <v>#N/A</v>
      </c>
      <c r="ES16" s="237" t="e">
        <f t="shared" si="17"/>
        <v>#N/A</v>
      </c>
      <c r="ET16" s="237" t="e">
        <f t="shared" si="17"/>
        <v>#N/A</v>
      </c>
      <c r="EU16" s="237" t="e">
        <f t="shared" si="17"/>
        <v>#N/A</v>
      </c>
      <c r="EV16" s="237" t="e">
        <f t="shared" si="20"/>
        <v>#N/A</v>
      </c>
      <c r="EW16" s="237" t="e">
        <f t="shared" si="20"/>
        <v>#N/A</v>
      </c>
      <c r="EX16" s="237" t="e">
        <f t="shared" si="20"/>
        <v>#N/A</v>
      </c>
      <c r="EY16" s="237" t="e">
        <f t="shared" si="20"/>
        <v>#N/A</v>
      </c>
      <c r="EZ16" s="237" t="e">
        <f t="shared" si="20"/>
        <v>#N/A</v>
      </c>
      <c r="FA16" s="237" t="e">
        <f t="shared" si="20"/>
        <v>#N/A</v>
      </c>
      <c r="FB16" s="237" t="e">
        <f t="shared" si="20"/>
        <v>#N/A</v>
      </c>
      <c r="FC16" s="237" t="e">
        <f t="shared" si="20"/>
        <v>#N/A</v>
      </c>
      <c r="FD16" s="237" t="e">
        <f t="shared" si="20"/>
        <v>#N/A</v>
      </c>
      <c r="FE16" s="237" t="e">
        <f t="shared" si="20"/>
        <v>#N/A</v>
      </c>
      <c r="FF16" s="237" t="e">
        <f t="shared" si="20"/>
        <v>#N/A</v>
      </c>
      <c r="FG16" s="237" t="e">
        <f t="shared" si="20"/>
        <v>#N/A</v>
      </c>
      <c r="FH16" s="237" t="e">
        <f t="shared" si="20"/>
        <v>#N/A</v>
      </c>
      <c r="FI16" s="237" t="e">
        <f t="shared" si="20"/>
        <v>#N/A</v>
      </c>
      <c r="FJ16" s="237" t="e">
        <f t="shared" si="20"/>
        <v>#N/A</v>
      </c>
      <c r="FK16" s="237" t="e">
        <f t="shared" si="20"/>
        <v>#N/A</v>
      </c>
      <c r="FL16" s="237" t="e">
        <f t="shared" si="21"/>
        <v>#N/A</v>
      </c>
      <c r="FM16" s="237" t="e">
        <f t="shared" si="21"/>
        <v>#N/A</v>
      </c>
      <c r="FN16" s="237" t="e">
        <f t="shared" si="21"/>
        <v>#N/A</v>
      </c>
      <c r="FO16" s="237" t="e">
        <f t="shared" si="21"/>
        <v>#N/A</v>
      </c>
      <c r="FP16" s="237" t="e">
        <f t="shared" si="21"/>
        <v>#N/A</v>
      </c>
      <c r="FQ16" s="237" t="e">
        <f t="shared" si="21"/>
        <v>#N/A</v>
      </c>
      <c r="FR16" s="237" t="e">
        <f t="shared" si="21"/>
        <v>#N/A</v>
      </c>
      <c r="FS16" s="237" t="e">
        <f t="shared" si="21"/>
        <v>#N/A</v>
      </c>
      <c r="FT16" s="237" t="e">
        <f t="shared" si="21"/>
        <v>#N/A</v>
      </c>
      <c r="FU16" s="237" t="e">
        <f t="shared" si="21"/>
        <v>#N/A</v>
      </c>
      <c r="FV16" s="237" t="e">
        <f t="shared" si="21"/>
        <v>#N/A</v>
      </c>
      <c r="FW16" s="237" t="e">
        <f t="shared" si="21"/>
        <v>#N/A</v>
      </c>
      <c r="FX16" s="237" t="e">
        <f t="shared" si="21"/>
        <v>#N/A</v>
      </c>
      <c r="FY16" s="237" t="e">
        <f t="shared" si="21"/>
        <v>#N/A</v>
      </c>
      <c r="FZ16" s="237" t="e">
        <f t="shared" si="21"/>
        <v>#N/A</v>
      </c>
      <c r="GA16" s="237" t="e">
        <f t="shared" si="21"/>
        <v>#N/A</v>
      </c>
      <c r="GB16" s="237" t="e">
        <f t="shared" si="22"/>
        <v>#N/A</v>
      </c>
      <c r="GC16" s="237" t="e">
        <f t="shared" si="22"/>
        <v>#N/A</v>
      </c>
      <c r="GD16" s="237" t="e">
        <f t="shared" si="22"/>
        <v>#N/A</v>
      </c>
      <c r="GE16" s="237" t="e">
        <f t="shared" si="22"/>
        <v>#N/A</v>
      </c>
      <c r="GF16" s="237" t="e">
        <f t="shared" si="22"/>
        <v>#N/A</v>
      </c>
      <c r="GG16" s="237" t="e">
        <f t="shared" si="22"/>
        <v>#N/A</v>
      </c>
      <c r="GH16" s="237" t="e">
        <f t="shared" si="22"/>
        <v>#N/A</v>
      </c>
      <c r="GI16" s="237" t="e">
        <f t="shared" si="22"/>
        <v>#N/A</v>
      </c>
      <c r="GJ16" s="237" t="e">
        <f t="shared" si="22"/>
        <v>#N/A</v>
      </c>
      <c r="GK16" s="237" t="e">
        <f t="shared" si="22"/>
        <v>#N/A</v>
      </c>
      <c r="GL16" s="237" t="e">
        <f t="shared" si="22"/>
        <v>#N/A</v>
      </c>
      <c r="GM16" s="237" t="e">
        <f t="shared" si="22"/>
        <v>#N/A</v>
      </c>
      <c r="GN16" s="237" t="e">
        <f t="shared" si="22"/>
        <v>#N/A</v>
      </c>
      <c r="GO16" s="237" t="e">
        <f t="shared" si="22"/>
        <v>#N/A</v>
      </c>
      <c r="GP16" s="237" t="e">
        <f t="shared" si="22"/>
        <v>#N/A</v>
      </c>
      <c r="GQ16" s="237" t="e">
        <f t="shared" si="22"/>
        <v>#N/A</v>
      </c>
      <c r="GR16" s="237" t="e">
        <f t="shared" si="18"/>
        <v>#N/A</v>
      </c>
      <c r="GS16" s="237" t="e">
        <f t="shared" si="18"/>
        <v>#N/A</v>
      </c>
      <c r="GT16" s="237" t="e">
        <f t="shared" si="18"/>
        <v>#N/A</v>
      </c>
      <c r="GU16" s="237" t="e">
        <f t="shared" si="18"/>
        <v>#N/A</v>
      </c>
      <c r="GV16" s="237" t="e">
        <f t="shared" si="25"/>
        <v>#N/A</v>
      </c>
      <c r="GW16" s="237" t="e">
        <f t="shared" si="25"/>
        <v>#N/A</v>
      </c>
      <c r="GX16" s="237" t="e">
        <f t="shared" si="25"/>
        <v>#N/A</v>
      </c>
      <c r="GY16" s="237" t="e">
        <f t="shared" si="25"/>
        <v>#N/A</v>
      </c>
      <c r="GZ16" s="237" t="e">
        <f t="shared" si="25"/>
        <v>#N/A</v>
      </c>
      <c r="HA16" s="237" t="e">
        <f t="shared" si="25"/>
        <v>#N/A</v>
      </c>
      <c r="HB16" s="237" t="e">
        <f t="shared" si="25"/>
        <v>#N/A</v>
      </c>
      <c r="HC16" s="237" t="e">
        <f t="shared" si="25"/>
        <v>#N/A</v>
      </c>
      <c r="HD16" s="237" t="e">
        <f t="shared" si="25"/>
        <v>#N/A</v>
      </c>
      <c r="HE16" s="237" t="e">
        <f t="shared" si="25"/>
        <v>#N/A</v>
      </c>
      <c r="HF16" s="237" t="e">
        <f t="shared" si="25"/>
        <v>#N/A</v>
      </c>
      <c r="HG16" s="237" t="e">
        <f t="shared" si="25"/>
        <v>#N/A</v>
      </c>
      <c r="HH16" s="237" t="e">
        <f t="shared" si="25"/>
        <v>#N/A</v>
      </c>
      <c r="HI16" s="237" t="e">
        <f t="shared" si="25"/>
        <v>#N/A</v>
      </c>
      <c r="HJ16" s="237" t="e">
        <f t="shared" si="25"/>
        <v>#N/A</v>
      </c>
      <c r="HK16" s="237" t="e">
        <f t="shared" si="25"/>
        <v>#N/A</v>
      </c>
      <c r="HL16" s="237" t="e">
        <f t="shared" si="26"/>
        <v>#N/A</v>
      </c>
      <c r="HM16" s="237" t="e">
        <f t="shared" si="26"/>
        <v>#N/A</v>
      </c>
      <c r="HN16" s="237" t="e">
        <f t="shared" si="26"/>
        <v>#N/A</v>
      </c>
      <c r="HO16" s="237" t="e">
        <f t="shared" si="26"/>
        <v>#N/A</v>
      </c>
      <c r="HP16" s="237" t="e">
        <f t="shared" si="26"/>
        <v>#N/A</v>
      </c>
      <c r="HQ16" s="237" t="e">
        <f t="shared" si="26"/>
        <v>#N/A</v>
      </c>
      <c r="HR16" s="237" t="e">
        <f t="shared" si="26"/>
        <v>#N/A</v>
      </c>
      <c r="HS16" s="237" t="e">
        <f t="shared" si="26"/>
        <v>#N/A</v>
      </c>
      <c r="HT16" s="237" t="e">
        <f t="shared" si="26"/>
        <v>#N/A</v>
      </c>
      <c r="HU16" s="237" t="e">
        <f t="shared" si="26"/>
        <v>#N/A</v>
      </c>
      <c r="HV16" s="237" t="e">
        <f t="shared" si="26"/>
        <v>#N/A</v>
      </c>
      <c r="HW16" s="237" t="e">
        <f t="shared" si="26"/>
        <v>#N/A</v>
      </c>
      <c r="HX16" s="237" t="e">
        <f t="shared" si="26"/>
        <v>#N/A</v>
      </c>
      <c r="HY16" s="237" t="e">
        <f t="shared" si="26"/>
        <v>#N/A</v>
      </c>
      <c r="HZ16" s="237" t="e">
        <f t="shared" si="26"/>
        <v>#N/A</v>
      </c>
      <c r="IA16" s="237" t="e">
        <f t="shared" si="26"/>
        <v>#N/A</v>
      </c>
      <c r="IB16" s="237" t="e">
        <f t="shared" si="27"/>
        <v>#N/A</v>
      </c>
    </row>
    <row r="17" spans="1:236" hidden="1" x14ac:dyDescent="0.25">
      <c r="A17" s="22">
        <v>14</v>
      </c>
      <c r="B17" s="132"/>
      <c r="C17" s="132"/>
      <c r="D17" s="132"/>
      <c r="E17" s="127"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9" t="str">
        <f t="shared" si="3"/>
        <v/>
      </c>
      <c r="Q17" s="119" t="str">
        <f t="shared" si="4"/>
        <v/>
      </c>
      <c r="R17" s="40" t="str">
        <f t="shared" si="5"/>
        <v/>
      </c>
      <c r="S17" s="132"/>
      <c r="T17" s="28" t="str">
        <f>IF(AND(B17&gt;0,C17&gt;0,D17&gt;0,M17&gt;0,N17&gt;0,S17&gt;0,NOT(K17="")),ABS(VLOOKUP($S$1,VLookups!$A$28:$B$29,2,FALSE)-_xlfn.BETA.DIST(S17,IF(G17="L",N17,M17),IF(G17="L",M17,N17),TRUE,B17,D17)),"")</f>
        <v/>
      </c>
      <c r="U17" s="129" t="str">
        <f>IF(OR($M17="",$N17=""),"",_xlfn.BETA.INV(ABS(VLOOKUP($S$1,VLookups!$A$28:$B$29,2,FALSE)-U$3),IF($G17="L",$N17,$M17),IF($G17="L",$M17,$N17),$B17,$D17))</f>
        <v/>
      </c>
      <c r="V17" s="130" t="str">
        <f>IF(OR($M17="",$N17=""),"",_xlfn.BETA.INV(ABS(VLOOKUP($S$1,VLookups!$A$28:$B$29,2,FALSE)-V$3),IF($G17="L",$N17,$M17),IF($G17="L",$M17,$N17),$B17,$D17))</f>
        <v/>
      </c>
      <c r="W17" s="129" t="str">
        <f>IF(OR($M17="",$N17=""),"",_xlfn.BETA.INV(ABS(VLOOKUP($S$1,VLookups!$A$28:$B$29,2,FALSE)-W$3),IF($G17="L",$N17,$M17),IF($G17="L",$M17,$N17),$B17,$D17))</f>
        <v/>
      </c>
      <c r="X17" s="130" t="str">
        <f>IF(OR($M17="",$N17=""),"",_xlfn.BETA.INV(ABS(VLOOKUP($S$1,VLookups!$A$28:$B$29,2,FALSE)-X$3),IF($G17="L",$N17,$M17),IF($G17="L",$M17,$N17),$B17,$D17))</f>
        <v/>
      </c>
      <c r="Y17" s="129" t="str">
        <f>IF(OR($M17="",$N17=""),"",_xlfn.BETA.INV(ABS(VLOOKUP($S$1,VLookups!$A$28:$B$29,2,FALSE)-Y$3),IF($G17="L",$N17,$M17),IF($G17="L",$M17,$N17),$B17,$D17))</f>
        <v/>
      </c>
      <c r="Z17" s="130" t="str">
        <f>IF(OR($M17="",$N17=""),"",_xlfn.BETA.INV(ABS(VLOOKUP($S$1,VLookups!$A$28:$B$29,2,FALSE)-Z$3),IF($G17="L",$N17,$M17),IF($G17="L",$M17,$N17),$B17,$D17))</f>
        <v/>
      </c>
      <c r="AA17" s="129" t="str">
        <f>IF(OR($M17="",$N17=""),"",_xlfn.BETA.INV(ABS(VLOOKUP($S$1,VLookups!$A$28:$B$29,2,FALSE)-AA$3),IF($G17="L",$N17,$M17),IF($G17="L",$M17,$N17),$B17,$D17))</f>
        <v/>
      </c>
      <c r="AB17" s="130" t="str">
        <f>IF(OR($M17="",$N17=""),"",_xlfn.BETA.INV(ABS(VLOOKUP($S$1,VLookups!$A$28:$B$29,2,FALSE)-AB$3),IF($G17="L",$N17,$M17),IF($G17="L",$M17,$N17),$B17,$D17))</f>
        <v/>
      </c>
      <c r="AC17" s="129" t="str">
        <f>IF(OR($M17="",$N17=""),"",_xlfn.BETA.INV(ABS(VLOOKUP($S$1,VLookups!$A$28:$B$29,2,FALSE)-AC$3),IF($G17="L",$N17,$M17),IF($G17="L",$M17,$N17),$B17,$D17))</f>
        <v/>
      </c>
      <c r="AD17" s="130" t="str">
        <f>IF(OR($M17="",$N17=""),"",_xlfn.BETA.INV(ABS(VLOOKUP($S$1,VLookups!$A$28:$B$29,2,FALSE)-AD$3),IF($G17="L",$N17,$M17),IF($G17="L",$M17,$N17),$B17,$D17))</f>
        <v/>
      </c>
      <c r="AE17" s="129" t="str">
        <f>IF(OR($M17="",$N17=""),"",_xlfn.BETA.INV(ABS(VLOOKUP($S$1,VLookups!$A$28:$B$29,2,FALSE)-AE$3),IF($G17="L",$N17,$M17),IF($G17="L",$M17,$N17),$B17,$D17))</f>
        <v/>
      </c>
      <c r="AF17" s="130" t="str">
        <f>IF(OR($M17="",$N17=""),"",_xlfn.BETA.INV(ABS(VLOOKUP($S$1,VLookups!$A$28:$B$29,2,FALSE)-AF$3),IF($G17="L",$N17,$M17),IF($G17="L",$M17,$N17),$B17,$D17))</f>
        <v/>
      </c>
      <c r="AG17" s="17"/>
      <c r="AH17" s="238" t="str">
        <f t="shared" si="13"/>
        <v/>
      </c>
      <c r="AI17" s="236" t="str">
        <f t="shared" si="14"/>
        <v/>
      </c>
      <c r="AJ17" s="199" t="str">
        <f t="shared" ref="AJ17:CU20" si="32">IF(ISNONTEXT($AH17),AI17+$AH17,"")</f>
        <v/>
      </c>
      <c r="AK17" s="199" t="str">
        <f t="shared" si="32"/>
        <v/>
      </c>
      <c r="AL17" s="199" t="str">
        <f t="shared" si="32"/>
        <v/>
      </c>
      <c r="AM17" s="199" t="str">
        <f t="shared" si="32"/>
        <v/>
      </c>
      <c r="AN17" s="199" t="str">
        <f t="shared" si="32"/>
        <v/>
      </c>
      <c r="AO17" s="199" t="str">
        <f t="shared" si="32"/>
        <v/>
      </c>
      <c r="AP17" s="199" t="str">
        <f t="shared" si="32"/>
        <v/>
      </c>
      <c r="AQ17" s="199" t="str">
        <f t="shared" si="32"/>
        <v/>
      </c>
      <c r="AR17" s="199" t="str">
        <f t="shared" si="32"/>
        <v/>
      </c>
      <c r="AS17" s="199" t="str">
        <f t="shared" si="32"/>
        <v/>
      </c>
      <c r="AT17" s="199" t="str">
        <f t="shared" si="32"/>
        <v/>
      </c>
      <c r="AU17" s="199" t="str">
        <f t="shared" si="32"/>
        <v/>
      </c>
      <c r="AV17" s="199" t="str">
        <f t="shared" si="32"/>
        <v/>
      </c>
      <c r="AW17" s="199" t="str">
        <f t="shared" si="32"/>
        <v/>
      </c>
      <c r="AX17" s="199" t="str">
        <f t="shared" si="32"/>
        <v/>
      </c>
      <c r="AY17" s="199" t="str">
        <f t="shared" si="32"/>
        <v/>
      </c>
      <c r="AZ17" s="199" t="str">
        <f t="shared" si="32"/>
        <v/>
      </c>
      <c r="BA17" s="199" t="str">
        <f t="shared" si="32"/>
        <v/>
      </c>
      <c r="BB17" s="199" t="str">
        <f t="shared" si="32"/>
        <v/>
      </c>
      <c r="BC17" s="199" t="str">
        <f t="shared" si="32"/>
        <v/>
      </c>
      <c r="BD17" s="199" t="str">
        <f t="shared" si="32"/>
        <v/>
      </c>
      <c r="BE17" s="199" t="str">
        <f t="shared" si="32"/>
        <v/>
      </c>
      <c r="BF17" s="199" t="str">
        <f t="shared" si="32"/>
        <v/>
      </c>
      <c r="BG17" s="199" t="str">
        <f t="shared" si="32"/>
        <v/>
      </c>
      <c r="BH17" s="199" t="str">
        <f t="shared" si="32"/>
        <v/>
      </c>
      <c r="BI17" s="199" t="str">
        <f t="shared" si="32"/>
        <v/>
      </c>
      <c r="BJ17" s="199" t="str">
        <f t="shared" si="32"/>
        <v/>
      </c>
      <c r="BK17" s="199" t="str">
        <f t="shared" si="32"/>
        <v/>
      </c>
      <c r="BL17" s="199" t="str">
        <f t="shared" si="32"/>
        <v/>
      </c>
      <c r="BM17" s="199" t="str">
        <f t="shared" si="32"/>
        <v/>
      </c>
      <c r="BN17" s="199" t="str">
        <f t="shared" si="32"/>
        <v/>
      </c>
      <c r="BO17" s="199" t="str">
        <f t="shared" si="32"/>
        <v/>
      </c>
      <c r="BP17" s="199" t="str">
        <f t="shared" si="32"/>
        <v/>
      </c>
      <c r="BQ17" s="199" t="str">
        <f t="shared" si="32"/>
        <v/>
      </c>
      <c r="BR17" s="199" t="str">
        <f t="shared" si="32"/>
        <v/>
      </c>
      <c r="BS17" s="199" t="str">
        <f t="shared" si="32"/>
        <v/>
      </c>
      <c r="BT17" s="199" t="str">
        <f t="shared" si="32"/>
        <v/>
      </c>
      <c r="BU17" s="199" t="str">
        <f t="shared" si="32"/>
        <v/>
      </c>
      <c r="BV17" s="199" t="str">
        <f t="shared" si="32"/>
        <v/>
      </c>
      <c r="BW17" s="199" t="str">
        <f t="shared" si="32"/>
        <v/>
      </c>
      <c r="BX17" s="199" t="str">
        <f t="shared" si="32"/>
        <v/>
      </c>
      <c r="BY17" s="199" t="str">
        <f t="shared" si="32"/>
        <v/>
      </c>
      <c r="BZ17" s="199" t="str">
        <f t="shared" si="32"/>
        <v/>
      </c>
      <c r="CA17" s="199" t="str">
        <f t="shared" si="32"/>
        <v/>
      </c>
      <c r="CB17" s="199" t="str">
        <f t="shared" si="32"/>
        <v/>
      </c>
      <c r="CC17" s="199" t="str">
        <f t="shared" si="32"/>
        <v/>
      </c>
      <c r="CD17" s="199" t="str">
        <f t="shared" si="32"/>
        <v/>
      </c>
      <c r="CE17" s="199" t="str">
        <f t="shared" si="32"/>
        <v/>
      </c>
      <c r="CF17" s="199" t="str">
        <f t="shared" si="32"/>
        <v/>
      </c>
      <c r="CG17" s="199" t="str">
        <f t="shared" si="32"/>
        <v/>
      </c>
      <c r="CH17" s="199" t="str">
        <f t="shared" si="32"/>
        <v/>
      </c>
      <c r="CI17" s="199" t="str">
        <f t="shared" si="32"/>
        <v/>
      </c>
      <c r="CJ17" s="199" t="str">
        <f t="shared" si="32"/>
        <v/>
      </c>
      <c r="CK17" s="199" t="str">
        <f t="shared" si="32"/>
        <v/>
      </c>
      <c r="CL17" s="199" t="str">
        <f t="shared" si="32"/>
        <v/>
      </c>
      <c r="CM17" s="199" t="str">
        <f t="shared" si="32"/>
        <v/>
      </c>
      <c r="CN17" s="199" t="str">
        <f t="shared" si="32"/>
        <v/>
      </c>
      <c r="CO17" s="199" t="str">
        <f t="shared" si="32"/>
        <v/>
      </c>
      <c r="CP17" s="199" t="str">
        <f t="shared" si="32"/>
        <v/>
      </c>
      <c r="CQ17" s="199" t="str">
        <f t="shared" si="32"/>
        <v/>
      </c>
      <c r="CR17" s="199" t="str">
        <f t="shared" si="32"/>
        <v/>
      </c>
      <c r="CS17" s="199" t="str">
        <f t="shared" si="32"/>
        <v/>
      </c>
      <c r="CT17" s="199" t="str">
        <f t="shared" si="32"/>
        <v/>
      </c>
      <c r="CU17" s="199" t="str">
        <f t="shared" si="32"/>
        <v/>
      </c>
      <c r="CV17" s="199" t="str">
        <f t="shared" si="6"/>
        <v/>
      </c>
      <c r="CW17" s="199" t="str">
        <f t="shared" si="29"/>
        <v/>
      </c>
      <c r="CX17" s="199" t="str">
        <f t="shared" si="29"/>
        <v/>
      </c>
      <c r="CY17" s="199" t="str">
        <f t="shared" si="29"/>
        <v/>
      </c>
      <c r="CZ17" s="199" t="str">
        <f t="shared" si="29"/>
        <v/>
      </c>
      <c r="DA17" s="199" t="str">
        <f t="shared" si="29"/>
        <v/>
      </c>
      <c r="DB17" s="199" t="str">
        <f t="shared" si="29"/>
        <v/>
      </c>
      <c r="DC17" s="199" t="str">
        <f t="shared" si="29"/>
        <v/>
      </c>
      <c r="DD17" s="199" t="str">
        <f t="shared" si="29"/>
        <v/>
      </c>
      <c r="DE17" s="199" t="str">
        <f t="shared" si="29"/>
        <v/>
      </c>
      <c r="DF17" s="199" t="str">
        <f t="shared" si="29"/>
        <v/>
      </c>
      <c r="DG17" s="199" t="str">
        <f t="shared" si="29"/>
        <v/>
      </c>
      <c r="DH17" s="199" t="str">
        <f t="shared" si="29"/>
        <v/>
      </c>
      <c r="DI17" s="199" t="str">
        <f t="shared" si="29"/>
        <v/>
      </c>
      <c r="DJ17" s="199" t="str">
        <f t="shared" si="29"/>
        <v/>
      </c>
      <c r="DK17" s="199" t="str">
        <f t="shared" si="29"/>
        <v/>
      </c>
      <c r="DL17" s="199" t="str">
        <f t="shared" si="29"/>
        <v/>
      </c>
      <c r="DM17" s="199" t="str">
        <f t="shared" si="29"/>
        <v/>
      </c>
      <c r="DN17" s="199" t="str">
        <f t="shared" si="29"/>
        <v/>
      </c>
      <c r="DO17" s="199" t="str">
        <f t="shared" si="29"/>
        <v/>
      </c>
      <c r="DP17" s="199" t="str">
        <f t="shared" si="29"/>
        <v/>
      </c>
      <c r="DQ17" s="199" t="str">
        <f t="shared" si="29"/>
        <v/>
      </c>
      <c r="DR17" s="199" t="str">
        <f t="shared" si="29"/>
        <v/>
      </c>
      <c r="DS17" s="199" t="str">
        <f t="shared" si="29"/>
        <v/>
      </c>
      <c r="DT17" s="199" t="str">
        <f t="shared" si="29"/>
        <v/>
      </c>
      <c r="DU17" s="199" t="str">
        <f t="shared" si="29"/>
        <v/>
      </c>
      <c r="DV17" s="199" t="str">
        <f t="shared" si="29"/>
        <v/>
      </c>
      <c r="DW17" s="199" t="str">
        <f t="shared" si="29"/>
        <v/>
      </c>
      <c r="DX17" s="199" t="str">
        <f t="shared" si="29"/>
        <v/>
      </c>
      <c r="DY17" s="199" t="str">
        <f t="shared" si="29"/>
        <v/>
      </c>
      <c r="DZ17" s="199" t="str">
        <f t="shared" si="29"/>
        <v/>
      </c>
      <c r="EA17" s="199" t="str">
        <f t="shared" si="29"/>
        <v/>
      </c>
      <c r="EB17" s="199" t="str">
        <f t="shared" si="29"/>
        <v/>
      </c>
      <c r="EC17" s="199" t="str">
        <f t="shared" si="29"/>
        <v/>
      </c>
      <c r="ED17" s="199" t="str">
        <f t="shared" si="29"/>
        <v/>
      </c>
      <c r="EE17" s="236" t="str">
        <f t="shared" si="16"/>
        <v/>
      </c>
      <c r="EF17" s="237" t="e">
        <f t="shared" si="17"/>
        <v>#N/A</v>
      </c>
      <c r="EG17" s="237" t="e">
        <f t="shared" si="17"/>
        <v>#N/A</v>
      </c>
      <c r="EH17" s="237" t="e">
        <f t="shared" si="17"/>
        <v>#N/A</v>
      </c>
      <c r="EI17" s="237" t="e">
        <f t="shared" si="17"/>
        <v>#N/A</v>
      </c>
      <c r="EJ17" s="237" t="e">
        <f t="shared" si="17"/>
        <v>#N/A</v>
      </c>
      <c r="EK17" s="237" t="e">
        <f t="shared" si="17"/>
        <v>#N/A</v>
      </c>
      <c r="EL17" s="237" t="e">
        <f t="shared" si="17"/>
        <v>#N/A</v>
      </c>
      <c r="EM17" s="237" t="e">
        <f t="shared" si="17"/>
        <v>#N/A</v>
      </c>
      <c r="EN17" s="237" t="e">
        <f t="shared" si="17"/>
        <v>#N/A</v>
      </c>
      <c r="EO17" s="237" t="e">
        <f t="shared" si="17"/>
        <v>#N/A</v>
      </c>
      <c r="EP17" s="237" t="e">
        <f t="shared" si="17"/>
        <v>#N/A</v>
      </c>
      <c r="EQ17" s="237" t="e">
        <f t="shared" si="17"/>
        <v>#N/A</v>
      </c>
      <c r="ER17" s="237" t="e">
        <f t="shared" si="17"/>
        <v>#N/A</v>
      </c>
      <c r="ES17" s="237" t="e">
        <f t="shared" si="17"/>
        <v>#N/A</v>
      </c>
      <c r="ET17" s="237" t="e">
        <f t="shared" si="17"/>
        <v>#N/A</v>
      </c>
      <c r="EU17" s="237" t="e">
        <f t="shared" si="17"/>
        <v>#N/A</v>
      </c>
      <c r="EV17" s="237" t="e">
        <f t="shared" si="20"/>
        <v>#N/A</v>
      </c>
      <c r="EW17" s="237" t="e">
        <f t="shared" si="20"/>
        <v>#N/A</v>
      </c>
      <c r="EX17" s="237" t="e">
        <f t="shared" si="20"/>
        <v>#N/A</v>
      </c>
      <c r="EY17" s="237" t="e">
        <f t="shared" si="20"/>
        <v>#N/A</v>
      </c>
      <c r="EZ17" s="237" t="e">
        <f t="shared" si="20"/>
        <v>#N/A</v>
      </c>
      <c r="FA17" s="237" t="e">
        <f t="shared" si="20"/>
        <v>#N/A</v>
      </c>
      <c r="FB17" s="237" t="e">
        <f t="shared" si="20"/>
        <v>#N/A</v>
      </c>
      <c r="FC17" s="237" t="e">
        <f t="shared" si="20"/>
        <v>#N/A</v>
      </c>
      <c r="FD17" s="237" t="e">
        <f t="shared" si="20"/>
        <v>#N/A</v>
      </c>
      <c r="FE17" s="237" t="e">
        <f t="shared" si="20"/>
        <v>#N/A</v>
      </c>
      <c r="FF17" s="237" t="e">
        <f t="shared" si="20"/>
        <v>#N/A</v>
      </c>
      <c r="FG17" s="237" t="e">
        <f t="shared" si="20"/>
        <v>#N/A</v>
      </c>
      <c r="FH17" s="237" t="e">
        <f t="shared" si="20"/>
        <v>#N/A</v>
      </c>
      <c r="FI17" s="237" t="e">
        <f t="shared" si="20"/>
        <v>#N/A</v>
      </c>
      <c r="FJ17" s="237" t="e">
        <f t="shared" si="20"/>
        <v>#N/A</v>
      </c>
      <c r="FK17" s="237" t="e">
        <f t="shared" si="20"/>
        <v>#N/A</v>
      </c>
      <c r="FL17" s="237" t="e">
        <f t="shared" si="21"/>
        <v>#N/A</v>
      </c>
      <c r="FM17" s="237" t="e">
        <f t="shared" si="21"/>
        <v>#N/A</v>
      </c>
      <c r="FN17" s="237" t="e">
        <f t="shared" si="21"/>
        <v>#N/A</v>
      </c>
      <c r="FO17" s="237" t="e">
        <f t="shared" si="21"/>
        <v>#N/A</v>
      </c>
      <c r="FP17" s="237" t="e">
        <f t="shared" si="21"/>
        <v>#N/A</v>
      </c>
      <c r="FQ17" s="237" t="e">
        <f t="shared" si="21"/>
        <v>#N/A</v>
      </c>
      <c r="FR17" s="237" t="e">
        <f t="shared" si="21"/>
        <v>#N/A</v>
      </c>
      <c r="FS17" s="237" t="e">
        <f t="shared" si="21"/>
        <v>#N/A</v>
      </c>
      <c r="FT17" s="237" t="e">
        <f t="shared" si="21"/>
        <v>#N/A</v>
      </c>
      <c r="FU17" s="237" t="e">
        <f t="shared" si="21"/>
        <v>#N/A</v>
      </c>
      <c r="FV17" s="237" t="e">
        <f t="shared" si="21"/>
        <v>#N/A</v>
      </c>
      <c r="FW17" s="237" t="e">
        <f t="shared" si="21"/>
        <v>#N/A</v>
      </c>
      <c r="FX17" s="237" t="e">
        <f t="shared" si="21"/>
        <v>#N/A</v>
      </c>
      <c r="FY17" s="237" t="e">
        <f t="shared" si="21"/>
        <v>#N/A</v>
      </c>
      <c r="FZ17" s="237" t="e">
        <f t="shared" si="21"/>
        <v>#N/A</v>
      </c>
      <c r="GA17" s="237" t="e">
        <f t="shared" si="21"/>
        <v>#N/A</v>
      </c>
      <c r="GB17" s="237" t="e">
        <f t="shared" si="22"/>
        <v>#N/A</v>
      </c>
      <c r="GC17" s="237" t="e">
        <f t="shared" si="22"/>
        <v>#N/A</v>
      </c>
      <c r="GD17" s="237" t="e">
        <f t="shared" si="22"/>
        <v>#N/A</v>
      </c>
      <c r="GE17" s="237" t="e">
        <f t="shared" si="22"/>
        <v>#N/A</v>
      </c>
      <c r="GF17" s="237" t="e">
        <f t="shared" si="22"/>
        <v>#N/A</v>
      </c>
      <c r="GG17" s="237" t="e">
        <f t="shared" si="22"/>
        <v>#N/A</v>
      </c>
      <c r="GH17" s="237" t="e">
        <f t="shared" si="22"/>
        <v>#N/A</v>
      </c>
      <c r="GI17" s="237" t="e">
        <f t="shared" si="22"/>
        <v>#N/A</v>
      </c>
      <c r="GJ17" s="237" t="e">
        <f t="shared" si="22"/>
        <v>#N/A</v>
      </c>
      <c r="GK17" s="237" t="e">
        <f t="shared" si="22"/>
        <v>#N/A</v>
      </c>
      <c r="GL17" s="237" t="e">
        <f t="shared" si="22"/>
        <v>#N/A</v>
      </c>
      <c r="GM17" s="237" t="e">
        <f t="shared" si="22"/>
        <v>#N/A</v>
      </c>
      <c r="GN17" s="237" t="e">
        <f t="shared" si="22"/>
        <v>#N/A</v>
      </c>
      <c r="GO17" s="237" t="e">
        <f t="shared" si="22"/>
        <v>#N/A</v>
      </c>
      <c r="GP17" s="237" t="e">
        <f t="shared" si="22"/>
        <v>#N/A</v>
      </c>
      <c r="GQ17" s="237" t="e">
        <f t="shared" si="22"/>
        <v>#N/A</v>
      </c>
      <c r="GR17" s="237" t="e">
        <f t="shared" si="18"/>
        <v>#N/A</v>
      </c>
      <c r="GS17" s="237" t="e">
        <f t="shared" si="18"/>
        <v>#N/A</v>
      </c>
      <c r="GT17" s="237" t="e">
        <f t="shared" si="18"/>
        <v>#N/A</v>
      </c>
      <c r="GU17" s="237" t="e">
        <f t="shared" si="18"/>
        <v>#N/A</v>
      </c>
      <c r="GV17" s="237" t="e">
        <f t="shared" si="25"/>
        <v>#N/A</v>
      </c>
      <c r="GW17" s="237" t="e">
        <f t="shared" si="25"/>
        <v>#N/A</v>
      </c>
      <c r="GX17" s="237" t="e">
        <f t="shared" si="25"/>
        <v>#N/A</v>
      </c>
      <c r="GY17" s="237" t="e">
        <f t="shared" si="25"/>
        <v>#N/A</v>
      </c>
      <c r="GZ17" s="237" t="e">
        <f t="shared" si="25"/>
        <v>#N/A</v>
      </c>
      <c r="HA17" s="237" t="e">
        <f t="shared" si="25"/>
        <v>#N/A</v>
      </c>
      <c r="HB17" s="237" t="e">
        <f t="shared" si="25"/>
        <v>#N/A</v>
      </c>
      <c r="HC17" s="237" t="e">
        <f t="shared" si="25"/>
        <v>#N/A</v>
      </c>
      <c r="HD17" s="237" t="e">
        <f t="shared" si="25"/>
        <v>#N/A</v>
      </c>
      <c r="HE17" s="237" t="e">
        <f t="shared" si="25"/>
        <v>#N/A</v>
      </c>
      <c r="HF17" s="237" t="e">
        <f t="shared" si="25"/>
        <v>#N/A</v>
      </c>
      <c r="HG17" s="237" t="e">
        <f t="shared" si="25"/>
        <v>#N/A</v>
      </c>
      <c r="HH17" s="237" t="e">
        <f t="shared" si="25"/>
        <v>#N/A</v>
      </c>
      <c r="HI17" s="237" t="e">
        <f t="shared" si="25"/>
        <v>#N/A</v>
      </c>
      <c r="HJ17" s="237" t="e">
        <f t="shared" si="25"/>
        <v>#N/A</v>
      </c>
      <c r="HK17" s="237" t="e">
        <f t="shared" si="25"/>
        <v>#N/A</v>
      </c>
      <c r="HL17" s="237" t="e">
        <f t="shared" si="26"/>
        <v>#N/A</v>
      </c>
      <c r="HM17" s="237" t="e">
        <f t="shared" si="26"/>
        <v>#N/A</v>
      </c>
      <c r="HN17" s="237" t="e">
        <f t="shared" si="26"/>
        <v>#N/A</v>
      </c>
      <c r="HO17" s="237" t="e">
        <f t="shared" si="26"/>
        <v>#N/A</v>
      </c>
      <c r="HP17" s="237" t="e">
        <f t="shared" si="26"/>
        <v>#N/A</v>
      </c>
      <c r="HQ17" s="237" t="e">
        <f t="shared" si="26"/>
        <v>#N/A</v>
      </c>
      <c r="HR17" s="237" t="e">
        <f t="shared" si="26"/>
        <v>#N/A</v>
      </c>
      <c r="HS17" s="237" t="e">
        <f t="shared" si="26"/>
        <v>#N/A</v>
      </c>
      <c r="HT17" s="237" t="e">
        <f t="shared" si="26"/>
        <v>#N/A</v>
      </c>
      <c r="HU17" s="237" t="e">
        <f t="shared" si="26"/>
        <v>#N/A</v>
      </c>
      <c r="HV17" s="237" t="e">
        <f t="shared" si="26"/>
        <v>#N/A</v>
      </c>
      <c r="HW17" s="237" t="e">
        <f t="shared" si="26"/>
        <v>#N/A</v>
      </c>
      <c r="HX17" s="237" t="e">
        <f t="shared" si="26"/>
        <v>#N/A</v>
      </c>
      <c r="HY17" s="237" t="e">
        <f t="shared" si="26"/>
        <v>#N/A</v>
      </c>
      <c r="HZ17" s="237" t="e">
        <f t="shared" si="26"/>
        <v>#N/A</v>
      </c>
      <c r="IA17" s="237" t="e">
        <f t="shared" si="26"/>
        <v>#N/A</v>
      </c>
      <c r="IB17" s="237" t="e">
        <f t="shared" si="27"/>
        <v>#N/A</v>
      </c>
    </row>
    <row r="18" spans="1:236" hidden="1" x14ac:dyDescent="0.25">
      <c r="A18" s="22">
        <v>15</v>
      </c>
      <c r="B18" s="132"/>
      <c r="C18" s="132"/>
      <c r="D18" s="132"/>
      <c r="E18" s="127"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9" t="str">
        <f t="shared" si="3"/>
        <v/>
      </c>
      <c r="Q18" s="119" t="str">
        <f t="shared" si="4"/>
        <v/>
      </c>
      <c r="R18" s="40" t="str">
        <f t="shared" si="5"/>
        <v/>
      </c>
      <c r="S18" s="132"/>
      <c r="T18" s="28" t="str">
        <f>IF(AND(B18&gt;0,C18&gt;0,D18&gt;0,M18&gt;0,N18&gt;0,S18&gt;0,NOT(K18="")),ABS(VLOOKUP($S$1,VLookups!$A$28:$B$29,2,FALSE)-_xlfn.BETA.DIST(S18,IF(G18="L",N18,M18),IF(G18="L",M18,N18),TRUE,B18,D18)),"")</f>
        <v/>
      </c>
      <c r="U18" s="129" t="str">
        <f>IF(OR($M18="",$N18=""),"",_xlfn.BETA.INV(ABS(VLOOKUP($S$1,VLookups!$A$28:$B$29,2,FALSE)-U$3),IF($G18="L",$N18,$M18),IF($G18="L",$M18,$N18),$B18,$D18))</f>
        <v/>
      </c>
      <c r="V18" s="130" t="str">
        <f>IF(OR($M18="",$N18=""),"",_xlfn.BETA.INV(ABS(VLOOKUP($S$1,VLookups!$A$28:$B$29,2,FALSE)-V$3),IF($G18="L",$N18,$M18),IF($G18="L",$M18,$N18),$B18,$D18))</f>
        <v/>
      </c>
      <c r="W18" s="129" t="str">
        <f>IF(OR($M18="",$N18=""),"",_xlfn.BETA.INV(ABS(VLOOKUP($S$1,VLookups!$A$28:$B$29,2,FALSE)-W$3),IF($G18="L",$N18,$M18),IF($G18="L",$M18,$N18),$B18,$D18))</f>
        <v/>
      </c>
      <c r="X18" s="130" t="str">
        <f>IF(OR($M18="",$N18=""),"",_xlfn.BETA.INV(ABS(VLOOKUP($S$1,VLookups!$A$28:$B$29,2,FALSE)-X$3),IF($G18="L",$N18,$M18),IF($G18="L",$M18,$N18),$B18,$D18))</f>
        <v/>
      </c>
      <c r="Y18" s="129" t="str">
        <f>IF(OR($M18="",$N18=""),"",_xlfn.BETA.INV(ABS(VLOOKUP($S$1,VLookups!$A$28:$B$29,2,FALSE)-Y$3),IF($G18="L",$N18,$M18),IF($G18="L",$M18,$N18),$B18,$D18))</f>
        <v/>
      </c>
      <c r="Z18" s="130" t="str">
        <f>IF(OR($M18="",$N18=""),"",_xlfn.BETA.INV(ABS(VLOOKUP($S$1,VLookups!$A$28:$B$29,2,FALSE)-Z$3),IF($G18="L",$N18,$M18),IF($G18="L",$M18,$N18),$B18,$D18))</f>
        <v/>
      </c>
      <c r="AA18" s="129" t="str">
        <f>IF(OR($M18="",$N18=""),"",_xlfn.BETA.INV(ABS(VLOOKUP($S$1,VLookups!$A$28:$B$29,2,FALSE)-AA$3),IF($G18="L",$N18,$M18),IF($G18="L",$M18,$N18),$B18,$D18))</f>
        <v/>
      </c>
      <c r="AB18" s="130" t="str">
        <f>IF(OR($M18="",$N18=""),"",_xlfn.BETA.INV(ABS(VLOOKUP($S$1,VLookups!$A$28:$B$29,2,FALSE)-AB$3),IF($G18="L",$N18,$M18),IF($G18="L",$M18,$N18),$B18,$D18))</f>
        <v/>
      </c>
      <c r="AC18" s="129" t="str">
        <f>IF(OR($M18="",$N18=""),"",_xlfn.BETA.INV(ABS(VLOOKUP($S$1,VLookups!$A$28:$B$29,2,FALSE)-AC$3),IF($G18="L",$N18,$M18),IF($G18="L",$M18,$N18),$B18,$D18))</f>
        <v/>
      </c>
      <c r="AD18" s="130" t="str">
        <f>IF(OR($M18="",$N18=""),"",_xlfn.BETA.INV(ABS(VLOOKUP($S$1,VLookups!$A$28:$B$29,2,FALSE)-AD$3),IF($G18="L",$N18,$M18),IF($G18="L",$M18,$N18),$B18,$D18))</f>
        <v/>
      </c>
      <c r="AE18" s="129" t="str">
        <f>IF(OR($M18="",$N18=""),"",_xlfn.BETA.INV(ABS(VLOOKUP($S$1,VLookups!$A$28:$B$29,2,FALSE)-AE$3),IF($G18="L",$N18,$M18),IF($G18="L",$M18,$N18),$B18,$D18))</f>
        <v/>
      </c>
      <c r="AF18" s="130" t="str">
        <f>IF(OR($M18="",$N18=""),"",_xlfn.BETA.INV(ABS(VLOOKUP($S$1,VLookups!$A$28:$B$29,2,FALSE)-AF$3),IF($G18="L",$N18,$M18),IF($G18="L",$M18,$N18),$B18,$D18))</f>
        <v/>
      </c>
      <c r="AG18" s="17"/>
      <c r="AH18" s="238" t="str">
        <f t="shared" si="13"/>
        <v/>
      </c>
      <c r="AI18" s="236" t="str">
        <f t="shared" si="14"/>
        <v/>
      </c>
      <c r="AJ18" s="199" t="str">
        <f t="shared" si="32"/>
        <v/>
      </c>
      <c r="AK18" s="199" t="str">
        <f t="shared" si="32"/>
        <v/>
      </c>
      <c r="AL18" s="199" t="str">
        <f t="shared" si="32"/>
        <v/>
      </c>
      <c r="AM18" s="199" t="str">
        <f t="shared" si="32"/>
        <v/>
      </c>
      <c r="AN18" s="199" t="str">
        <f t="shared" si="32"/>
        <v/>
      </c>
      <c r="AO18" s="199" t="str">
        <f t="shared" si="32"/>
        <v/>
      </c>
      <c r="AP18" s="199" t="str">
        <f t="shared" si="32"/>
        <v/>
      </c>
      <c r="AQ18" s="199" t="str">
        <f t="shared" si="32"/>
        <v/>
      </c>
      <c r="AR18" s="199" t="str">
        <f t="shared" si="32"/>
        <v/>
      </c>
      <c r="AS18" s="199" t="str">
        <f t="shared" si="32"/>
        <v/>
      </c>
      <c r="AT18" s="199" t="str">
        <f t="shared" si="32"/>
        <v/>
      </c>
      <c r="AU18" s="199" t="str">
        <f t="shared" si="32"/>
        <v/>
      </c>
      <c r="AV18" s="199" t="str">
        <f t="shared" si="32"/>
        <v/>
      </c>
      <c r="AW18" s="199" t="str">
        <f t="shared" si="32"/>
        <v/>
      </c>
      <c r="AX18" s="199" t="str">
        <f t="shared" si="32"/>
        <v/>
      </c>
      <c r="AY18" s="199" t="str">
        <f t="shared" si="32"/>
        <v/>
      </c>
      <c r="AZ18" s="199" t="str">
        <f t="shared" si="32"/>
        <v/>
      </c>
      <c r="BA18" s="199" t="str">
        <f t="shared" si="32"/>
        <v/>
      </c>
      <c r="BB18" s="199" t="str">
        <f t="shared" si="32"/>
        <v/>
      </c>
      <c r="BC18" s="199" t="str">
        <f t="shared" si="32"/>
        <v/>
      </c>
      <c r="BD18" s="199" t="str">
        <f t="shared" si="32"/>
        <v/>
      </c>
      <c r="BE18" s="199" t="str">
        <f t="shared" si="32"/>
        <v/>
      </c>
      <c r="BF18" s="199" t="str">
        <f t="shared" si="32"/>
        <v/>
      </c>
      <c r="BG18" s="199" t="str">
        <f t="shared" si="32"/>
        <v/>
      </c>
      <c r="BH18" s="199" t="str">
        <f t="shared" si="32"/>
        <v/>
      </c>
      <c r="BI18" s="199" t="str">
        <f t="shared" si="32"/>
        <v/>
      </c>
      <c r="BJ18" s="199" t="str">
        <f t="shared" si="32"/>
        <v/>
      </c>
      <c r="BK18" s="199" t="str">
        <f t="shared" si="32"/>
        <v/>
      </c>
      <c r="BL18" s="199" t="str">
        <f t="shared" si="32"/>
        <v/>
      </c>
      <c r="BM18" s="199" t="str">
        <f t="shared" si="32"/>
        <v/>
      </c>
      <c r="BN18" s="199" t="str">
        <f t="shared" si="32"/>
        <v/>
      </c>
      <c r="BO18" s="199" t="str">
        <f t="shared" si="32"/>
        <v/>
      </c>
      <c r="BP18" s="199" t="str">
        <f t="shared" si="32"/>
        <v/>
      </c>
      <c r="BQ18" s="199" t="str">
        <f t="shared" si="32"/>
        <v/>
      </c>
      <c r="BR18" s="199" t="str">
        <f t="shared" si="32"/>
        <v/>
      </c>
      <c r="BS18" s="199" t="str">
        <f t="shared" si="32"/>
        <v/>
      </c>
      <c r="BT18" s="199" t="str">
        <f t="shared" si="32"/>
        <v/>
      </c>
      <c r="BU18" s="199" t="str">
        <f t="shared" si="32"/>
        <v/>
      </c>
      <c r="BV18" s="199" t="str">
        <f t="shared" si="32"/>
        <v/>
      </c>
      <c r="BW18" s="199" t="str">
        <f t="shared" si="32"/>
        <v/>
      </c>
      <c r="BX18" s="199" t="str">
        <f t="shared" si="32"/>
        <v/>
      </c>
      <c r="BY18" s="199" t="str">
        <f t="shared" si="32"/>
        <v/>
      </c>
      <c r="BZ18" s="199" t="str">
        <f t="shared" si="32"/>
        <v/>
      </c>
      <c r="CA18" s="199" t="str">
        <f t="shared" si="32"/>
        <v/>
      </c>
      <c r="CB18" s="199" t="str">
        <f t="shared" si="32"/>
        <v/>
      </c>
      <c r="CC18" s="199" t="str">
        <f t="shared" si="32"/>
        <v/>
      </c>
      <c r="CD18" s="199" t="str">
        <f t="shared" si="32"/>
        <v/>
      </c>
      <c r="CE18" s="199" t="str">
        <f t="shared" si="32"/>
        <v/>
      </c>
      <c r="CF18" s="199" t="str">
        <f t="shared" si="32"/>
        <v/>
      </c>
      <c r="CG18" s="199" t="str">
        <f t="shared" si="32"/>
        <v/>
      </c>
      <c r="CH18" s="199" t="str">
        <f t="shared" si="32"/>
        <v/>
      </c>
      <c r="CI18" s="199" t="str">
        <f t="shared" si="32"/>
        <v/>
      </c>
      <c r="CJ18" s="199" t="str">
        <f t="shared" si="32"/>
        <v/>
      </c>
      <c r="CK18" s="199" t="str">
        <f t="shared" si="32"/>
        <v/>
      </c>
      <c r="CL18" s="199" t="str">
        <f t="shared" si="32"/>
        <v/>
      </c>
      <c r="CM18" s="199" t="str">
        <f t="shared" si="32"/>
        <v/>
      </c>
      <c r="CN18" s="199" t="str">
        <f t="shared" si="32"/>
        <v/>
      </c>
      <c r="CO18" s="199" t="str">
        <f t="shared" si="32"/>
        <v/>
      </c>
      <c r="CP18" s="199" t="str">
        <f t="shared" si="32"/>
        <v/>
      </c>
      <c r="CQ18" s="199" t="str">
        <f t="shared" si="32"/>
        <v/>
      </c>
      <c r="CR18" s="199" t="str">
        <f t="shared" si="32"/>
        <v/>
      </c>
      <c r="CS18" s="199" t="str">
        <f t="shared" si="32"/>
        <v/>
      </c>
      <c r="CT18" s="199" t="str">
        <f t="shared" si="32"/>
        <v/>
      </c>
      <c r="CU18" s="199" t="str">
        <f t="shared" si="32"/>
        <v/>
      </c>
      <c r="CV18" s="199" t="str">
        <f t="shared" si="6"/>
        <v/>
      </c>
      <c r="CW18" s="199" t="str">
        <f t="shared" si="29"/>
        <v/>
      </c>
      <c r="CX18" s="199" t="str">
        <f t="shared" si="29"/>
        <v/>
      </c>
      <c r="CY18" s="199" t="str">
        <f t="shared" si="29"/>
        <v/>
      </c>
      <c r="CZ18" s="199" t="str">
        <f t="shared" si="29"/>
        <v/>
      </c>
      <c r="DA18" s="199" t="str">
        <f t="shared" si="29"/>
        <v/>
      </c>
      <c r="DB18" s="199" t="str">
        <f t="shared" si="29"/>
        <v/>
      </c>
      <c r="DC18" s="199" t="str">
        <f t="shared" si="29"/>
        <v/>
      </c>
      <c r="DD18" s="199" t="str">
        <f t="shared" si="29"/>
        <v/>
      </c>
      <c r="DE18" s="199" t="str">
        <f t="shared" si="29"/>
        <v/>
      </c>
      <c r="DF18" s="199" t="str">
        <f t="shared" si="29"/>
        <v/>
      </c>
      <c r="DG18" s="199" t="str">
        <f t="shared" si="29"/>
        <v/>
      </c>
      <c r="DH18" s="199" t="str">
        <f t="shared" si="29"/>
        <v/>
      </c>
      <c r="DI18" s="199" t="str">
        <f t="shared" si="29"/>
        <v/>
      </c>
      <c r="DJ18" s="199" t="str">
        <f t="shared" si="29"/>
        <v/>
      </c>
      <c r="DK18" s="199" t="str">
        <f t="shared" si="29"/>
        <v/>
      </c>
      <c r="DL18" s="199" t="str">
        <f t="shared" si="29"/>
        <v/>
      </c>
      <c r="DM18" s="199" t="str">
        <f t="shared" si="29"/>
        <v/>
      </c>
      <c r="DN18" s="199" t="str">
        <f t="shared" si="29"/>
        <v/>
      </c>
      <c r="DO18" s="199" t="str">
        <f t="shared" si="29"/>
        <v/>
      </c>
      <c r="DP18" s="199" t="str">
        <f t="shared" si="29"/>
        <v/>
      </c>
      <c r="DQ18" s="199" t="str">
        <f t="shared" si="29"/>
        <v/>
      </c>
      <c r="DR18" s="199" t="str">
        <f t="shared" si="29"/>
        <v/>
      </c>
      <c r="DS18" s="199" t="str">
        <f t="shared" si="29"/>
        <v/>
      </c>
      <c r="DT18" s="199" t="str">
        <f t="shared" si="29"/>
        <v/>
      </c>
      <c r="DU18" s="199" t="str">
        <f t="shared" si="29"/>
        <v/>
      </c>
      <c r="DV18" s="199" t="str">
        <f t="shared" si="29"/>
        <v/>
      </c>
      <c r="DW18" s="199" t="str">
        <f t="shared" si="29"/>
        <v/>
      </c>
      <c r="DX18" s="199" t="str">
        <f t="shared" si="29"/>
        <v/>
      </c>
      <c r="DY18" s="199" t="str">
        <f t="shared" si="29"/>
        <v/>
      </c>
      <c r="DZ18" s="199" t="str">
        <f t="shared" si="29"/>
        <v/>
      </c>
      <c r="EA18" s="199" t="str">
        <f t="shared" si="29"/>
        <v/>
      </c>
      <c r="EB18" s="199" t="str">
        <f t="shared" si="29"/>
        <v/>
      </c>
      <c r="EC18" s="199" t="str">
        <f t="shared" si="29"/>
        <v/>
      </c>
      <c r="ED18" s="199" t="str">
        <f t="shared" si="29"/>
        <v/>
      </c>
      <c r="EE18" s="236" t="str">
        <f t="shared" si="16"/>
        <v/>
      </c>
      <c r="EF18" s="237" t="e">
        <f t="shared" si="17"/>
        <v>#N/A</v>
      </c>
      <c r="EG18" s="237" t="e">
        <f t="shared" si="17"/>
        <v>#N/A</v>
      </c>
      <c r="EH18" s="237" t="e">
        <f t="shared" si="17"/>
        <v>#N/A</v>
      </c>
      <c r="EI18" s="237" t="e">
        <f t="shared" si="17"/>
        <v>#N/A</v>
      </c>
      <c r="EJ18" s="237" t="e">
        <f t="shared" si="17"/>
        <v>#N/A</v>
      </c>
      <c r="EK18" s="237" t="e">
        <f t="shared" si="17"/>
        <v>#N/A</v>
      </c>
      <c r="EL18" s="237" t="e">
        <f t="shared" si="17"/>
        <v>#N/A</v>
      </c>
      <c r="EM18" s="237" t="e">
        <f t="shared" si="17"/>
        <v>#N/A</v>
      </c>
      <c r="EN18" s="237" t="e">
        <f t="shared" si="17"/>
        <v>#N/A</v>
      </c>
      <c r="EO18" s="237" t="e">
        <f t="shared" si="17"/>
        <v>#N/A</v>
      </c>
      <c r="EP18" s="237" t="e">
        <f t="shared" si="17"/>
        <v>#N/A</v>
      </c>
      <c r="EQ18" s="237" t="e">
        <f t="shared" si="17"/>
        <v>#N/A</v>
      </c>
      <c r="ER18" s="237" t="e">
        <f t="shared" si="17"/>
        <v>#N/A</v>
      </c>
      <c r="ES18" s="237" t="e">
        <f t="shared" si="17"/>
        <v>#N/A</v>
      </c>
      <c r="ET18" s="237" t="e">
        <f t="shared" si="17"/>
        <v>#N/A</v>
      </c>
      <c r="EU18" s="237" t="e">
        <f t="shared" si="17"/>
        <v>#N/A</v>
      </c>
      <c r="EV18" s="237" t="e">
        <f t="shared" si="20"/>
        <v>#N/A</v>
      </c>
      <c r="EW18" s="237" t="e">
        <f t="shared" si="20"/>
        <v>#N/A</v>
      </c>
      <c r="EX18" s="237" t="e">
        <f t="shared" si="20"/>
        <v>#N/A</v>
      </c>
      <c r="EY18" s="237" t="e">
        <f t="shared" si="20"/>
        <v>#N/A</v>
      </c>
      <c r="EZ18" s="237" t="e">
        <f t="shared" si="20"/>
        <v>#N/A</v>
      </c>
      <c r="FA18" s="237" t="e">
        <f t="shared" si="20"/>
        <v>#N/A</v>
      </c>
      <c r="FB18" s="237" t="e">
        <f t="shared" si="20"/>
        <v>#N/A</v>
      </c>
      <c r="FC18" s="237" t="e">
        <f t="shared" si="20"/>
        <v>#N/A</v>
      </c>
      <c r="FD18" s="237" t="e">
        <f t="shared" si="20"/>
        <v>#N/A</v>
      </c>
      <c r="FE18" s="237" t="e">
        <f t="shared" si="20"/>
        <v>#N/A</v>
      </c>
      <c r="FF18" s="237" t="e">
        <f t="shared" si="20"/>
        <v>#N/A</v>
      </c>
      <c r="FG18" s="237" t="e">
        <f t="shared" si="20"/>
        <v>#N/A</v>
      </c>
      <c r="FH18" s="237" t="e">
        <f t="shared" si="20"/>
        <v>#N/A</v>
      </c>
      <c r="FI18" s="237" t="e">
        <f t="shared" si="20"/>
        <v>#N/A</v>
      </c>
      <c r="FJ18" s="237" t="e">
        <f t="shared" si="20"/>
        <v>#N/A</v>
      </c>
      <c r="FK18" s="237" t="e">
        <f t="shared" si="20"/>
        <v>#N/A</v>
      </c>
      <c r="FL18" s="237" t="e">
        <f t="shared" si="21"/>
        <v>#N/A</v>
      </c>
      <c r="FM18" s="237" t="e">
        <f t="shared" si="21"/>
        <v>#N/A</v>
      </c>
      <c r="FN18" s="237" t="e">
        <f t="shared" si="21"/>
        <v>#N/A</v>
      </c>
      <c r="FO18" s="237" t="e">
        <f t="shared" si="21"/>
        <v>#N/A</v>
      </c>
      <c r="FP18" s="237" t="e">
        <f t="shared" si="21"/>
        <v>#N/A</v>
      </c>
      <c r="FQ18" s="237" t="e">
        <f t="shared" si="21"/>
        <v>#N/A</v>
      </c>
      <c r="FR18" s="237" t="e">
        <f t="shared" si="21"/>
        <v>#N/A</v>
      </c>
      <c r="FS18" s="237" t="e">
        <f t="shared" si="21"/>
        <v>#N/A</v>
      </c>
      <c r="FT18" s="237" t="e">
        <f t="shared" si="21"/>
        <v>#N/A</v>
      </c>
      <c r="FU18" s="237" t="e">
        <f t="shared" si="21"/>
        <v>#N/A</v>
      </c>
      <c r="FV18" s="237" t="e">
        <f t="shared" si="21"/>
        <v>#N/A</v>
      </c>
      <c r="FW18" s="237" t="e">
        <f t="shared" si="21"/>
        <v>#N/A</v>
      </c>
      <c r="FX18" s="237" t="e">
        <f t="shared" si="21"/>
        <v>#N/A</v>
      </c>
      <c r="FY18" s="237" t="e">
        <f t="shared" si="21"/>
        <v>#N/A</v>
      </c>
      <c r="FZ18" s="237" t="e">
        <f t="shared" si="21"/>
        <v>#N/A</v>
      </c>
      <c r="GA18" s="237" t="e">
        <f t="shared" si="21"/>
        <v>#N/A</v>
      </c>
      <c r="GB18" s="237" t="e">
        <f t="shared" si="22"/>
        <v>#N/A</v>
      </c>
      <c r="GC18" s="237" t="e">
        <f t="shared" si="22"/>
        <v>#N/A</v>
      </c>
      <c r="GD18" s="237" t="e">
        <f t="shared" si="22"/>
        <v>#N/A</v>
      </c>
      <c r="GE18" s="237" t="e">
        <f t="shared" si="22"/>
        <v>#N/A</v>
      </c>
      <c r="GF18" s="237" t="e">
        <f t="shared" si="22"/>
        <v>#N/A</v>
      </c>
      <c r="GG18" s="237" t="e">
        <f t="shared" si="22"/>
        <v>#N/A</v>
      </c>
      <c r="GH18" s="237" t="e">
        <f t="shared" si="22"/>
        <v>#N/A</v>
      </c>
      <c r="GI18" s="237" t="e">
        <f t="shared" si="22"/>
        <v>#N/A</v>
      </c>
      <c r="GJ18" s="237" t="e">
        <f t="shared" si="22"/>
        <v>#N/A</v>
      </c>
      <c r="GK18" s="237" t="e">
        <f t="shared" si="22"/>
        <v>#N/A</v>
      </c>
      <c r="GL18" s="237" t="e">
        <f t="shared" si="22"/>
        <v>#N/A</v>
      </c>
      <c r="GM18" s="237" t="e">
        <f t="shared" si="22"/>
        <v>#N/A</v>
      </c>
      <c r="GN18" s="237" t="e">
        <f t="shared" si="22"/>
        <v>#N/A</v>
      </c>
      <c r="GO18" s="237" t="e">
        <f t="shared" si="22"/>
        <v>#N/A</v>
      </c>
      <c r="GP18" s="237" t="e">
        <f t="shared" si="22"/>
        <v>#N/A</v>
      </c>
      <c r="GQ18" s="237" t="e">
        <f t="shared" si="22"/>
        <v>#N/A</v>
      </c>
      <c r="GR18" s="237" t="e">
        <f t="shared" si="18"/>
        <v>#N/A</v>
      </c>
      <c r="GS18" s="237" t="e">
        <f t="shared" si="18"/>
        <v>#N/A</v>
      </c>
      <c r="GT18" s="237" t="e">
        <f t="shared" si="18"/>
        <v>#N/A</v>
      </c>
      <c r="GU18" s="237" t="e">
        <f t="shared" si="18"/>
        <v>#N/A</v>
      </c>
      <c r="GV18" s="237" t="e">
        <f t="shared" si="25"/>
        <v>#N/A</v>
      </c>
      <c r="GW18" s="237" t="e">
        <f t="shared" si="25"/>
        <v>#N/A</v>
      </c>
      <c r="GX18" s="237" t="e">
        <f t="shared" si="25"/>
        <v>#N/A</v>
      </c>
      <c r="GY18" s="237" t="e">
        <f t="shared" si="25"/>
        <v>#N/A</v>
      </c>
      <c r="GZ18" s="237" t="e">
        <f t="shared" si="25"/>
        <v>#N/A</v>
      </c>
      <c r="HA18" s="237" t="e">
        <f t="shared" si="25"/>
        <v>#N/A</v>
      </c>
      <c r="HB18" s="237" t="e">
        <f t="shared" si="25"/>
        <v>#N/A</v>
      </c>
      <c r="HC18" s="237" t="e">
        <f t="shared" si="25"/>
        <v>#N/A</v>
      </c>
      <c r="HD18" s="237" t="e">
        <f t="shared" si="25"/>
        <v>#N/A</v>
      </c>
      <c r="HE18" s="237" t="e">
        <f t="shared" si="25"/>
        <v>#N/A</v>
      </c>
      <c r="HF18" s="237" t="e">
        <f t="shared" si="25"/>
        <v>#N/A</v>
      </c>
      <c r="HG18" s="237" t="e">
        <f t="shared" si="25"/>
        <v>#N/A</v>
      </c>
      <c r="HH18" s="237" t="e">
        <f t="shared" si="25"/>
        <v>#N/A</v>
      </c>
      <c r="HI18" s="237" t="e">
        <f t="shared" si="25"/>
        <v>#N/A</v>
      </c>
      <c r="HJ18" s="237" t="e">
        <f t="shared" si="25"/>
        <v>#N/A</v>
      </c>
      <c r="HK18" s="237" t="e">
        <f t="shared" si="25"/>
        <v>#N/A</v>
      </c>
      <c r="HL18" s="237" t="e">
        <f t="shared" si="26"/>
        <v>#N/A</v>
      </c>
      <c r="HM18" s="237" t="e">
        <f t="shared" si="26"/>
        <v>#N/A</v>
      </c>
      <c r="HN18" s="237" t="e">
        <f t="shared" si="26"/>
        <v>#N/A</v>
      </c>
      <c r="HO18" s="237" t="e">
        <f t="shared" si="26"/>
        <v>#N/A</v>
      </c>
      <c r="HP18" s="237" t="e">
        <f t="shared" si="26"/>
        <v>#N/A</v>
      </c>
      <c r="HQ18" s="237" t="e">
        <f t="shared" si="26"/>
        <v>#N/A</v>
      </c>
      <c r="HR18" s="237" t="e">
        <f t="shared" si="26"/>
        <v>#N/A</v>
      </c>
      <c r="HS18" s="237" t="e">
        <f t="shared" si="26"/>
        <v>#N/A</v>
      </c>
      <c r="HT18" s="237" t="e">
        <f t="shared" si="26"/>
        <v>#N/A</v>
      </c>
      <c r="HU18" s="237" t="e">
        <f t="shared" si="26"/>
        <v>#N/A</v>
      </c>
      <c r="HV18" s="237" t="e">
        <f t="shared" si="26"/>
        <v>#N/A</v>
      </c>
      <c r="HW18" s="237" t="e">
        <f t="shared" si="26"/>
        <v>#N/A</v>
      </c>
      <c r="HX18" s="237" t="e">
        <f t="shared" si="26"/>
        <v>#N/A</v>
      </c>
      <c r="HY18" s="237" t="e">
        <f t="shared" si="26"/>
        <v>#N/A</v>
      </c>
      <c r="HZ18" s="237" t="e">
        <f t="shared" si="26"/>
        <v>#N/A</v>
      </c>
      <c r="IA18" s="237" t="e">
        <f t="shared" si="26"/>
        <v>#N/A</v>
      </c>
      <c r="IB18" s="237" t="e">
        <f t="shared" si="27"/>
        <v>#N/A</v>
      </c>
    </row>
    <row r="19" spans="1:236" hidden="1" x14ac:dyDescent="0.25">
      <c r="A19" s="22">
        <v>16</v>
      </c>
      <c r="B19" s="132"/>
      <c r="C19" s="132"/>
      <c r="D19" s="132"/>
      <c r="E19" s="127"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9" t="str">
        <f t="shared" si="3"/>
        <v/>
      </c>
      <c r="Q19" s="119" t="str">
        <f t="shared" si="4"/>
        <v/>
      </c>
      <c r="R19" s="40" t="str">
        <f t="shared" si="5"/>
        <v/>
      </c>
      <c r="S19" s="132"/>
      <c r="T19" s="28" t="str">
        <f>IF(AND(B19&gt;0,C19&gt;0,D19&gt;0,M19&gt;0,N19&gt;0,S19&gt;0,NOT(K19="")),ABS(VLOOKUP($S$1,VLookups!$A$28:$B$29,2,FALSE)-_xlfn.BETA.DIST(S19,IF(G19="L",N19,M19),IF(G19="L",M19,N19),TRUE,B19,D19)),"")</f>
        <v/>
      </c>
      <c r="U19" s="129" t="str">
        <f>IF(OR($M19="",$N19=""),"",_xlfn.BETA.INV(ABS(VLOOKUP($S$1,VLookups!$A$28:$B$29,2,FALSE)-U$3),IF($G19="L",$N19,$M19),IF($G19="L",$M19,$N19),$B19,$D19))</f>
        <v/>
      </c>
      <c r="V19" s="130" t="str">
        <f>IF(OR($M19="",$N19=""),"",_xlfn.BETA.INV(ABS(VLOOKUP($S$1,VLookups!$A$28:$B$29,2,FALSE)-V$3),IF($G19="L",$N19,$M19),IF($G19="L",$M19,$N19),$B19,$D19))</f>
        <v/>
      </c>
      <c r="W19" s="129" t="str">
        <f>IF(OR($M19="",$N19=""),"",_xlfn.BETA.INV(ABS(VLOOKUP($S$1,VLookups!$A$28:$B$29,2,FALSE)-W$3),IF($G19="L",$N19,$M19),IF($G19="L",$M19,$N19),$B19,$D19))</f>
        <v/>
      </c>
      <c r="X19" s="130" t="str">
        <f>IF(OR($M19="",$N19=""),"",_xlfn.BETA.INV(ABS(VLOOKUP($S$1,VLookups!$A$28:$B$29,2,FALSE)-X$3),IF($G19="L",$N19,$M19),IF($G19="L",$M19,$N19),$B19,$D19))</f>
        <v/>
      </c>
      <c r="Y19" s="129" t="str">
        <f>IF(OR($M19="",$N19=""),"",_xlfn.BETA.INV(ABS(VLOOKUP($S$1,VLookups!$A$28:$B$29,2,FALSE)-Y$3),IF($G19="L",$N19,$M19),IF($G19="L",$M19,$N19),$B19,$D19))</f>
        <v/>
      </c>
      <c r="Z19" s="130" t="str">
        <f>IF(OR($M19="",$N19=""),"",_xlfn.BETA.INV(ABS(VLOOKUP($S$1,VLookups!$A$28:$B$29,2,FALSE)-Z$3),IF($G19="L",$N19,$M19),IF($G19="L",$M19,$N19),$B19,$D19))</f>
        <v/>
      </c>
      <c r="AA19" s="129" t="str">
        <f>IF(OR($M19="",$N19=""),"",_xlfn.BETA.INV(ABS(VLOOKUP($S$1,VLookups!$A$28:$B$29,2,FALSE)-AA$3),IF($G19="L",$N19,$M19),IF($G19="L",$M19,$N19),$B19,$D19))</f>
        <v/>
      </c>
      <c r="AB19" s="130" t="str">
        <f>IF(OR($M19="",$N19=""),"",_xlfn.BETA.INV(ABS(VLOOKUP($S$1,VLookups!$A$28:$B$29,2,FALSE)-AB$3),IF($G19="L",$N19,$M19),IF($G19="L",$M19,$N19),$B19,$D19))</f>
        <v/>
      </c>
      <c r="AC19" s="129" t="str">
        <f>IF(OR($M19="",$N19=""),"",_xlfn.BETA.INV(ABS(VLOOKUP($S$1,VLookups!$A$28:$B$29,2,FALSE)-AC$3),IF($G19="L",$N19,$M19),IF($G19="L",$M19,$N19),$B19,$D19))</f>
        <v/>
      </c>
      <c r="AD19" s="130" t="str">
        <f>IF(OR($M19="",$N19=""),"",_xlfn.BETA.INV(ABS(VLOOKUP($S$1,VLookups!$A$28:$B$29,2,FALSE)-AD$3),IF($G19="L",$N19,$M19),IF($G19="L",$M19,$N19),$B19,$D19))</f>
        <v/>
      </c>
      <c r="AE19" s="129" t="str">
        <f>IF(OR($M19="",$N19=""),"",_xlfn.BETA.INV(ABS(VLOOKUP($S$1,VLookups!$A$28:$B$29,2,FALSE)-AE$3),IF($G19="L",$N19,$M19),IF($G19="L",$M19,$N19),$B19,$D19))</f>
        <v/>
      </c>
      <c r="AF19" s="130" t="str">
        <f>IF(OR($M19="",$N19=""),"",_xlfn.BETA.INV(ABS(VLOOKUP($S$1,VLookups!$A$28:$B$29,2,FALSE)-AF$3),IF($G19="L",$N19,$M19),IF($G19="L",$M19,$N19),$B19,$D19))</f>
        <v/>
      </c>
      <c r="AG19" s="17"/>
      <c r="AH19" s="238" t="str">
        <f t="shared" si="13"/>
        <v/>
      </c>
      <c r="AI19" s="236" t="str">
        <f t="shared" si="14"/>
        <v/>
      </c>
      <c r="AJ19" s="199" t="str">
        <f t="shared" si="32"/>
        <v/>
      </c>
      <c r="AK19" s="199" t="str">
        <f t="shared" si="32"/>
        <v/>
      </c>
      <c r="AL19" s="199" t="str">
        <f t="shared" si="32"/>
        <v/>
      </c>
      <c r="AM19" s="199" t="str">
        <f t="shared" si="32"/>
        <v/>
      </c>
      <c r="AN19" s="199" t="str">
        <f t="shared" si="32"/>
        <v/>
      </c>
      <c r="AO19" s="199" t="str">
        <f t="shared" si="32"/>
        <v/>
      </c>
      <c r="AP19" s="199" t="str">
        <f t="shared" si="32"/>
        <v/>
      </c>
      <c r="AQ19" s="199" t="str">
        <f t="shared" si="32"/>
        <v/>
      </c>
      <c r="AR19" s="199" t="str">
        <f t="shared" si="32"/>
        <v/>
      </c>
      <c r="AS19" s="199" t="str">
        <f t="shared" si="32"/>
        <v/>
      </c>
      <c r="AT19" s="199" t="str">
        <f t="shared" si="32"/>
        <v/>
      </c>
      <c r="AU19" s="199" t="str">
        <f t="shared" si="32"/>
        <v/>
      </c>
      <c r="AV19" s="199" t="str">
        <f t="shared" si="32"/>
        <v/>
      </c>
      <c r="AW19" s="199" t="str">
        <f t="shared" si="32"/>
        <v/>
      </c>
      <c r="AX19" s="199" t="str">
        <f t="shared" si="32"/>
        <v/>
      </c>
      <c r="AY19" s="199" t="str">
        <f t="shared" si="32"/>
        <v/>
      </c>
      <c r="AZ19" s="199" t="str">
        <f t="shared" si="32"/>
        <v/>
      </c>
      <c r="BA19" s="199" t="str">
        <f t="shared" si="32"/>
        <v/>
      </c>
      <c r="BB19" s="199" t="str">
        <f t="shared" si="32"/>
        <v/>
      </c>
      <c r="BC19" s="199" t="str">
        <f t="shared" si="32"/>
        <v/>
      </c>
      <c r="BD19" s="199" t="str">
        <f t="shared" si="32"/>
        <v/>
      </c>
      <c r="BE19" s="199" t="str">
        <f t="shared" si="32"/>
        <v/>
      </c>
      <c r="BF19" s="199" t="str">
        <f t="shared" si="32"/>
        <v/>
      </c>
      <c r="BG19" s="199" t="str">
        <f t="shared" si="32"/>
        <v/>
      </c>
      <c r="BH19" s="199" t="str">
        <f t="shared" si="32"/>
        <v/>
      </c>
      <c r="BI19" s="199" t="str">
        <f t="shared" si="32"/>
        <v/>
      </c>
      <c r="BJ19" s="199" t="str">
        <f t="shared" si="32"/>
        <v/>
      </c>
      <c r="BK19" s="199" t="str">
        <f t="shared" si="32"/>
        <v/>
      </c>
      <c r="BL19" s="199" t="str">
        <f t="shared" si="32"/>
        <v/>
      </c>
      <c r="BM19" s="199" t="str">
        <f t="shared" si="32"/>
        <v/>
      </c>
      <c r="BN19" s="199" t="str">
        <f t="shared" si="32"/>
        <v/>
      </c>
      <c r="BO19" s="199" t="str">
        <f t="shared" si="32"/>
        <v/>
      </c>
      <c r="BP19" s="199" t="str">
        <f t="shared" si="32"/>
        <v/>
      </c>
      <c r="BQ19" s="199" t="str">
        <f t="shared" si="32"/>
        <v/>
      </c>
      <c r="BR19" s="199" t="str">
        <f t="shared" si="32"/>
        <v/>
      </c>
      <c r="BS19" s="199" t="str">
        <f t="shared" si="32"/>
        <v/>
      </c>
      <c r="BT19" s="199" t="str">
        <f t="shared" si="32"/>
        <v/>
      </c>
      <c r="BU19" s="199" t="str">
        <f t="shared" si="32"/>
        <v/>
      </c>
      <c r="BV19" s="199" t="str">
        <f t="shared" si="32"/>
        <v/>
      </c>
      <c r="BW19" s="199" t="str">
        <f t="shared" si="32"/>
        <v/>
      </c>
      <c r="BX19" s="199" t="str">
        <f t="shared" si="32"/>
        <v/>
      </c>
      <c r="BY19" s="199" t="str">
        <f t="shared" si="32"/>
        <v/>
      </c>
      <c r="BZ19" s="199" t="str">
        <f t="shared" si="32"/>
        <v/>
      </c>
      <c r="CA19" s="199" t="str">
        <f t="shared" si="32"/>
        <v/>
      </c>
      <c r="CB19" s="199" t="str">
        <f t="shared" si="32"/>
        <v/>
      </c>
      <c r="CC19" s="199" t="str">
        <f t="shared" si="32"/>
        <v/>
      </c>
      <c r="CD19" s="199" t="str">
        <f t="shared" si="32"/>
        <v/>
      </c>
      <c r="CE19" s="199" t="str">
        <f t="shared" si="32"/>
        <v/>
      </c>
      <c r="CF19" s="199" t="str">
        <f t="shared" si="32"/>
        <v/>
      </c>
      <c r="CG19" s="199" t="str">
        <f t="shared" si="32"/>
        <v/>
      </c>
      <c r="CH19" s="199" t="str">
        <f t="shared" si="32"/>
        <v/>
      </c>
      <c r="CI19" s="199" t="str">
        <f t="shared" si="32"/>
        <v/>
      </c>
      <c r="CJ19" s="199" t="str">
        <f t="shared" si="32"/>
        <v/>
      </c>
      <c r="CK19" s="199" t="str">
        <f t="shared" si="32"/>
        <v/>
      </c>
      <c r="CL19" s="199" t="str">
        <f t="shared" si="32"/>
        <v/>
      </c>
      <c r="CM19" s="199" t="str">
        <f t="shared" si="32"/>
        <v/>
      </c>
      <c r="CN19" s="199" t="str">
        <f t="shared" si="32"/>
        <v/>
      </c>
      <c r="CO19" s="199" t="str">
        <f t="shared" si="32"/>
        <v/>
      </c>
      <c r="CP19" s="199" t="str">
        <f t="shared" si="32"/>
        <v/>
      </c>
      <c r="CQ19" s="199" t="str">
        <f t="shared" si="32"/>
        <v/>
      </c>
      <c r="CR19" s="199" t="str">
        <f t="shared" si="32"/>
        <v/>
      </c>
      <c r="CS19" s="199" t="str">
        <f t="shared" si="32"/>
        <v/>
      </c>
      <c r="CT19" s="199" t="str">
        <f t="shared" si="32"/>
        <v/>
      </c>
      <c r="CU19" s="199" t="str">
        <f t="shared" si="32"/>
        <v/>
      </c>
      <c r="CV19" s="199" t="str">
        <f t="shared" si="6"/>
        <v/>
      </c>
      <c r="CW19" s="199" t="str">
        <f t="shared" si="29"/>
        <v/>
      </c>
      <c r="CX19" s="199" t="str">
        <f t="shared" si="29"/>
        <v/>
      </c>
      <c r="CY19" s="199" t="str">
        <f t="shared" si="29"/>
        <v/>
      </c>
      <c r="CZ19" s="199" t="str">
        <f t="shared" si="29"/>
        <v/>
      </c>
      <c r="DA19" s="199" t="str">
        <f t="shared" si="29"/>
        <v/>
      </c>
      <c r="DB19" s="199" t="str">
        <f t="shared" si="29"/>
        <v/>
      </c>
      <c r="DC19" s="199" t="str">
        <f t="shared" si="29"/>
        <v/>
      </c>
      <c r="DD19" s="199" t="str">
        <f t="shared" si="29"/>
        <v/>
      </c>
      <c r="DE19" s="199" t="str">
        <f t="shared" si="29"/>
        <v/>
      </c>
      <c r="DF19" s="199" t="str">
        <f t="shared" si="29"/>
        <v/>
      </c>
      <c r="DG19" s="199" t="str">
        <f t="shared" si="29"/>
        <v/>
      </c>
      <c r="DH19" s="199" t="str">
        <f t="shared" si="29"/>
        <v/>
      </c>
      <c r="DI19" s="199" t="str">
        <f t="shared" si="29"/>
        <v/>
      </c>
      <c r="DJ19" s="199" t="str">
        <f t="shared" si="29"/>
        <v/>
      </c>
      <c r="DK19" s="199" t="str">
        <f t="shared" si="29"/>
        <v/>
      </c>
      <c r="DL19" s="199" t="str">
        <f t="shared" si="29"/>
        <v/>
      </c>
      <c r="DM19" s="199" t="str">
        <f t="shared" si="29"/>
        <v/>
      </c>
      <c r="DN19" s="199" t="str">
        <f t="shared" ref="DN19:FY19" si="33">IF(ISNONTEXT($AH19),DM19+$AH19,"")</f>
        <v/>
      </c>
      <c r="DO19" s="199" t="str">
        <f t="shared" si="33"/>
        <v/>
      </c>
      <c r="DP19" s="199" t="str">
        <f t="shared" si="33"/>
        <v/>
      </c>
      <c r="DQ19" s="199" t="str">
        <f t="shared" si="33"/>
        <v/>
      </c>
      <c r="DR19" s="199" t="str">
        <f t="shared" si="33"/>
        <v/>
      </c>
      <c r="DS19" s="199" t="str">
        <f t="shared" si="33"/>
        <v/>
      </c>
      <c r="DT19" s="199" t="str">
        <f t="shared" si="33"/>
        <v/>
      </c>
      <c r="DU19" s="199" t="str">
        <f t="shared" si="33"/>
        <v/>
      </c>
      <c r="DV19" s="199" t="str">
        <f t="shared" si="33"/>
        <v/>
      </c>
      <c r="DW19" s="199" t="str">
        <f t="shared" si="33"/>
        <v/>
      </c>
      <c r="DX19" s="199" t="str">
        <f t="shared" si="33"/>
        <v/>
      </c>
      <c r="DY19" s="199" t="str">
        <f t="shared" si="33"/>
        <v/>
      </c>
      <c r="DZ19" s="199" t="str">
        <f t="shared" si="33"/>
        <v/>
      </c>
      <c r="EA19" s="199" t="str">
        <f t="shared" si="33"/>
        <v/>
      </c>
      <c r="EB19" s="199" t="str">
        <f t="shared" si="33"/>
        <v/>
      </c>
      <c r="EC19" s="199" t="str">
        <f t="shared" si="33"/>
        <v/>
      </c>
      <c r="ED19" s="199" t="str">
        <f t="shared" si="33"/>
        <v/>
      </c>
      <c r="EE19" s="236" t="str">
        <f t="shared" si="16"/>
        <v/>
      </c>
      <c r="EF19" s="237" t="e">
        <f t="shared" si="17"/>
        <v>#N/A</v>
      </c>
      <c r="EG19" s="237" t="e">
        <f t="shared" si="17"/>
        <v>#N/A</v>
      </c>
      <c r="EH19" s="237" t="e">
        <f t="shared" si="17"/>
        <v>#N/A</v>
      </c>
      <c r="EI19" s="237" t="e">
        <f t="shared" si="17"/>
        <v>#N/A</v>
      </c>
      <c r="EJ19" s="237" t="e">
        <f t="shared" si="17"/>
        <v>#N/A</v>
      </c>
      <c r="EK19" s="237" t="e">
        <f t="shared" si="17"/>
        <v>#N/A</v>
      </c>
      <c r="EL19" s="237" t="e">
        <f t="shared" si="17"/>
        <v>#N/A</v>
      </c>
      <c r="EM19" s="237" t="e">
        <f t="shared" si="17"/>
        <v>#N/A</v>
      </c>
      <c r="EN19" s="237" t="e">
        <f t="shared" si="17"/>
        <v>#N/A</v>
      </c>
      <c r="EO19" s="237" t="e">
        <f t="shared" si="17"/>
        <v>#N/A</v>
      </c>
      <c r="EP19" s="237" t="e">
        <f t="shared" si="17"/>
        <v>#N/A</v>
      </c>
      <c r="EQ19" s="237" t="e">
        <f t="shared" si="17"/>
        <v>#N/A</v>
      </c>
      <c r="ER19" s="237" t="e">
        <f t="shared" si="17"/>
        <v>#N/A</v>
      </c>
      <c r="ES19" s="237" t="e">
        <f t="shared" si="17"/>
        <v>#N/A</v>
      </c>
      <c r="ET19" s="237" t="e">
        <f t="shared" si="17"/>
        <v>#N/A</v>
      </c>
      <c r="EU19" s="237" t="e">
        <f t="shared" si="17"/>
        <v>#N/A</v>
      </c>
      <c r="EV19" s="237" t="e">
        <f t="shared" si="20"/>
        <v>#N/A</v>
      </c>
      <c r="EW19" s="237" t="e">
        <f t="shared" si="20"/>
        <v>#N/A</v>
      </c>
      <c r="EX19" s="237" t="e">
        <f t="shared" si="20"/>
        <v>#N/A</v>
      </c>
      <c r="EY19" s="237" t="e">
        <f t="shared" si="20"/>
        <v>#N/A</v>
      </c>
      <c r="EZ19" s="237" t="e">
        <f t="shared" si="20"/>
        <v>#N/A</v>
      </c>
      <c r="FA19" s="237" t="e">
        <f t="shared" si="20"/>
        <v>#N/A</v>
      </c>
      <c r="FB19" s="237" t="e">
        <f t="shared" si="20"/>
        <v>#N/A</v>
      </c>
      <c r="FC19" s="237" t="e">
        <f t="shared" si="20"/>
        <v>#N/A</v>
      </c>
      <c r="FD19" s="237" t="e">
        <f t="shared" si="20"/>
        <v>#N/A</v>
      </c>
      <c r="FE19" s="237" t="e">
        <f t="shared" si="20"/>
        <v>#N/A</v>
      </c>
      <c r="FF19" s="237" t="e">
        <f t="shared" si="20"/>
        <v>#N/A</v>
      </c>
      <c r="FG19" s="237" t="e">
        <f t="shared" si="20"/>
        <v>#N/A</v>
      </c>
      <c r="FH19" s="237" t="e">
        <f t="shared" si="20"/>
        <v>#N/A</v>
      </c>
      <c r="FI19" s="237" t="e">
        <f t="shared" si="20"/>
        <v>#N/A</v>
      </c>
      <c r="FJ19" s="237" t="e">
        <f t="shared" si="20"/>
        <v>#N/A</v>
      </c>
      <c r="FK19" s="237" t="e">
        <f t="shared" si="20"/>
        <v>#N/A</v>
      </c>
      <c r="FL19" s="237" t="e">
        <f t="shared" si="21"/>
        <v>#N/A</v>
      </c>
      <c r="FM19" s="237" t="e">
        <f t="shared" si="21"/>
        <v>#N/A</v>
      </c>
      <c r="FN19" s="237" t="e">
        <f t="shared" si="21"/>
        <v>#N/A</v>
      </c>
      <c r="FO19" s="237" t="e">
        <f t="shared" si="21"/>
        <v>#N/A</v>
      </c>
      <c r="FP19" s="237" t="e">
        <f t="shared" si="21"/>
        <v>#N/A</v>
      </c>
      <c r="FQ19" s="237" t="e">
        <f t="shared" si="21"/>
        <v>#N/A</v>
      </c>
      <c r="FR19" s="237" t="e">
        <f t="shared" si="21"/>
        <v>#N/A</v>
      </c>
      <c r="FS19" s="237" t="e">
        <f t="shared" si="21"/>
        <v>#N/A</v>
      </c>
      <c r="FT19" s="237" t="e">
        <f t="shared" si="21"/>
        <v>#N/A</v>
      </c>
      <c r="FU19" s="237" t="e">
        <f t="shared" si="21"/>
        <v>#N/A</v>
      </c>
      <c r="FV19" s="237" t="e">
        <f t="shared" si="21"/>
        <v>#N/A</v>
      </c>
      <c r="FW19" s="237" t="e">
        <f t="shared" si="21"/>
        <v>#N/A</v>
      </c>
      <c r="FX19" s="237" t="e">
        <f t="shared" si="21"/>
        <v>#N/A</v>
      </c>
      <c r="FY19" s="237" t="e">
        <f t="shared" si="21"/>
        <v>#N/A</v>
      </c>
      <c r="FZ19" s="237" t="e">
        <f t="shared" si="21"/>
        <v>#N/A</v>
      </c>
      <c r="GA19" s="237" t="e">
        <f t="shared" si="21"/>
        <v>#N/A</v>
      </c>
      <c r="GB19" s="237" t="e">
        <f t="shared" si="22"/>
        <v>#N/A</v>
      </c>
      <c r="GC19" s="237" t="e">
        <f t="shared" si="22"/>
        <v>#N/A</v>
      </c>
      <c r="GD19" s="237" t="e">
        <f t="shared" si="22"/>
        <v>#N/A</v>
      </c>
      <c r="GE19" s="237" t="e">
        <f t="shared" si="22"/>
        <v>#N/A</v>
      </c>
      <c r="GF19" s="237" t="e">
        <f t="shared" si="22"/>
        <v>#N/A</v>
      </c>
      <c r="GG19" s="237" t="e">
        <f t="shared" si="22"/>
        <v>#N/A</v>
      </c>
      <c r="GH19" s="237" t="e">
        <f t="shared" si="22"/>
        <v>#N/A</v>
      </c>
      <c r="GI19" s="237" t="e">
        <f t="shared" si="22"/>
        <v>#N/A</v>
      </c>
      <c r="GJ19" s="237" t="e">
        <f t="shared" si="22"/>
        <v>#N/A</v>
      </c>
      <c r="GK19" s="237" t="e">
        <f t="shared" si="22"/>
        <v>#N/A</v>
      </c>
      <c r="GL19" s="237" t="e">
        <f t="shared" si="22"/>
        <v>#N/A</v>
      </c>
      <c r="GM19" s="237" t="e">
        <f t="shared" si="22"/>
        <v>#N/A</v>
      </c>
      <c r="GN19" s="237" t="e">
        <f t="shared" si="22"/>
        <v>#N/A</v>
      </c>
      <c r="GO19" s="237" t="e">
        <f t="shared" si="22"/>
        <v>#N/A</v>
      </c>
      <c r="GP19" s="237" t="e">
        <f t="shared" si="22"/>
        <v>#N/A</v>
      </c>
      <c r="GQ19" s="237" t="e">
        <f t="shared" si="22"/>
        <v>#N/A</v>
      </c>
      <c r="GR19" s="237" t="e">
        <f t="shared" si="18"/>
        <v>#N/A</v>
      </c>
      <c r="GS19" s="237" t="e">
        <f t="shared" si="18"/>
        <v>#N/A</v>
      </c>
      <c r="GT19" s="237" t="e">
        <f t="shared" si="18"/>
        <v>#N/A</v>
      </c>
      <c r="GU19" s="237" t="e">
        <f t="shared" si="18"/>
        <v>#N/A</v>
      </c>
      <c r="GV19" s="237" t="e">
        <f t="shared" si="25"/>
        <v>#N/A</v>
      </c>
      <c r="GW19" s="237" t="e">
        <f t="shared" si="25"/>
        <v>#N/A</v>
      </c>
      <c r="GX19" s="237" t="e">
        <f t="shared" si="25"/>
        <v>#N/A</v>
      </c>
      <c r="GY19" s="237" t="e">
        <f t="shared" si="25"/>
        <v>#N/A</v>
      </c>
      <c r="GZ19" s="237" t="e">
        <f t="shared" si="25"/>
        <v>#N/A</v>
      </c>
      <c r="HA19" s="237" t="e">
        <f t="shared" si="25"/>
        <v>#N/A</v>
      </c>
      <c r="HB19" s="237" t="e">
        <f t="shared" si="25"/>
        <v>#N/A</v>
      </c>
      <c r="HC19" s="237" t="e">
        <f t="shared" si="25"/>
        <v>#N/A</v>
      </c>
      <c r="HD19" s="237" t="e">
        <f t="shared" si="25"/>
        <v>#N/A</v>
      </c>
      <c r="HE19" s="237" t="e">
        <f t="shared" si="25"/>
        <v>#N/A</v>
      </c>
      <c r="HF19" s="237" t="e">
        <f t="shared" si="25"/>
        <v>#N/A</v>
      </c>
      <c r="HG19" s="237" t="e">
        <f t="shared" si="25"/>
        <v>#N/A</v>
      </c>
      <c r="HH19" s="237" t="e">
        <f t="shared" si="25"/>
        <v>#N/A</v>
      </c>
      <c r="HI19" s="237" t="e">
        <f t="shared" si="25"/>
        <v>#N/A</v>
      </c>
      <c r="HJ19" s="237" t="e">
        <f t="shared" si="25"/>
        <v>#N/A</v>
      </c>
      <c r="HK19" s="237" t="e">
        <f t="shared" si="25"/>
        <v>#N/A</v>
      </c>
      <c r="HL19" s="237" t="e">
        <f t="shared" si="26"/>
        <v>#N/A</v>
      </c>
      <c r="HM19" s="237" t="e">
        <f t="shared" si="26"/>
        <v>#N/A</v>
      </c>
      <c r="HN19" s="237" t="e">
        <f t="shared" si="26"/>
        <v>#N/A</v>
      </c>
      <c r="HO19" s="237" t="e">
        <f t="shared" si="26"/>
        <v>#N/A</v>
      </c>
      <c r="HP19" s="237" t="e">
        <f t="shared" si="26"/>
        <v>#N/A</v>
      </c>
      <c r="HQ19" s="237" t="e">
        <f t="shared" si="26"/>
        <v>#N/A</v>
      </c>
      <c r="HR19" s="237" t="e">
        <f t="shared" si="26"/>
        <v>#N/A</v>
      </c>
      <c r="HS19" s="237" t="e">
        <f t="shared" si="26"/>
        <v>#N/A</v>
      </c>
      <c r="HT19" s="237" t="e">
        <f t="shared" si="26"/>
        <v>#N/A</v>
      </c>
      <c r="HU19" s="237" t="e">
        <f t="shared" si="26"/>
        <v>#N/A</v>
      </c>
      <c r="HV19" s="237" t="e">
        <f t="shared" si="26"/>
        <v>#N/A</v>
      </c>
      <c r="HW19" s="237" t="e">
        <f t="shared" si="26"/>
        <v>#N/A</v>
      </c>
      <c r="HX19" s="237" t="e">
        <f t="shared" si="26"/>
        <v>#N/A</v>
      </c>
      <c r="HY19" s="237" t="e">
        <f t="shared" si="26"/>
        <v>#N/A</v>
      </c>
      <c r="HZ19" s="237" t="e">
        <f t="shared" si="26"/>
        <v>#N/A</v>
      </c>
      <c r="IA19" s="237" t="e">
        <f t="shared" si="26"/>
        <v>#N/A</v>
      </c>
      <c r="IB19" s="237" t="e">
        <f t="shared" si="27"/>
        <v>#N/A</v>
      </c>
    </row>
    <row r="20" spans="1:236" hidden="1" x14ac:dyDescent="0.25">
      <c r="A20" s="22">
        <v>17</v>
      </c>
      <c r="B20" s="132"/>
      <c r="C20" s="132"/>
      <c r="D20" s="132"/>
      <c r="E20" s="127"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9" t="str">
        <f t="shared" si="3"/>
        <v/>
      </c>
      <c r="Q20" s="119" t="str">
        <f t="shared" si="4"/>
        <v/>
      </c>
      <c r="R20" s="40" t="str">
        <f t="shared" si="5"/>
        <v/>
      </c>
      <c r="S20" s="132"/>
      <c r="T20" s="28" t="str">
        <f>IF(AND(B20&gt;0,C20&gt;0,D20&gt;0,M20&gt;0,N20&gt;0,S20&gt;0,NOT(K20="")),ABS(VLOOKUP($S$1,VLookups!$A$28:$B$29,2,FALSE)-_xlfn.BETA.DIST(S20,IF(G20="L",N20,M20),IF(G20="L",M20,N20),TRUE,B20,D20)),"")</f>
        <v/>
      </c>
      <c r="U20" s="129" t="str">
        <f>IF(OR($M20="",$N20=""),"",_xlfn.BETA.INV(ABS(VLOOKUP($S$1,VLookups!$A$28:$B$29,2,FALSE)-U$3),IF($G20="L",$N20,$M20),IF($G20="L",$M20,$N20),$B20,$D20))</f>
        <v/>
      </c>
      <c r="V20" s="130" t="str">
        <f>IF(OR($M20="",$N20=""),"",_xlfn.BETA.INV(ABS(VLOOKUP($S$1,VLookups!$A$28:$B$29,2,FALSE)-V$3),IF($G20="L",$N20,$M20),IF($G20="L",$M20,$N20),$B20,$D20))</f>
        <v/>
      </c>
      <c r="W20" s="129" t="str">
        <f>IF(OR($M20="",$N20=""),"",_xlfn.BETA.INV(ABS(VLOOKUP($S$1,VLookups!$A$28:$B$29,2,FALSE)-W$3),IF($G20="L",$N20,$M20),IF($G20="L",$M20,$N20),$B20,$D20))</f>
        <v/>
      </c>
      <c r="X20" s="130" t="str">
        <f>IF(OR($M20="",$N20=""),"",_xlfn.BETA.INV(ABS(VLOOKUP($S$1,VLookups!$A$28:$B$29,2,FALSE)-X$3),IF($G20="L",$N20,$M20),IF($G20="L",$M20,$N20),$B20,$D20))</f>
        <v/>
      </c>
      <c r="Y20" s="129" t="str">
        <f>IF(OR($M20="",$N20=""),"",_xlfn.BETA.INV(ABS(VLOOKUP($S$1,VLookups!$A$28:$B$29,2,FALSE)-Y$3),IF($G20="L",$N20,$M20),IF($G20="L",$M20,$N20),$B20,$D20))</f>
        <v/>
      </c>
      <c r="Z20" s="130" t="str">
        <f>IF(OR($M20="",$N20=""),"",_xlfn.BETA.INV(ABS(VLOOKUP($S$1,VLookups!$A$28:$B$29,2,FALSE)-Z$3),IF($G20="L",$N20,$M20),IF($G20="L",$M20,$N20),$B20,$D20))</f>
        <v/>
      </c>
      <c r="AA20" s="129" t="str">
        <f>IF(OR($M20="",$N20=""),"",_xlfn.BETA.INV(ABS(VLOOKUP($S$1,VLookups!$A$28:$B$29,2,FALSE)-AA$3),IF($G20="L",$N20,$M20),IF($G20="L",$M20,$N20),$B20,$D20))</f>
        <v/>
      </c>
      <c r="AB20" s="130" t="str">
        <f>IF(OR($M20="",$N20=""),"",_xlfn.BETA.INV(ABS(VLOOKUP($S$1,VLookups!$A$28:$B$29,2,FALSE)-AB$3),IF($G20="L",$N20,$M20),IF($G20="L",$M20,$N20),$B20,$D20))</f>
        <v/>
      </c>
      <c r="AC20" s="129" t="str">
        <f>IF(OR($M20="",$N20=""),"",_xlfn.BETA.INV(ABS(VLOOKUP($S$1,VLookups!$A$28:$B$29,2,FALSE)-AC$3),IF($G20="L",$N20,$M20),IF($G20="L",$M20,$N20),$B20,$D20))</f>
        <v/>
      </c>
      <c r="AD20" s="130" t="str">
        <f>IF(OR($M20="",$N20=""),"",_xlfn.BETA.INV(ABS(VLOOKUP($S$1,VLookups!$A$28:$B$29,2,FALSE)-AD$3),IF($G20="L",$N20,$M20),IF($G20="L",$M20,$N20),$B20,$D20))</f>
        <v/>
      </c>
      <c r="AE20" s="129" t="str">
        <f>IF(OR($M20="",$N20=""),"",_xlfn.BETA.INV(ABS(VLOOKUP($S$1,VLookups!$A$28:$B$29,2,FALSE)-AE$3),IF($G20="L",$N20,$M20),IF($G20="L",$M20,$N20),$B20,$D20))</f>
        <v/>
      </c>
      <c r="AF20" s="130" t="str">
        <f>IF(OR($M20="",$N20=""),"",_xlfn.BETA.INV(ABS(VLOOKUP($S$1,VLookups!$A$28:$B$29,2,FALSE)-AF$3),IF($G20="L",$N20,$M20),IF($G20="L",$M20,$N20),$B20,$D20))</f>
        <v/>
      </c>
      <c r="AG20" s="17"/>
      <c r="AH20" s="238" t="str">
        <f t="shared" si="13"/>
        <v/>
      </c>
      <c r="AI20" s="236" t="str">
        <f t="shared" si="14"/>
        <v/>
      </c>
      <c r="AJ20" s="199" t="str">
        <f t="shared" si="32"/>
        <v/>
      </c>
      <c r="AK20" s="199" t="str">
        <f t="shared" si="32"/>
        <v/>
      </c>
      <c r="AL20" s="199" t="str">
        <f t="shared" si="32"/>
        <v/>
      </c>
      <c r="AM20" s="199" t="str">
        <f t="shared" si="32"/>
        <v/>
      </c>
      <c r="AN20" s="199" t="str">
        <f t="shared" si="32"/>
        <v/>
      </c>
      <c r="AO20" s="199" t="str">
        <f t="shared" si="32"/>
        <v/>
      </c>
      <c r="AP20" s="199" t="str">
        <f t="shared" si="32"/>
        <v/>
      </c>
      <c r="AQ20" s="199" t="str">
        <f t="shared" si="32"/>
        <v/>
      </c>
      <c r="AR20" s="199" t="str">
        <f t="shared" si="32"/>
        <v/>
      </c>
      <c r="AS20" s="199" t="str">
        <f t="shared" si="32"/>
        <v/>
      </c>
      <c r="AT20" s="199" t="str">
        <f t="shared" si="32"/>
        <v/>
      </c>
      <c r="AU20" s="199" t="str">
        <f t="shared" si="32"/>
        <v/>
      </c>
      <c r="AV20" s="199" t="str">
        <f t="shared" si="32"/>
        <v/>
      </c>
      <c r="AW20" s="199" t="str">
        <f t="shared" si="32"/>
        <v/>
      </c>
      <c r="AX20" s="199" t="str">
        <f t="shared" si="32"/>
        <v/>
      </c>
      <c r="AY20" s="199" t="str">
        <f t="shared" si="32"/>
        <v/>
      </c>
      <c r="AZ20" s="199" t="str">
        <f t="shared" si="32"/>
        <v/>
      </c>
      <c r="BA20" s="199" t="str">
        <f t="shared" si="32"/>
        <v/>
      </c>
      <c r="BB20" s="199" t="str">
        <f t="shared" si="32"/>
        <v/>
      </c>
      <c r="BC20" s="199" t="str">
        <f t="shared" si="32"/>
        <v/>
      </c>
      <c r="BD20" s="199" t="str">
        <f t="shared" si="32"/>
        <v/>
      </c>
      <c r="BE20" s="199" t="str">
        <f t="shared" si="32"/>
        <v/>
      </c>
      <c r="BF20" s="199" t="str">
        <f t="shared" si="32"/>
        <v/>
      </c>
      <c r="BG20" s="199" t="str">
        <f t="shared" si="32"/>
        <v/>
      </c>
      <c r="BH20" s="199" t="str">
        <f t="shared" si="32"/>
        <v/>
      </c>
      <c r="BI20" s="199" t="str">
        <f t="shared" si="32"/>
        <v/>
      </c>
      <c r="BJ20" s="199" t="str">
        <f t="shared" si="32"/>
        <v/>
      </c>
      <c r="BK20" s="199" t="str">
        <f t="shared" si="32"/>
        <v/>
      </c>
      <c r="BL20" s="199" t="str">
        <f t="shared" si="32"/>
        <v/>
      </c>
      <c r="BM20" s="199" t="str">
        <f t="shared" si="32"/>
        <v/>
      </c>
      <c r="BN20" s="199" t="str">
        <f t="shared" si="32"/>
        <v/>
      </c>
      <c r="BO20" s="199" t="str">
        <f t="shared" si="32"/>
        <v/>
      </c>
      <c r="BP20" s="199" t="str">
        <f t="shared" si="32"/>
        <v/>
      </c>
      <c r="BQ20" s="199" t="str">
        <f t="shared" si="32"/>
        <v/>
      </c>
      <c r="BR20" s="199" t="str">
        <f t="shared" si="32"/>
        <v/>
      </c>
      <c r="BS20" s="199" t="str">
        <f t="shared" si="32"/>
        <v/>
      </c>
      <c r="BT20" s="199" t="str">
        <f t="shared" si="32"/>
        <v/>
      </c>
      <c r="BU20" s="199" t="str">
        <f t="shared" si="32"/>
        <v/>
      </c>
      <c r="BV20" s="199" t="str">
        <f t="shared" si="32"/>
        <v/>
      </c>
      <c r="BW20" s="199" t="str">
        <f t="shared" si="32"/>
        <v/>
      </c>
      <c r="BX20" s="199" t="str">
        <f t="shared" si="32"/>
        <v/>
      </c>
      <c r="BY20" s="199" t="str">
        <f t="shared" si="32"/>
        <v/>
      </c>
      <c r="BZ20" s="199" t="str">
        <f t="shared" si="32"/>
        <v/>
      </c>
      <c r="CA20" s="199" t="str">
        <f t="shared" si="32"/>
        <v/>
      </c>
      <c r="CB20" s="199" t="str">
        <f t="shared" si="32"/>
        <v/>
      </c>
      <c r="CC20" s="199" t="str">
        <f t="shared" si="32"/>
        <v/>
      </c>
      <c r="CD20" s="199" t="str">
        <f t="shared" si="32"/>
        <v/>
      </c>
      <c r="CE20" s="199" t="str">
        <f t="shared" si="32"/>
        <v/>
      </c>
      <c r="CF20" s="199" t="str">
        <f t="shared" si="32"/>
        <v/>
      </c>
      <c r="CG20" s="199" t="str">
        <f t="shared" si="32"/>
        <v/>
      </c>
      <c r="CH20" s="199" t="str">
        <f t="shared" si="32"/>
        <v/>
      </c>
      <c r="CI20" s="199" t="str">
        <f t="shared" si="32"/>
        <v/>
      </c>
      <c r="CJ20" s="199" t="str">
        <f t="shared" si="32"/>
        <v/>
      </c>
      <c r="CK20" s="199" t="str">
        <f t="shared" si="32"/>
        <v/>
      </c>
      <c r="CL20" s="199" t="str">
        <f t="shared" si="32"/>
        <v/>
      </c>
      <c r="CM20" s="199" t="str">
        <f t="shared" si="32"/>
        <v/>
      </c>
      <c r="CN20" s="199" t="str">
        <f t="shared" si="32"/>
        <v/>
      </c>
      <c r="CO20" s="199" t="str">
        <f t="shared" si="32"/>
        <v/>
      </c>
      <c r="CP20" s="199" t="str">
        <f t="shared" si="32"/>
        <v/>
      </c>
      <c r="CQ20" s="199" t="str">
        <f t="shared" si="32"/>
        <v/>
      </c>
      <c r="CR20" s="199" t="str">
        <f t="shared" si="32"/>
        <v/>
      </c>
      <c r="CS20" s="199" t="str">
        <f t="shared" si="32"/>
        <v/>
      </c>
      <c r="CT20" s="199" t="str">
        <f t="shared" si="32"/>
        <v/>
      </c>
      <c r="CU20" s="199" t="str">
        <f t="shared" ref="CU20:FF27" si="34">IF(ISNONTEXT($AH20),CT20+$AH20,"")</f>
        <v/>
      </c>
      <c r="CV20" s="199" t="str">
        <f t="shared" si="34"/>
        <v/>
      </c>
      <c r="CW20" s="199" t="str">
        <f t="shared" si="34"/>
        <v/>
      </c>
      <c r="CX20" s="199" t="str">
        <f t="shared" si="34"/>
        <v/>
      </c>
      <c r="CY20" s="199" t="str">
        <f t="shared" si="34"/>
        <v/>
      </c>
      <c r="CZ20" s="199" t="str">
        <f t="shared" si="34"/>
        <v/>
      </c>
      <c r="DA20" s="199" t="str">
        <f t="shared" si="34"/>
        <v/>
      </c>
      <c r="DB20" s="199" t="str">
        <f t="shared" si="34"/>
        <v/>
      </c>
      <c r="DC20" s="199" t="str">
        <f t="shared" si="34"/>
        <v/>
      </c>
      <c r="DD20" s="199" t="str">
        <f t="shared" si="34"/>
        <v/>
      </c>
      <c r="DE20" s="199" t="str">
        <f t="shared" si="34"/>
        <v/>
      </c>
      <c r="DF20" s="199" t="str">
        <f t="shared" si="34"/>
        <v/>
      </c>
      <c r="DG20" s="199" t="str">
        <f t="shared" si="34"/>
        <v/>
      </c>
      <c r="DH20" s="199" t="str">
        <f t="shared" si="34"/>
        <v/>
      </c>
      <c r="DI20" s="199" t="str">
        <f t="shared" si="34"/>
        <v/>
      </c>
      <c r="DJ20" s="199" t="str">
        <f t="shared" si="34"/>
        <v/>
      </c>
      <c r="DK20" s="199" t="str">
        <f t="shared" si="34"/>
        <v/>
      </c>
      <c r="DL20" s="199" t="str">
        <f t="shared" si="34"/>
        <v/>
      </c>
      <c r="DM20" s="199" t="str">
        <f t="shared" si="34"/>
        <v/>
      </c>
      <c r="DN20" s="199" t="str">
        <f t="shared" si="34"/>
        <v/>
      </c>
      <c r="DO20" s="199" t="str">
        <f t="shared" si="34"/>
        <v/>
      </c>
      <c r="DP20" s="199" t="str">
        <f t="shared" si="34"/>
        <v/>
      </c>
      <c r="DQ20" s="199" t="str">
        <f t="shared" si="34"/>
        <v/>
      </c>
      <c r="DR20" s="199" t="str">
        <f t="shared" si="34"/>
        <v/>
      </c>
      <c r="DS20" s="199" t="str">
        <f t="shared" si="34"/>
        <v/>
      </c>
      <c r="DT20" s="199" t="str">
        <f t="shared" si="34"/>
        <v/>
      </c>
      <c r="DU20" s="199" t="str">
        <f t="shared" si="34"/>
        <v/>
      </c>
      <c r="DV20" s="199" t="str">
        <f t="shared" si="34"/>
        <v/>
      </c>
      <c r="DW20" s="199" t="str">
        <f t="shared" si="34"/>
        <v/>
      </c>
      <c r="DX20" s="199" t="str">
        <f t="shared" si="34"/>
        <v/>
      </c>
      <c r="DY20" s="199" t="str">
        <f t="shared" si="34"/>
        <v/>
      </c>
      <c r="DZ20" s="199" t="str">
        <f t="shared" si="34"/>
        <v/>
      </c>
      <c r="EA20" s="199" t="str">
        <f t="shared" si="34"/>
        <v/>
      </c>
      <c r="EB20" s="199" t="str">
        <f t="shared" si="34"/>
        <v/>
      </c>
      <c r="EC20" s="199" t="str">
        <f t="shared" si="34"/>
        <v/>
      </c>
      <c r="ED20" s="199" t="str">
        <f t="shared" si="34"/>
        <v/>
      </c>
      <c r="EE20" s="236" t="str">
        <f t="shared" si="16"/>
        <v/>
      </c>
      <c r="EF20" s="237" t="e">
        <f t="shared" si="17"/>
        <v>#N/A</v>
      </c>
      <c r="EG20" s="237" t="e">
        <f t="shared" si="17"/>
        <v>#N/A</v>
      </c>
      <c r="EH20" s="237" t="e">
        <f t="shared" si="17"/>
        <v>#N/A</v>
      </c>
      <c r="EI20" s="237" t="e">
        <f t="shared" si="17"/>
        <v>#N/A</v>
      </c>
      <c r="EJ20" s="237" t="e">
        <f t="shared" si="17"/>
        <v>#N/A</v>
      </c>
      <c r="EK20" s="237" t="e">
        <f t="shared" si="17"/>
        <v>#N/A</v>
      </c>
      <c r="EL20" s="237" t="e">
        <f t="shared" si="17"/>
        <v>#N/A</v>
      </c>
      <c r="EM20" s="237" t="e">
        <f t="shared" si="17"/>
        <v>#N/A</v>
      </c>
      <c r="EN20" s="237" t="e">
        <f t="shared" si="17"/>
        <v>#N/A</v>
      </c>
      <c r="EO20" s="237" t="e">
        <f t="shared" si="17"/>
        <v>#N/A</v>
      </c>
      <c r="EP20" s="237" t="e">
        <f t="shared" si="17"/>
        <v>#N/A</v>
      </c>
      <c r="EQ20" s="237" t="e">
        <f t="shared" si="17"/>
        <v>#N/A</v>
      </c>
      <c r="ER20" s="237" t="e">
        <f t="shared" si="17"/>
        <v>#N/A</v>
      </c>
      <c r="ES20" s="237" t="e">
        <f t="shared" si="17"/>
        <v>#N/A</v>
      </c>
      <c r="ET20" s="237" t="e">
        <f t="shared" si="17"/>
        <v>#N/A</v>
      </c>
      <c r="EU20" s="237" t="e">
        <f t="shared" si="17"/>
        <v>#N/A</v>
      </c>
      <c r="EV20" s="237" t="e">
        <f t="shared" si="20"/>
        <v>#N/A</v>
      </c>
      <c r="EW20" s="237" t="e">
        <f t="shared" si="20"/>
        <v>#N/A</v>
      </c>
      <c r="EX20" s="237" t="e">
        <f t="shared" si="20"/>
        <v>#N/A</v>
      </c>
      <c r="EY20" s="237" t="e">
        <f t="shared" si="20"/>
        <v>#N/A</v>
      </c>
      <c r="EZ20" s="237" t="e">
        <f t="shared" si="20"/>
        <v>#N/A</v>
      </c>
      <c r="FA20" s="237" t="e">
        <f t="shared" si="20"/>
        <v>#N/A</v>
      </c>
      <c r="FB20" s="237" t="e">
        <f t="shared" si="20"/>
        <v>#N/A</v>
      </c>
      <c r="FC20" s="237" t="e">
        <f t="shared" si="20"/>
        <v>#N/A</v>
      </c>
      <c r="FD20" s="237" t="e">
        <f t="shared" si="20"/>
        <v>#N/A</v>
      </c>
      <c r="FE20" s="237" t="e">
        <f t="shared" si="20"/>
        <v>#N/A</v>
      </c>
      <c r="FF20" s="237" t="e">
        <f t="shared" si="20"/>
        <v>#N/A</v>
      </c>
      <c r="FG20" s="237" t="e">
        <f t="shared" si="20"/>
        <v>#N/A</v>
      </c>
      <c r="FH20" s="237" t="e">
        <f t="shared" si="20"/>
        <v>#N/A</v>
      </c>
      <c r="FI20" s="237" t="e">
        <f t="shared" si="20"/>
        <v>#N/A</v>
      </c>
      <c r="FJ20" s="237" t="e">
        <f t="shared" si="20"/>
        <v>#N/A</v>
      </c>
      <c r="FK20" s="237" t="e">
        <f t="shared" si="20"/>
        <v>#N/A</v>
      </c>
      <c r="FL20" s="237" t="e">
        <f t="shared" si="21"/>
        <v>#N/A</v>
      </c>
      <c r="FM20" s="237" t="e">
        <f t="shared" si="21"/>
        <v>#N/A</v>
      </c>
      <c r="FN20" s="237" t="e">
        <f t="shared" si="21"/>
        <v>#N/A</v>
      </c>
      <c r="FO20" s="237" t="e">
        <f t="shared" si="21"/>
        <v>#N/A</v>
      </c>
      <c r="FP20" s="237" t="e">
        <f t="shared" si="21"/>
        <v>#N/A</v>
      </c>
      <c r="FQ20" s="237" t="e">
        <f t="shared" si="21"/>
        <v>#N/A</v>
      </c>
      <c r="FR20" s="237" t="e">
        <f t="shared" si="21"/>
        <v>#N/A</v>
      </c>
      <c r="FS20" s="237" t="e">
        <f t="shared" si="21"/>
        <v>#N/A</v>
      </c>
      <c r="FT20" s="237" t="e">
        <f t="shared" si="21"/>
        <v>#N/A</v>
      </c>
      <c r="FU20" s="237" t="e">
        <f t="shared" si="21"/>
        <v>#N/A</v>
      </c>
      <c r="FV20" s="237" t="e">
        <f t="shared" si="21"/>
        <v>#N/A</v>
      </c>
      <c r="FW20" s="237" t="e">
        <f t="shared" si="21"/>
        <v>#N/A</v>
      </c>
      <c r="FX20" s="237" t="e">
        <f t="shared" si="21"/>
        <v>#N/A</v>
      </c>
      <c r="FY20" s="237" t="e">
        <f t="shared" si="21"/>
        <v>#N/A</v>
      </c>
      <c r="FZ20" s="237" t="e">
        <f t="shared" si="21"/>
        <v>#N/A</v>
      </c>
      <c r="GA20" s="237" t="e">
        <f t="shared" si="21"/>
        <v>#N/A</v>
      </c>
      <c r="GB20" s="237" t="e">
        <f t="shared" si="22"/>
        <v>#N/A</v>
      </c>
      <c r="GC20" s="237" t="e">
        <f t="shared" si="22"/>
        <v>#N/A</v>
      </c>
      <c r="GD20" s="237" t="e">
        <f t="shared" si="22"/>
        <v>#N/A</v>
      </c>
      <c r="GE20" s="237" t="e">
        <f t="shared" si="22"/>
        <v>#N/A</v>
      </c>
      <c r="GF20" s="237" t="e">
        <f t="shared" si="22"/>
        <v>#N/A</v>
      </c>
      <c r="GG20" s="237" t="e">
        <f t="shared" si="22"/>
        <v>#N/A</v>
      </c>
      <c r="GH20" s="237" t="e">
        <f t="shared" si="22"/>
        <v>#N/A</v>
      </c>
      <c r="GI20" s="237" t="e">
        <f t="shared" si="22"/>
        <v>#N/A</v>
      </c>
      <c r="GJ20" s="237" t="e">
        <f t="shared" si="22"/>
        <v>#N/A</v>
      </c>
      <c r="GK20" s="237" t="e">
        <f t="shared" si="22"/>
        <v>#N/A</v>
      </c>
      <c r="GL20" s="237" t="e">
        <f t="shared" si="22"/>
        <v>#N/A</v>
      </c>
      <c r="GM20" s="237" t="e">
        <f t="shared" si="22"/>
        <v>#N/A</v>
      </c>
      <c r="GN20" s="237" t="e">
        <f t="shared" si="22"/>
        <v>#N/A</v>
      </c>
      <c r="GO20" s="237" t="e">
        <f t="shared" si="22"/>
        <v>#N/A</v>
      </c>
      <c r="GP20" s="237" t="e">
        <f t="shared" si="22"/>
        <v>#N/A</v>
      </c>
      <c r="GQ20" s="237" t="e">
        <f t="shared" si="22"/>
        <v>#N/A</v>
      </c>
      <c r="GR20" s="237" t="e">
        <f t="shared" si="18"/>
        <v>#N/A</v>
      </c>
      <c r="GS20" s="237" t="e">
        <f t="shared" si="18"/>
        <v>#N/A</v>
      </c>
      <c r="GT20" s="237" t="e">
        <f t="shared" si="18"/>
        <v>#N/A</v>
      </c>
      <c r="GU20" s="237" t="e">
        <f t="shared" si="18"/>
        <v>#N/A</v>
      </c>
      <c r="GV20" s="237" t="e">
        <f t="shared" si="25"/>
        <v>#N/A</v>
      </c>
      <c r="GW20" s="237" t="e">
        <f t="shared" si="25"/>
        <v>#N/A</v>
      </c>
      <c r="GX20" s="237" t="e">
        <f t="shared" si="25"/>
        <v>#N/A</v>
      </c>
      <c r="GY20" s="237" t="e">
        <f t="shared" si="25"/>
        <v>#N/A</v>
      </c>
      <c r="GZ20" s="237" t="e">
        <f t="shared" si="25"/>
        <v>#N/A</v>
      </c>
      <c r="HA20" s="237" t="e">
        <f t="shared" si="25"/>
        <v>#N/A</v>
      </c>
      <c r="HB20" s="237" t="e">
        <f t="shared" si="25"/>
        <v>#N/A</v>
      </c>
      <c r="HC20" s="237" t="e">
        <f t="shared" si="25"/>
        <v>#N/A</v>
      </c>
      <c r="HD20" s="237" t="e">
        <f t="shared" si="25"/>
        <v>#N/A</v>
      </c>
      <c r="HE20" s="237" t="e">
        <f t="shared" si="25"/>
        <v>#N/A</v>
      </c>
      <c r="HF20" s="237" t="e">
        <f t="shared" si="25"/>
        <v>#N/A</v>
      </c>
      <c r="HG20" s="237" t="e">
        <f t="shared" si="25"/>
        <v>#N/A</v>
      </c>
      <c r="HH20" s="237" t="e">
        <f t="shared" si="25"/>
        <v>#N/A</v>
      </c>
      <c r="HI20" s="237" t="e">
        <f t="shared" si="25"/>
        <v>#N/A</v>
      </c>
      <c r="HJ20" s="237" t="e">
        <f t="shared" si="25"/>
        <v>#N/A</v>
      </c>
      <c r="HK20" s="237" t="e">
        <f t="shared" si="25"/>
        <v>#N/A</v>
      </c>
      <c r="HL20" s="237" t="e">
        <f t="shared" si="26"/>
        <v>#N/A</v>
      </c>
      <c r="HM20" s="237" t="e">
        <f t="shared" si="26"/>
        <v>#N/A</v>
      </c>
      <c r="HN20" s="237" t="e">
        <f t="shared" si="26"/>
        <v>#N/A</v>
      </c>
      <c r="HO20" s="237" t="e">
        <f t="shared" si="26"/>
        <v>#N/A</v>
      </c>
      <c r="HP20" s="237" t="e">
        <f t="shared" si="26"/>
        <v>#N/A</v>
      </c>
      <c r="HQ20" s="237" t="e">
        <f t="shared" si="26"/>
        <v>#N/A</v>
      </c>
      <c r="HR20" s="237" t="e">
        <f t="shared" si="26"/>
        <v>#N/A</v>
      </c>
      <c r="HS20" s="237" t="e">
        <f t="shared" si="26"/>
        <v>#N/A</v>
      </c>
      <c r="HT20" s="237" t="e">
        <f t="shared" si="26"/>
        <v>#N/A</v>
      </c>
      <c r="HU20" s="237" t="e">
        <f t="shared" si="26"/>
        <v>#N/A</v>
      </c>
      <c r="HV20" s="237" t="e">
        <f t="shared" si="26"/>
        <v>#N/A</v>
      </c>
      <c r="HW20" s="237" t="e">
        <f t="shared" si="26"/>
        <v>#N/A</v>
      </c>
      <c r="HX20" s="237" t="e">
        <f t="shared" si="26"/>
        <v>#N/A</v>
      </c>
      <c r="HY20" s="237" t="e">
        <f t="shared" si="26"/>
        <v>#N/A</v>
      </c>
      <c r="HZ20" s="237" t="e">
        <f t="shared" si="26"/>
        <v>#N/A</v>
      </c>
      <c r="IA20" s="237" t="e">
        <f t="shared" si="26"/>
        <v>#N/A</v>
      </c>
      <c r="IB20" s="237" t="e">
        <f t="shared" si="27"/>
        <v>#N/A</v>
      </c>
    </row>
    <row r="21" spans="1:236" hidden="1" x14ac:dyDescent="0.25">
      <c r="A21" s="22">
        <v>18</v>
      </c>
      <c r="B21" s="132"/>
      <c r="C21" s="132"/>
      <c r="D21" s="132"/>
      <c r="E21" s="127"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9" t="str">
        <f t="shared" si="3"/>
        <v/>
      </c>
      <c r="Q21" s="119" t="str">
        <f t="shared" si="4"/>
        <v/>
      </c>
      <c r="R21" s="40" t="str">
        <f t="shared" si="5"/>
        <v/>
      </c>
      <c r="S21" s="132"/>
      <c r="T21" s="28" t="str">
        <f>IF(AND(B21&gt;0,C21&gt;0,D21&gt;0,M21&gt;0,N21&gt;0,S21&gt;0,NOT(K21="")),ABS(VLOOKUP($S$1,VLookups!$A$28:$B$29,2,FALSE)-_xlfn.BETA.DIST(S21,IF(G21="L",N21,M21),IF(G21="L",M21,N21),TRUE,B21,D21)),"")</f>
        <v/>
      </c>
      <c r="U21" s="129" t="str">
        <f>IF(OR($M21="",$N21=""),"",_xlfn.BETA.INV(ABS(VLOOKUP($S$1,VLookups!$A$28:$B$29,2,FALSE)-U$3),IF($G21="L",$N21,$M21),IF($G21="L",$M21,$N21),$B21,$D21))</f>
        <v/>
      </c>
      <c r="V21" s="130" t="str">
        <f>IF(OR($M21="",$N21=""),"",_xlfn.BETA.INV(ABS(VLOOKUP($S$1,VLookups!$A$28:$B$29,2,FALSE)-V$3),IF($G21="L",$N21,$M21),IF($G21="L",$M21,$N21),$B21,$D21))</f>
        <v/>
      </c>
      <c r="W21" s="129" t="str">
        <f>IF(OR($M21="",$N21=""),"",_xlfn.BETA.INV(ABS(VLOOKUP($S$1,VLookups!$A$28:$B$29,2,FALSE)-W$3),IF($G21="L",$N21,$M21),IF($G21="L",$M21,$N21),$B21,$D21))</f>
        <v/>
      </c>
      <c r="X21" s="130" t="str">
        <f>IF(OR($M21="",$N21=""),"",_xlfn.BETA.INV(ABS(VLOOKUP($S$1,VLookups!$A$28:$B$29,2,FALSE)-X$3),IF($G21="L",$N21,$M21),IF($G21="L",$M21,$N21),$B21,$D21))</f>
        <v/>
      </c>
      <c r="Y21" s="129" t="str">
        <f>IF(OR($M21="",$N21=""),"",_xlfn.BETA.INV(ABS(VLOOKUP($S$1,VLookups!$A$28:$B$29,2,FALSE)-Y$3),IF($G21="L",$N21,$M21),IF($G21="L",$M21,$N21),$B21,$D21))</f>
        <v/>
      </c>
      <c r="Z21" s="130" t="str">
        <f>IF(OR($M21="",$N21=""),"",_xlfn.BETA.INV(ABS(VLOOKUP($S$1,VLookups!$A$28:$B$29,2,FALSE)-Z$3),IF($G21="L",$N21,$M21),IF($G21="L",$M21,$N21),$B21,$D21))</f>
        <v/>
      </c>
      <c r="AA21" s="129" t="str">
        <f>IF(OR($M21="",$N21=""),"",_xlfn.BETA.INV(ABS(VLOOKUP($S$1,VLookups!$A$28:$B$29,2,FALSE)-AA$3),IF($G21="L",$N21,$M21),IF($G21="L",$M21,$N21),$B21,$D21))</f>
        <v/>
      </c>
      <c r="AB21" s="130" t="str">
        <f>IF(OR($M21="",$N21=""),"",_xlfn.BETA.INV(ABS(VLOOKUP($S$1,VLookups!$A$28:$B$29,2,FALSE)-AB$3),IF($G21="L",$N21,$M21),IF($G21="L",$M21,$N21),$B21,$D21))</f>
        <v/>
      </c>
      <c r="AC21" s="129" t="str">
        <f>IF(OR($M21="",$N21=""),"",_xlfn.BETA.INV(ABS(VLOOKUP($S$1,VLookups!$A$28:$B$29,2,FALSE)-AC$3),IF($G21="L",$N21,$M21),IF($G21="L",$M21,$N21),$B21,$D21))</f>
        <v/>
      </c>
      <c r="AD21" s="130" t="str">
        <f>IF(OR($M21="",$N21=""),"",_xlfn.BETA.INV(ABS(VLOOKUP($S$1,VLookups!$A$28:$B$29,2,FALSE)-AD$3),IF($G21="L",$N21,$M21),IF($G21="L",$M21,$N21),$B21,$D21))</f>
        <v/>
      </c>
      <c r="AE21" s="129" t="str">
        <f>IF(OR($M21="",$N21=""),"",_xlfn.BETA.INV(ABS(VLOOKUP($S$1,VLookups!$A$28:$B$29,2,FALSE)-AE$3),IF($G21="L",$N21,$M21),IF($G21="L",$M21,$N21),$B21,$D21))</f>
        <v/>
      </c>
      <c r="AF21" s="130" t="str">
        <f>IF(OR($M21="",$N21=""),"",_xlfn.BETA.INV(ABS(VLOOKUP($S$1,VLookups!$A$28:$B$29,2,FALSE)-AF$3),IF($G21="L",$N21,$M21),IF($G21="L",$M21,$N21),$B21,$D21))</f>
        <v/>
      </c>
      <c r="AG21" s="17"/>
      <c r="AH21" s="238" t="str">
        <f t="shared" si="13"/>
        <v/>
      </c>
      <c r="AI21" s="236" t="str">
        <f t="shared" si="14"/>
        <v/>
      </c>
      <c r="AJ21" s="199" t="str">
        <f t="shared" ref="AJ21:CU24" si="35">IF(ISNONTEXT($AH21),AI21+$AH21,"")</f>
        <v/>
      </c>
      <c r="AK21" s="199" t="str">
        <f t="shared" si="35"/>
        <v/>
      </c>
      <c r="AL21" s="199" t="str">
        <f t="shared" si="35"/>
        <v/>
      </c>
      <c r="AM21" s="199" t="str">
        <f t="shared" si="35"/>
        <v/>
      </c>
      <c r="AN21" s="199" t="str">
        <f t="shared" si="35"/>
        <v/>
      </c>
      <c r="AO21" s="199" t="str">
        <f t="shared" si="35"/>
        <v/>
      </c>
      <c r="AP21" s="199" t="str">
        <f t="shared" si="35"/>
        <v/>
      </c>
      <c r="AQ21" s="199" t="str">
        <f t="shared" si="35"/>
        <v/>
      </c>
      <c r="AR21" s="199" t="str">
        <f t="shared" si="35"/>
        <v/>
      </c>
      <c r="AS21" s="199" t="str">
        <f t="shared" si="35"/>
        <v/>
      </c>
      <c r="AT21" s="199" t="str">
        <f t="shared" si="35"/>
        <v/>
      </c>
      <c r="AU21" s="199" t="str">
        <f t="shared" si="35"/>
        <v/>
      </c>
      <c r="AV21" s="199" t="str">
        <f t="shared" si="35"/>
        <v/>
      </c>
      <c r="AW21" s="199" t="str">
        <f t="shared" si="35"/>
        <v/>
      </c>
      <c r="AX21" s="199" t="str">
        <f t="shared" si="35"/>
        <v/>
      </c>
      <c r="AY21" s="199" t="str">
        <f t="shared" si="35"/>
        <v/>
      </c>
      <c r="AZ21" s="199" t="str">
        <f t="shared" si="35"/>
        <v/>
      </c>
      <c r="BA21" s="199" t="str">
        <f t="shared" si="35"/>
        <v/>
      </c>
      <c r="BB21" s="199" t="str">
        <f t="shared" si="35"/>
        <v/>
      </c>
      <c r="BC21" s="199" t="str">
        <f t="shared" si="35"/>
        <v/>
      </c>
      <c r="BD21" s="199" t="str">
        <f t="shared" si="35"/>
        <v/>
      </c>
      <c r="BE21" s="199" t="str">
        <f t="shared" si="35"/>
        <v/>
      </c>
      <c r="BF21" s="199" t="str">
        <f t="shared" si="35"/>
        <v/>
      </c>
      <c r="BG21" s="199" t="str">
        <f t="shared" si="35"/>
        <v/>
      </c>
      <c r="BH21" s="199" t="str">
        <f t="shared" si="35"/>
        <v/>
      </c>
      <c r="BI21" s="199" t="str">
        <f t="shared" si="35"/>
        <v/>
      </c>
      <c r="BJ21" s="199" t="str">
        <f t="shared" si="35"/>
        <v/>
      </c>
      <c r="BK21" s="199" t="str">
        <f t="shared" si="35"/>
        <v/>
      </c>
      <c r="BL21" s="199" t="str">
        <f t="shared" si="35"/>
        <v/>
      </c>
      <c r="BM21" s="199" t="str">
        <f t="shared" si="35"/>
        <v/>
      </c>
      <c r="BN21" s="199" t="str">
        <f t="shared" si="35"/>
        <v/>
      </c>
      <c r="BO21" s="199" t="str">
        <f t="shared" si="35"/>
        <v/>
      </c>
      <c r="BP21" s="199" t="str">
        <f t="shared" si="35"/>
        <v/>
      </c>
      <c r="BQ21" s="199" t="str">
        <f t="shared" si="35"/>
        <v/>
      </c>
      <c r="BR21" s="199" t="str">
        <f t="shared" si="35"/>
        <v/>
      </c>
      <c r="BS21" s="199" t="str">
        <f t="shared" si="35"/>
        <v/>
      </c>
      <c r="BT21" s="199" t="str">
        <f t="shared" si="35"/>
        <v/>
      </c>
      <c r="BU21" s="199" t="str">
        <f t="shared" si="35"/>
        <v/>
      </c>
      <c r="BV21" s="199" t="str">
        <f t="shared" si="35"/>
        <v/>
      </c>
      <c r="BW21" s="199" t="str">
        <f t="shared" si="35"/>
        <v/>
      </c>
      <c r="BX21" s="199" t="str">
        <f t="shared" si="35"/>
        <v/>
      </c>
      <c r="BY21" s="199" t="str">
        <f t="shared" si="35"/>
        <v/>
      </c>
      <c r="BZ21" s="199" t="str">
        <f t="shared" si="35"/>
        <v/>
      </c>
      <c r="CA21" s="199" t="str">
        <f t="shared" si="35"/>
        <v/>
      </c>
      <c r="CB21" s="199" t="str">
        <f t="shared" si="35"/>
        <v/>
      </c>
      <c r="CC21" s="199" t="str">
        <f t="shared" si="35"/>
        <v/>
      </c>
      <c r="CD21" s="199" t="str">
        <f t="shared" si="35"/>
        <v/>
      </c>
      <c r="CE21" s="199" t="str">
        <f t="shared" si="35"/>
        <v/>
      </c>
      <c r="CF21" s="199" t="str">
        <f t="shared" si="35"/>
        <v/>
      </c>
      <c r="CG21" s="199" t="str">
        <f t="shared" si="35"/>
        <v/>
      </c>
      <c r="CH21" s="199" t="str">
        <f t="shared" si="35"/>
        <v/>
      </c>
      <c r="CI21" s="199" t="str">
        <f t="shared" si="35"/>
        <v/>
      </c>
      <c r="CJ21" s="199" t="str">
        <f t="shared" si="35"/>
        <v/>
      </c>
      <c r="CK21" s="199" t="str">
        <f t="shared" si="35"/>
        <v/>
      </c>
      <c r="CL21" s="199" t="str">
        <f t="shared" si="35"/>
        <v/>
      </c>
      <c r="CM21" s="199" t="str">
        <f t="shared" si="35"/>
        <v/>
      </c>
      <c r="CN21" s="199" t="str">
        <f t="shared" si="35"/>
        <v/>
      </c>
      <c r="CO21" s="199" t="str">
        <f t="shared" si="35"/>
        <v/>
      </c>
      <c r="CP21" s="199" t="str">
        <f t="shared" si="35"/>
        <v/>
      </c>
      <c r="CQ21" s="199" t="str">
        <f t="shared" si="35"/>
        <v/>
      </c>
      <c r="CR21" s="199" t="str">
        <f t="shared" si="35"/>
        <v/>
      </c>
      <c r="CS21" s="199" t="str">
        <f t="shared" si="35"/>
        <v/>
      </c>
      <c r="CT21" s="199" t="str">
        <f t="shared" si="35"/>
        <v/>
      </c>
      <c r="CU21" s="199" t="str">
        <f t="shared" si="35"/>
        <v/>
      </c>
      <c r="CV21" s="199" t="str">
        <f t="shared" si="34"/>
        <v/>
      </c>
      <c r="CW21" s="199" t="str">
        <f t="shared" si="34"/>
        <v/>
      </c>
      <c r="CX21" s="199" t="str">
        <f t="shared" si="34"/>
        <v/>
      </c>
      <c r="CY21" s="199" t="str">
        <f t="shared" si="34"/>
        <v/>
      </c>
      <c r="CZ21" s="199" t="str">
        <f t="shared" si="34"/>
        <v/>
      </c>
      <c r="DA21" s="199" t="str">
        <f t="shared" si="34"/>
        <v/>
      </c>
      <c r="DB21" s="199" t="str">
        <f t="shared" si="34"/>
        <v/>
      </c>
      <c r="DC21" s="199" t="str">
        <f t="shared" si="34"/>
        <v/>
      </c>
      <c r="DD21" s="199" t="str">
        <f t="shared" si="34"/>
        <v/>
      </c>
      <c r="DE21" s="199" t="str">
        <f t="shared" si="34"/>
        <v/>
      </c>
      <c r="DF21" s="199" t="str">
        <f t="shared" si="34"/>
        <v/>
      </c>
      <c r="DG21" s="199" t="str">
        <f t="shared" si="34"/>
        <v/>
      </c>
      <c r="DH21" s="199" t="str">
        <f t="shared" si="34"/>
        <v/>
      </c>
      <c r="DI21" s="199" t="str">
        <f t="shared" si="34"/>
        <v/>
      </c>
      <c r="DJ21" s="199" t="str">
        <f t="shared" si="34"/>
        <v/>
      </c>
      <c r="DK21" s="199" t="str">
        <f t="shared" si="34"/>
        <v/>
      </c>
      <c r="DL21" s="199" t="str">
        <f t="shared" si="34"/>
        <v/>
      </c>
      <c r="DM21" s="199" t="str">
        <f t="shared" si="34"/>
        <v/>
      </c>
      <c r="DN21" s="199" t="str">
        <f t="shared" si="34"/>
        <v/>
      </c>
      <c r="DO21" s="199" t="str">
        <f t="shared" si="34"/>
        <v/>
      </c>
      <c r="DP21" s="199" t="str">
        <f t="shared" si="34"/>
        <v/>
      </c>
      <c r="DQ21" s="199" t="str">
        <f t="shared" si="34"/>
        <v/>
      </c>
      <c r="DR21" s="199" t="str">
        <f t="shared" si="34"/>
        <v/>
      </c>
      <c r="DS21" s="199" t="str">
        <f t="shared" si="34"/>
        <v/>
      </c>
      <c r="DT21" s="199" t="str">
        <f t="shared" si="34"/>
        <v/>
      </c>
      <c r="DU21" s="199" t="str">
        <f t="shared" si="34"/>
        <v/>
      </c>
      <c r="DV21" s="199" t="str">
        <f t="shared" si="34"/>
        <v/>
      </c>
      <c r="DW21" s="199" t="str">
        <f t="shared" si="34"/>
        <v/>
      </c>
      <c r="DX21" s="199" t="str">
        <f t="shared" si="34"/>
        <v/>
      </c>
      <c r="DY21" s="199" t="str">
        <f t="shared" si="34"/>
        <v/>
      </c>
      <c r="DZ21" s="199" t="str">
        <f t="shared" si="34"/>
        <v/>
      </c>
      <c r="EA21" s="199" t="str">
        <f t="shared" si="34"/>
        <v/>
      </c>
      <c r="EB21" s="199" t="str">
        <f t="shared" si="34"/>
        <v/>
      </c>
      <c r="EC21" s="199" t="str">
        <f t="shared" si="34"/>
        <v/>
      </c>
      <c r="ED21" s="199" t="str">
        <f t="shared" si="34"/>
        <v/>
      </c>
      <c r="EE21" s="236" t="str">
        <f t="shared" si="16"/>
        <v/>
      </c>
      <c r="EF21" s="237" t="e">
        <f t="shared" si="17"/>
        <v>#N/A</v>
      </c>
      <c r="EG21" s="237" t="e">
        <f t="shared" si="17"/>
        <v>#N/A</v>
      </c>
      <c r="EH21" s="237" t="e">
        <f t="shared" si="17"/>
        <v>#N/A</v>
      </c>
      <c r="EI21" s="237" t="e">
        <f t="shared" si="17"/>
        <v>#N/A</v>
      </c>
      <c r="EJ21" s="237" t="e">
        <f t="shared" si="17"/>
        <v>#N/A</v>
      </c>
      <c r="EK21" s="237" t="e">
        <f t="shared" si="17"/>
        <v>#N/A</v>
      </c>
      <c r="EL21" s="237" t="e">
        <f t="shared" si="17"/>
        <v>#N/A</v>
      </c>
      <c r="EM21" s="237" t="e">
        <f t="shared" si="17"/>
        <v>#N/A</v>
      </c>
      <c r="EN21" s="237" t="e">
        <f t="shared" si="17"/>
        <v>#N/A</v>
      </c>
      <c r="EO21" s="237" t="e">
        <f t="shared" si="17"/>
        <v>#N/A</v>
      </c>
      <c r="EP21" s="237" t="e">
        <f t="shared" si="17"/>
        <v>#N/A</v>
      </c>
      <c r="EQ21" s="237" t="e">
        <f t="shared" si="17"/>
        <v>#N/A</v>
      </c>
      <c r="ER21" s="237" t="e">
        <f t="shared" si="17"/>
        <v>#N/A</v>
      </c>
      <c r="ES21" s="237" t="e">
        <f t="shared" si="17"/>
        <v>#N/A</v>
      </c>
      <c r="ET21" s="237" t="e">
        <f t="shared" si="17"/>
        <v>#N/A</v>
      </c>
      <c r="EU21" s="237" t="e">
        <f t="shared" si="17"/>
        <v>#N/A</v>
      </c>
      <c r="EV21" s="237" t="e">
        <f t="shared" si="20"/>
        <v>#N/A</v>
      </c>
      <c r="EW21" s="237" t="e">
        <f t="shared" si="20"/>
        <v>#N/A</v>
      </c>
      <c r="EX21" s="237" t="e">
        <f t="shared" si="20"/>
        <v>#N/A</v>
      </c>
      <c r="EY21" s="237" t="e">
        <f t="shared" si="20"/>
        <v>#N/A</v>
      </c>
      <c r="EZ21" s="237" t="e">
        <f t="shared" si="20"/>
        <v>#N/A</v>
      </c>
      <c r="FA21" s="237" t="e">
        <f t="shared" si="20"/>
        <v>#N/A</v>
      </c>
      <c r="FB21" s="237" t="e">
        <f t="shared" si="20"/>
        <v>#N/A</v>
      </c>
      <c r="FC21" s="237" t="e">
        <f t="shared" si="20"/>
        <v>#N/A</v>
      </c>
      <c r="FD21" s="237" t="e">
        <f t="shared" si="20"/>
        <v>#N/A</v>
      </c>
      <c r="FE21" s="237" t="e">
        <f t="shared" si="20"/>
        <v>#N/A</v>
      </c>
      <c r="FF21" s="237" t="e">
        <f t="shared" si="20"/>
        <v>#N/A</v>
      </c>
      <c r="FG21" s="237" t="e">
        <f t="shared" si="20"/>
        <v>#N/A</v>
      </c>
      <c r="FH21" s="237" t="e">
        <f t="shared" si="20"/>
        <v>#N/A</v>
      </c>
      <c r="FI21" s="237" t="e">
        <f t="shared" si="20"/>
        <v>#N/A</v>
      </c>
      <c r="FJ21" s="237" t="e">
        <f t="shared" si="20"/>
        <v>#N/A</v>
      </c>
      <c r="FK21" s="237" t="e">
        <f t="shared" si="20"/>
        <v>#N/A</v>
      </c>
      <c r="FL21" s="237" t="e">
        <f t="shared" si="21"/>
        <v>#N/A</v>
      </c>
      <c r="FM21" s="237" t="e">
        <f t="shared" si="21"/>
        <v>#N/A</v>
      </c>
      <c r="FN21" s="237" t="e">
        <f t="shared" si="21"/>
        <v>#N/A</v>
      </c>
      <c r="FO21" s="237" t="e">
        <f t="shared" si="21"/>
        <v>#N/A</v>
      </c>
      <c r="FP21" s="237" t="e">
        <f t="shared" si="21"/>
        <v>#N/A</v>
      </c>
      <c r="FQ21" s="237" t="e">
        <f t="shared" si="21"/>
        <v>#N/A</v>
      </c>
      <c r="FR21" s="237" t="e">
        <f t="shared" si="21"/>
        <v>#N/A</v>
      </c>
      <c r="FS21" s="237" t="e">
        <f t="shared" si="21"/>
        <v>#N/A</v>
      </c>
      <c r="FT21" s="237" t="e">
        <f t="shared" si="21"/>
        <v>#N/A</v>
      </c>
      <c r="FU21" s="237" t="e">
        <f t="shared" si="21"/>
        <v>#N/A</v>
      </c>
      <c r="FV21" s="237" t="e">
        <f t="shared" si="21"/>
        <v>#N/A</v>
      </c>
      <c r="FW21" s="237" t="e">
        <f t="shared" si="21"/>
        <v>#N/A</v>
      </c>
      <c r="FX21" s="237" t="e">
        <f t="shared" si="21"/>
        <v>#N/A</v>
      </c>
      <c r="FY21" s="237" t="e">
        <f t="shared" si="21"/>
        <v>#N/A</v>
      </c>
      <c r="FZ21" s="237" t="e">
        <f t="shared" si="21"/>
        <v>#N/A</v>
      </c>
      <c r="GA21" s="237" t="e">
        <f t="shared" si="21"/>
        <v>#N/A</v>
      </c>
      <c r="GB21" s="237" t="e">
        <f t="shared" si="22"/>
        <v>#N/A</v>
      </c>
      <c r="GC21" s="237" t="e">
        <f t="shared" si="22"/>
        <v>#N/A</v>
      </c>
      <c r="GD21" s="237" t="e">
        <f t="shared" si="22"/>
        <v>#N/A</v>
      </c>
      <c r="GE21" s="237" t="e">
        <f t="shared" si="22"/>
        <v>#N/A</v>
      </c>
      <c r="GF21" s="237" t="e">
        <f t="shared" si="22"/>
        <v>#N/A</v>
      </c>
      <c r="GG21" s="237" t="e">
        <f t="shared" si="22"/>
        <v>#N/A</v>
      </c>
      <c r="GH21" s="237" t="e">
        <f t="shared" si="22"/>
        <v>#N/A</v>
      </c>
      <c r="GI21" s="237" t="e">
        <f t="shared" si="22"/>
        <v>#N/A</v>
      </c>
      <c r="GJ21" s="237" t="e">
        <f t="shared" si="22"/>
        <v>#N/A</v>
      </c>
      <c r="GK21" s="237" t="e">
        <f t="shared" si="22"/>
        <v>#N/A</v>
      </c>
      <c r="GL21" s="237" t="e">
        <f t="shared" si="22"/>
        <v>#N/A</v>
      </c>
      <c r="GM21" s="237" t="e">
        <f t="shared" si="22"/>
        <v>#N/A</v>
      </c>
      <c r="GN21" s="237" t="e">
        <f t="shared" si="22"/>
        <v>#N/A</v>
      </c>
      <c r="GO21" s="237" t="e">
        <f t="shared" si="22"/>
        <v>#N/A</v>
      </c>
      <c r="GP21" s="237" t="e">
        <f t="shared" si="22"/>
        <v>#N/A</v>
      </c>
      <c r="GQ21" s="237" t="e">
        <f t="shared" si="22"/>
        <v>#N/A</v>
      </c>
      <c r="GR21" s="237" t="e">
        <f t="shared" si="18"/>
        <v>#N/A</v>
      </c>
      <c r="GS21" s="237" t="e">
        <f t="shared" si="18"/>
        <v>#N/A</v>
      </c>
      <c r="GT21" s="237" t="e">
        <f t="shared" si="18"/>
        <v>#N/A</v>
      </c>
      <c r="GU21" s="237" t="e">
        <f t="shared" si="18"/>
        <v>#N/A</v>
      </c>
      <c r="GV21" s="237" t="e">
        <f t="shared" si="25"/>
        <v>#N/A</v>
      </c>
      <c r="GW21" s="237" t="e">
        <f t="shared" si="25"/>
        <v>#N/A</v>
      </c>
      <c r="GX21" s="237" t="e">
        <f t="shared" si="25"/>
        <v>#N/A</v>
      </c>
      <c r="GY21" s="237" t="e">
        <f t="shared" si="25"/>
        <v>#N/A</v>
      </c>
      <c r="GZ21" s="237" t="e">
        <f t="shared" si="25"/>
        <v>#N/A</v>
      </c>
      <c r="HA21" s="237" t="e">
        <f t="shared" si="25"/>
        <v>#N/A</v>
      </c>
      <c r="HB21" s="237" t="e">
        <f t="shared" si="25"/>
        <v>#N/A</v>
      </c>
      <c r="HC21" s="237" t="e">
        <f t="shared" si="25"/>
        <v>#N/A</v>
      </c>
      <c r="HD21" s="237" t="e">
        <f t="shared" si="25"/>
        <v>#N/A</v>
      </c>
      <c r="HE21" s="237" t="e">
        <f t="shared" si="25"/>
        <v>#N/A</v>
      </c>
      <c r="HF21" s="237" t="e">
        <f t="shared" si="25"/>
        <v>#N/A</v>
      </c>
      <c r="HG21" s="237" t="e">
        <f t="shared" si="25"/>
        <v>#N/A</v>
      </c>
      <c r="HH21" s="237" t="e">
        <f t="shared" si="25"/>
        <v>#N/A</v>
      </c>
      <c r="HI21" s="237" t="e">
        <f t="shared" si="25"/>
        <v>#N/A</v>
      </c>
      <c r="HJ21" s="237" t="e">
        <f t="shared" si="25"/>
        <v>#N/A</v>
      </c>
      <c r="HK21" s="237" t="e">
        <f t="shared" si="25"/>
        <v>#N/A</v>
      </c>
      <c r="HL21" s="237" t="e">
        <f t="shared" si="26"/>
        <v>#N/A</v>
      </c>
      <c r="HM21" s="237" t="e">
        <f t="shared" si="26"/>
        <v>#N/A</v>
      </c>
      <c r="HN21" s="237" t="e">
        <f t="shared" si="26"/>
        <v>#N/A</v>
      </c>
      <c r="HO21" s="237" t="e">
        <f t="shared" si="26"/>
        <v>#N/A</v>
      </c>
      <c r="HP21" s="237" t="e">
        <f t="shared" si="26"/>
        <v>#N/A</v>
      </c>
      <c r="HQ21" s="237" t="e">
        <f t="shared" si="26"/>
        <v>#N/A</v>
      </c>
      <c r="HR21" s="237" t="e">
        <f t="shared" si="26"/>
        <v>#N/A</v>
      </c>
      <c r="HS21" s="237" t="e">
        <f t="shared" si="26"/>
        <v>#N/A</v>
      </c>
      <c r="HT21" s="237" t="e">
        <f t="shared" si="26"/>
        <v>#N/A</v>
      </c>
      <c r="HU21" s="237" t="e">
        <f t="shared" si="26"/>
        <v>#N/A</v>
      </c>
      <c r="HV21" s="237" t="e">
        <f t="shared" si="26"/>
        <v>#N/A</v>
      </c>
      <c r="HW21" s="237" t="e">
        <f t="shared" si="26"/>
        <v>#N/A</v>
      </c>
      <c r="HX21" s="237" t="e">
        <f t="shared" si="26"/>
        <v>#N/A</v>
      </c>
      <c r="HY21" s="237" t="e">
        <f t="shared" si="26"/>
        <v>#N/A</v>
      </c>
      <c r="HZ21" s="237" t="e">
        <f t="shared" si="26"/>
        <v>#N/A</v>
      </c>
      <c r="IA21" s="237" t="e">
        <f t="shared" si="26"/>
        <v>#N/A</v>
      </c>
      <c r="IB21" s="237" t="e">
        <f t="shared" si="27"/>
        <v>#N/A</v>
      </c>
    </row>
    <row r="22" spans="1:236" hidden="1" x14ac:dyDescent="0.25">
      <c r="A22" s="22">
        <v>19</v>
      </c>
      <c r="B22" s="132"/>
      <c r="C22" s="132"/>
      <c r="D22" s="132"/>
      <c r="E22" s="127"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9" t="str">
        <f t="shared" si="3"/>
        <v/>
      </c>
      <c r="Q22" s="119" t="str">
        <f t="shared" si="4"/>
        <v/>
      </c>
      <c r="R22" s="40" t="str">
        <f t="shared" si="5"/>
        <v/>
      </c>
      <c r="S22" s="132"/>
      <c r="T22" s="28" t="str">
        <f>IF(AND(B22&gt;0,C22&gt;0,D22&gt;0,M22&gt;0,N22&gt;0,S22&gt;0,NOT(K22="")),ABS(VLOOKUP($S$1,VLookups!$A$28:$B$29,2,FALSE)-_xlfn.BETA.DIST(S22,IF(G22="L",N22,M22),IF(G22="L",M22,N22),TRUE,B22,D22)),"")</f>
        <v/>
      </c>
      <c r="U22" s="129" t="str">
        <f>IF(OR($M22="",$N22=""),"",_xlfn.BETA.INV(ABS(VLOOKUP($S$1,VLookups!$A$28:$B$29,2,FALSE)-U$3),IF($G22="L",$N22,$M22),IF($G22="L",$M22,$N22),$B22,$D22))</f>
        <v/>
      </c>
      <c r="V22" s="130" t="str">
        <f>IF(OR($M22="",$N22=""),"",_xlfn.BETA.INV(ABS(VLOOKUP($S$1,VLookups!$A$28:$B$29,2,FALSE)-V$3),IF($G22="L",$N22,$M22),IF($G22="L",$M22,$N22),$B22,$D22))</f>
        <v/>
      </c>
      <c r="W22" s="129" t="str">
        <f>IF(OR($M22="",$N22=""),"",_xlfn.BETA.INV(ABS(VLOOKUP($S$1,VLookups!$A$28:$B$29,2,FALSE)-W$3),IF($G22="L",$N22,$M22),IF($G22="L",$M22,$N22),$B22,$D22))</f>
        <v/>
      </c>
      <c r="X22" s="130" t="str">
        <f>IF(OR($M22="",$N22=""),"",_xlfn.BETA.INV(ABS(VLOOKUP($S$1,VLookups!$A$28:$B$29,2,FALSE)-X$3),IF($G22="L",$N22,$M22),IF($G22="L",$M22,$N22),$B22,$D22))</f>
        <v/>
      </c>
      <c r="Y22" s="129" t="str">
        <f>IF(OR($M22="",$N22=""),"",_xlfn.BETA.INV(ABS(VLOOKUP($S$1,VLookups!$A$28:$B$29,2,FALSE)-Y$3),IF($G22="L",$N22,$M22),IF($G22="L",$M22,$N22),$B22,$D22))</f>
        <v/>
      </c>
      <c r="Z22" s="130" t="str">
        <f>IF(OR($M22="",$N22=""),"",_xlfn.BETA.INV(ABS(VLOOKUP($S$1,VLookups!$A$28:$B$29,2,FALSE)-Z$3),IF($G22="L",$N22,$M22),IF($G22="L",$M22,$N22),$B22,$D22))</f>
        <v/>
      </c>
      <c r="AA22" s="129" t="str">
        <f>IF(OR($M22="",$N22=""),"",_xlfn.BETA.INV(ABS(VLOOKUP($S$1,VLookups!$A$28:$B$29,2,FALSE)-AA$3),IF($G22="L",$N22,$M22),IF($G22="L",$M22,$N22),$B22,$D22))</f>
        <v/>
      </c>
      <c r="AB22" s="130" t="str">
        <f>IF(OR($M22="",$N22=""),"",_xlfn.BETA.INV(ABS(VLOOKUP($S$1,VLookups!$A$28:$B$29,2,FALSE)-AB$3),IF($G22="L",$N22,$M22),IF($G22="L",$M22,$N22),$B22,$D22))</f>
        <v/>
      </c>
      <c r="AC22" s="129" t="str">
        <f>IF(OR($M22="",$N22=""),"",_xlfn.BETA.INV(ABS(VLOOKUP($S$1,VLookups!$A$28:$B$29,2,FALSE)-AC$3),IF($G22="L",$N22,$M22),IF($G22="L",$M22,$N22),$B22,$D22))</f>
        <v/>
      </c>
      <c r="AD22" s="130" t="str">
        <f>IF(OR($M22="",$N22=""),"",_xlfn.BETA.INV(ABS(VLOOKUP($S$1,VLookups!$A$28:$B$29,2,FALSE)-AD$3),IF($G22="L",$N22,$M22),IF($G22="L",$M22,$N22),$B22,$D22))</f>
        <v/>
      </c>
      <c r="AE22" s="129" t="str">
        <f>IF(OR($M22="",$N22=""),"",_xlfn.BETA.INV(ABS(VLOOKUP($S$1,VLookups!$A$28:$B$29,2,FALSE)-AE$3),IF($G22="L",$N22,$M22),IF($G22="L",$M22,$N22),$B22,$D22))</f>
        <v/>
      </c>
      <c r="AF22" s="130" t="str">
        <f>IF(OR($M22="",$N22=""),"",_xlfn.BETA.INV(ABS(VLOOKUP($S$1,VLookups!$A$28:$B$29,2,FALSE)-AF$3),IF($G22="L",$N22,$M22),IF($G22="L",$M22,$N22),$B22,$D22))</f>
        <v/>
      </c>
      <c r="AG22" s="17"/>
      <c r="AH22" s="238" t="str">
        <f t="shared" si="13"/>
        <v/>
      </c>
      <c r="AI22" s="236" t="str">
        <f t="shared" si="14"/>
        <v/>
      </c>
      <c r="AJ22" s="199" t="str">
        <f t="shared" si="35"/>
        <v/>
      </c>
      <c r="AK22" s="199" t="str">
        <f t="shared" si="35"/>
        <v/>
      </c>
      <c r="AL22" s="199" t="str">
        <f t="shared" si="35"/>
        <v/>
      </c>
      <c r="AM22" s="199" t="str">
        <f t="shared" si="35"/>
        <v/>
      </c>
      <c r="AN22" s="199" t="str">
        <f t="shared" si="35"/>
        <v/>
      </c>
      <c r="AO22" s="199" t="str">
        <f t="shared" si="35"/>
        <v/>
      </c>
      <c r="AP22" s="199" t="str">
        <f t="shared" si="35"/>
        <v/>
      </c>
      <c r="AQ22" s="199" t="str">
        <f t="shared" si="35"/>
        <v/>
      </c>
      <c r="AR22" s="199" t="str">
        <f t="shared" si="35"/>
        <v/>
      </c>
      <c r="AS22" s="199" t="str">
        <f t="shared" si="35"/>
        <v/>
      </c>
      <c r="AT22" s="199" t="str">
        <f t="shared" si="35"/>
        <v/>
      </c>
      <c r="AU22" s="199" t="str">
        <f t="shared" si="35"/>
        <v/>
      </c>
      <c r="AV22" s="199" t="str">
        <f t="shared" si="35"/>
        <v/>
      </c>
      <c r="AW22" s="199" t="str">
        <f t="shared" si="35"/>
        <v/>
      </c>
      <c r="AX22" s="199" t="str">
        <f t="shared" si="35"/>
        <v/>
      </c>
      <c r="AY22" s="199" t="str">
        <f t="shared" si="35"/>
        <v/>
      </c>
      <c r="AZ22" s="199" t="str">
        <f t="shared" si="35"/>
        <v/>
      </c>
      <c r="BA22" s="199" t="str">
        <f t="shared" si="35"/>
        <v/>
      </c>
      <c r="BB22" s="199" t="str">
        <f t="shared" si="35"/>
        <v/>
      </c>
      <c r="BC22" s="199" t="str">
        <f t="shared" si="35"/>
        <v/>
      </c>
      <c r="BD22" s="199" t="str">
        <f t="shared" si="35"/>
        <v/>
      </c>
      <c r="BE22" s="199" t="str">
        <f t="shared" si="35"/>
        <v/>
      </c>
      <c r="BF22" s="199" t="str">
        <f t="shared" si="35"/>
        <v/>
      </c>
      <c r="BG22" s="199" t="str">
        <f t="shared" si="35"/>
        <v/>
      </c>
      <c r="BH22" s="199" t="str">
        <f t="shared" si="35"/>
        <v/>
      </c>
      <c r="BI22" s="199" t="str">
        <f t="shared" si="35"/>
        <v/>
      </c>
      <c r="BJ22" s="199" t="str">
        <f t="shared" si="35"/>
        <v/>
      </c>
      <c r="BK22" s="199" t="str">
        <f t="shared" si="35"/>
        <v/>
      </c>
      <c r="BL22" s="199" t="str">
        <f t="shared" si="35"/>
        <v/>
      </c>
      <c r="BM22" s="199" t="str">
        <f t="shared" si="35"/>
        <v/>
      </c>
      <c r="BN22" s="199" t="str">
        <f t="shared" si="35"/>
        <v/>
      </c>
      <c r="BO22" s="199" t="str">
        <f t="shared" si="35"/>
        <v/>
      </c>
      <c r="BP22" s="199" t="str">
        <f t="shared" si="35"/>
        <v/>
      </c>
      <c r="BQ22" s="199" t="str">
        <f t="shared" si="35"/>
        <v/>
      </c>
      <c r="BR22" s="199" t="str">
        <f t="shared" si="35"/>
        <v/>
      </c>
      <c r="BS22" s="199" t="str">
        <f t="shared" si="35"/>
        <v/>
      </c>
      <c r="BT22" s="199" t="str">
        <f t="shared" si="35"/>
        <v/>
      </c>
      <c r="BU22" s="199" t="str">
        <f t="shared" si="35"/>
        <v/>
      </c>
      <c r="BV22" s="199" t="str">
        <f t="shared" si="35"/>
        <v/>
      </c>
      <c r="BW22" s="199" t="str">
        <f t="shared" si="35"/>
        <v/>
      </c>
      <c r="BX22" s="199" t="str">
        <f t="shared" si="35"/>
        <v/>
      </c>
      <c r="BY22" s="199" t="str">
        <f t="shared" si="35"/>
        <v/>
      </c>
      <c r="BZ22" s="199" t="str">
        <f t="shared" si="35"/>
        <v/>
      </c>
      <c r="CA22" s="199" t="str">
        <f t="shared" si="35"/>
        <v/>
      </c>
      <c r="CB22" s="199" t="str">
        <f t="shared" si="35"/>
        <v/>
      </c>
      <c r="CC22" s="199" t="str">
        <f t="shared" si="35"/>
        <v/>
      </c>
      <c r="CD22" s="199" t="str">
        <f t="shared" si="35"/>
        <v/>
      </c>
      <c r="CE22" s="199" t="str">
        <f t="shared" si="35"/>
        <v/>
      </c>
      <c r="CF22" s="199" t="str">
        <f t="shared" si="35"/>
        <v/>
      </c>
      <c r="CG22" s="199" t="str">
        <f t="shared" si="35"/>
        <v/>
      </c>
      <c r="CH22" s="199" t="str">
        <f t="shared" si="35"/>
        <v/>
      </c>
      <c r="CI22" s="199" t="str">
        <f t="shared" si="35"/>
        <v/>
      </c>
      <c r="CJ22" s="199" t="str">
        <f t="shared" si="35"/>
        <v/>
      </c>
      <c r="CK22" s="199" t="str">
        <f t="shared" si="35"/>
        <v/>
      </c>
      <c r="CL22" s="199" t="str">
        <f t="shared" si="35"/>
        <v/>
      </c>
      <c r="CM22" s="199" t="str">
        <f t="shared" si="35"/>
        <v/>
      </c>
      <c r="CN22" s="199" t="str">
        <f t="shared" si="35"/>
        <v/>
      </c>
      <c r="CO22" s="199" t="str">
        <f t="shared" si="35"/>
        <v/>
      </c>
      <c r="CP22" s="199" t="str">
        <f t="shared" si="35"/>
        <v/>
      </c>
      <c r="CQ22" s="199" t="str">
        <f t="shared" si="35"/>
        <v/>
      </c>
      <c r="CR22" s="199" t="str">
        <f t="shared" si="35"/>
        <v/>
      </c>
      <c r="CS22" s="199" t="str">
        <f t="shared" si="35"/>
        <v/>
      </c>
      <c r="CT22" s="199" t="str">
        <f t="shared" si="35"/>
        <v/>
      </c>
      <c r="CU22" s="199" t="str">
        <f t="shared" si="35"/>
        <v/>
      </c>
      <c r="CV22" s="199" t="str">
        <f t="shared" si="34"/>
        <v/>
      </c>
      <c r="CW22" s="199" t="str">
        <f t="shared" si="34"/>
        <v/>
      </c>
      <c r="CX22" s="199" t="str">
        <f t="shared" si="34"/>
        <v/>
      </c>
      <c r="CY22" s="199" t="str">
        <f t="shared" si="34"/>
        <v/>
      </c>
      <c r="CZ22" s="199" t="str">
        <f t="shared" si="34"/>
        <v/>
      </c>
      <c r="DA22" s="199" t="str">
        <f t="shared" si="34"/>
        <v/>
      </c>
      <c r="DB22" s="199" t="str">
        <f t="shared" si="34"/>
        <v/>
      </c>
      <c r="DC22" s="199" t="str">
        <f t="shared" si="34"/>
        <v/>
      </c>
      <c r="DD22" s="199" t="str">
        <f t="shared" si="34"/>
        <v/>
      </c>
      <c r="DE22" s="199" t="str">
        <f t="shared" si="34"/>
        <v/>
      </c>
      <c r="DF22" s="199" t="str">
        <f t="shared" si="34"/>
        <v/>
      </c>
      <c r="DG22" s="199" t="str">
        <f t="shared" si="34"/>
        <v/>
      </c>
      <c r="DH22" s="199" t="str">
        <f t="shared" si="34"/>
        <v/>
      </c>
      <c r="DI22" s="199" t="str">
        <f t="shared" si="34"/>
        <v/>
      </c>
      <c r="DJ22" s="199" t="str">
        <f t="shared" si="34"/>
        <v/>
      </c>
      <c r="DK22" s="199" t="str">
        <f t="shared" si="34"/>
        <v/>
      </c>
      <c r="DL22" s="199" t="str">
        <f t="shared" si="34"/>
        <v/>
      </c>
      <c r="DM22" s="199" t="str">
        <f t="shared" si="34"/>
        <v/>
      </c>
      <c r="DN22" s="199" t="str">
        <f t="shared" si="34"/>
        <v/>
      </c>
      <c r="DO22" s="199" t="str">
        <f t="shared" si="34"/>
        <v/>
      </c>
      <c r="DP22" s="199" t="str">
        <f t="shared" si="34"/>
        <v/>
      </c>
      <c r="DQ22" s="199" t="str">
        <f t="shared" si="34"/>
        <v/>
      </c>
      <c r="DR22" s="199" t="str">
        <f t="shared" si="34"/>
        <v/>
      </c>
      <c r="DS22" s="199" t="str">
        <f t="shared" si="34"/>
        <v/>
      </c>
      <c r="DT22" s="199" t="str">
        <f t="shared" si="34"/>
        <v/>
      </c>
      <c r="DU22" s="199" t="str">
        <f t="shared" si="34"/>
        <v/>
      </c>
      <c r="DV22" s="199" t="str">
        <f t="shared" si="34"/>
        <v/>
      </c>
      <c r="DW22" s="199" t="str">
        <f t="shared" si="34"/>
        <v/>
      </c>
      <c r="DX22" s="199" t="str">
        <f t="shared" si="34"/>
        <v/>
      </c>
      <c r="DY22" s="199" t="str">
        <f t="shared" si="34"/>
        <v/>
      </c>
      <c r="DZ22" s="199" t="str">
        <f t="shared" si="34"/>
        <v/>
      </c>
      <c r="EA22" s="199" t="str">
        <f t="shared" si="34"/>
        <v/>
      </c>
      <c r="EB22" s="199" t="str">
        <f t="shared" si="34"/>
        <v/>
      </c>
      <c r="EC22" s="199" t="str">
        <f t="shared" si="34"/>
        <v/>
      </c>
      <c r="ED22" s="199" t="str">
        <f t="shared" si="34"/>
        <v/>
      </c>
      <c r="EE22" s="236" t="str">
        <f t="shared" si="16"/>
        <v/>
      </c>
      <c r="EF22" s="237" t="e">
        <f t="shared" si="17"/>
        <v>#N/A</v>
      </c>
      <c r="EG22" s="237" t="e">
        <f t="shared" si="17"/>
        <v>#N/A</v>
      </c>
      <c r="EH22" s="237" t="e">
        <f t="shared" si="17"/>
        <v>#N/A</v>
      </c>
      <c r="EI22" s="237" t="e">
        <f t="shared" si="17"/>
        <v>#N/A</v>
      </c>
      <c r="EJ22" s="237" t="e">
        <f t="shared" si="17"/>
        <v>#N/A</v>
      </c>
      <c r="EK22" s="237" t="e">
        <f t="shared" si="17"/>
        <v>#N/A</v>
      </c>
      <c r="EL22" s="237" t="e">
        <f t="shared" si="17"/>
        <v>#N/A</v>
      </c>
      <c r="EM22" s="237" t="e">
        <f t="shared" si="17"/>
        <v>#N/A</v>
      </c>
      <c r="EN22" s="237" t="e">
        <f t="shared" si="17"/>
        <v>#N/A</v>
      </c>
      <c r="EO22" s="237" t="e">
        <f t="shared" si="17"/>
        <v>#N/A</v>
      </c>
      <c r="EP22" s="237" t="e">
        <f t="shared" si="17"/>
        <v>#N/A</v>
      </c>
      <c r="EQ22" s="237" t="e">
        <f t="shared" si="17"/>
        <v>#N/A</v>
      </c>
      <c r="ER22" s="237" t="e">
        <f t="shared" si="17"/>
        <v>#N/A</v>
      </c>
      <c r="ES22" s="237" t="e">
        <f t="shared" si="17"/>
        <v>#N/A</v>
      </c>
      <c r="ET22" s="237" t="e">
        <f t="shared" si="17"/>
        <v>#N/A</v>
      </c>
      <c r="EU22" s="237" t="e">
        <f t="shared" si="17"/>
        <v>#N/A</v>
      </c>
      <c r="EV22" s="237" t="e">
        <f t="shared" si="20"/>
        <v>#N/A</v>
      </c>
      <c r="EW22" s="237" t="e">
        <f t="shared" si="20"/>
        <v>#N/A</v>
      </c>
      <c r="EX22" s="237" t="e">
        <f t="shared" si="20"/>
        <v>#N/A</v>
      </c>
      <c r="EY22" s="237" t="e">
        <f t="shared" si="20"/>
        <v>#N/A</v>
      </c>
      <c r="EZ22" s="237" t="e">
        <f t="shared" si="20"/>
        <v>#N/A</v>
      </c>
      <c r="FA22" s="237" t="e">
        <f t="shared" si="20"/>
        <v>#N/A</v>
      </c>
      <c r="FB22" s="237" t="e">
        <f t="shared" si="20"/>
        <v>#N/A</v>
      </c>
      <c r="FC22" s="237" t="e">
        <f t="shared" si="20"/>
        <v>#N/A</v>
      </c>
      <c r="FD22" s="237" t="e">
        <f t="shared" si="20"/>
        <v>#N/A</v>
      </c>
      <c r="FE22" s="237" t="e">
        <f t="shared" si="20"/>
        <v>#N/A</v>
      </c>
      <c r="FF22" s="237" t="e">
        <f t="shared" si="20"/>
        <v>#N/A</v>
      </c>
      <c r="FG22" s="237" t="e">
        <f t="shared" si="20"/>
        <v>#N/A</v>
      </c>
      <c r="FH22" s="237" t="e">
        <f t="shared" si="20"/>
        <v>#N/A</v>
      </c>
      <c r="FI22" s="237" t="e">
        <f t="shared" si="20"/>
        <v>#N/A</v>
      </c>
      <c r="FJ22" s="237" t="e">
        <f t="shared" si="20"/>
        <v>#N/A</v>
      </c>
      <c r="FK22" s="237" t="e">
        <f t="shared" si="20"/>
        <v>#N/A</v>
      </c>
      <c r="FL22" s="237" t="e">
        <f t="shared" si="21"/>
        <v>#N/A</v>
      </c>
      <c r="FM22" s="237" t="e">
        <f t="shared" si="21"/>
        <v>#N/A</v>
      </c>
      <c r="FN22" s="237" t="e">
        <f t="shared" si="21"/>
        <v>#N/A</v>
      </c>
      <c r="FO22" s="237" t="e">
        <f t="shared" si="21"/>
        <v>#N/A</v>
      </c>
      <c r="FP22" s="237" t="e">
        <f t="shared" si="21"/>
        <v>#N/A</v>
      </c>
      <c r="FQ22" s="237" t="e">
        <f t="shared" si="21"/>
        <v>#N/A</v>
      </c>
      <c r="FR22" s="237" t="e">
        <f t="shared" si="21"/>
        <v>#N/A</v>
      </c>
      <c r="FS22" s="237" t="e">
        <f t="shared" si="21"/>
        <v>#N/A</v>
      </c>
      <c r="FT22" s="237" t="e">
        <f t="shared" si="21"/>
        <v>#N/A</v>
      </c>
      <c r="FU22" s="237" t="e">
        <f t="shared" si="21"/>
        <v>#N/A</v>
      </c>
      <c r="FV22" s="237" t="e">
        <f t="shared" si="21"/>
        <v>#N/A</v>
      </c>
      <c r="FW22" s="237" t="e">
        <f t="shared" si="21"/>
        <v>#N/A</v>
      </c>
      <c r="FX22" s="237" t="e">
        <f t="shared" si="21"/>
        <v>#N/A</v>
      </c>
      <c r="FY22" s="237" t="e">
        <f t="shared" si="21"/>
        <v>#N/A</v>
      </c>
      <c r="FZ22" s="237" t="e">
        <f t="shared" si="21"/>
        <v>#N/A</v>
      </c>
      <c r="GA22" s="237" t="e">
        <f t="shared" si="21"/>
        <v>#N/A</v>
      </c>
      <c r="GB22" s="237" t="e">
        <f t="shared" si="22"/>
        <v>#N/A</v>
      </c>
      <c r="GC22" s="237" t="e">
        <f t="shared" si="22"/>
        <v>#N/A</v>
      </c>
      <c r="GD22" s="237" t="e">
        <f t="shared" si="22"/>
        <v>#N/A</v>
      </c>
      <c r="GE22" s="237" t="e">
        <f t="shared" si="22"/>
        <v>#N/A</v>
      </c>
      <c r="GF22" s="237" t="e">
        <f t="shared" si="22"/>
        <v>#N/A</v>
      </c>
      <c r="GG22" s="237" t="e">
        <f t="shared" si="22"/>
        <v>#N/A</v>
      </c>
      <c r="GH22" s="237" t="e">
        <f t="shared" si="22"/>
        <v>#N/A</v>
      </c>
      <c r="GI22" s="237" t="e">
        <f t="shared" si="22"/>
        <v>#N/A</v>
      </c>
      <c r="GJ22" s="237" t="e">
        <f t="shared" si="22"/>
        <v>#N/A</v>
      </c>
      <c r="GK22" s="237" t="e">
        <f t="shared" si="22"/>
        <v>#N/A</v>
      </c>
      <c r="GL22" s="237" t="e">
        <f t="shared" si="22"/>
        <v>#N/A</v>
      </c>
      <c r="GM22" s="237" t="e">
        <f t="shared" si="22"/>
        <v>#N/A</v>
      </c>
      <c r="GN22" s="237" t="e">
        <f t="shared" si="22"/>
        <v>#N/A</v>
      </c>
      <c r="GO22" s="237" t="e">
        <f t="shared" si="22"/>
        <v>#N/A</v>
      </c>
      <c r="GP22" s="237" t="e">
        <f t="shared" si="22"/>
        <v>#N/A</v>
      </c>
      <c r="GQ22" s="237" t="e">
        <f t="shared" si="22"/>
        <v>#N/A</v>
      </c>
      <c r="GR22" s="237" t="e">
        <f t="shared" si="18"/>
        <v>#N/A</v>
      </c>
      <c r="GS22" s="237" t="e">
        <f t="shared" si="18"/>
        <v>#N/A</v>
      </c>
      <c r="GT22" s="237" t="e">
        <f t="shared" si="18"/>
        <v>#N/A</v>
      </c>
      <c r="GU22" s="237" t="e">
        <f t="shared" si="18"/>
        <v>#N/A</v>
      </c>
      <c r="GV22" s="237" t="e">
        <f t="shared" si="25"/>
        <v>#N/A</v>
      </c>
      <c r="GW22" s="237" t="e">
        <f t="shared" si="25"/>
        <v>#N/A</v>
      </c>
      <c r="GX22" s="237" t="e">
        <f t="shared" si="25"/>
        <v>#N/A</v>
      </c>
      <c r="GY22" s="237" t="e">
        <f t="shared" si="25"/>
        <v>#N/A</v>
      </c>
      <c r="GZ22" s="237" t="e">
        <f t="shared" si="25"/>
        <v>#N/A</v>
      </c>
      <c r="HA22" s="237" t="e">
        <f t="shared" si="25"/>
        <v>#N/A</v>
      </c>
      <c r="HB22" s="237" t="e">
        <f t="shared" si="25"/>
        <v>#N/A</v>
      </c>
      <c r="HC22" s="237" t="e">
        <f t="shared" si="25"/>
        <v>#N/A</v>
      </c>
      <c r="HD22" s="237" t="e">
        <f t="shared" si="25"/>
        <v>#N/A</v>
      </c>
      <c r="HE22" s="237" t="e">
        <f t="shared" si="25"/>
        <v>#N/A</v>
      </c>
      <c r="HF22" s="237" t="e">
        <f t="shared" si="25"/>
        <v>#N/A</v>
      </c>
      <c r="HG22" s="237" t="e">
        <f t="shared" si="25"/>
        <v>#N/A</v>
      </c>
      <c r="HH22" s="237" t="e">
        <f t="shared" si="25"/>
        <v>#N/A</v>
      </c>
      <c r="HI22" s="237" t="e">
        <f t="shared" si="25"/>
        <v>#N/A</v>
      </c>
      <c r="HJ22" s="237" t="e">
        <f t="shared" si="25"/>
        <v>#N/A</v>
      </c>
      <c r="HK22" s="237" t="e">
        <f t="shared" si="25"/>
        <v>#N/A</v>
      </c>
      <c r="HL22" s="237" t="e">
        <f t="shared" si="26"/>
        <v>#N/A</v>
      </c>
      <c r="HM22" s="237" t="e">
        <f t="shared" si="26"/>
        <v>#N/A</v>
      </c>
      <c r="HN22" s="237" t="e">
        <f t="shared" si="26"/>
        <v>#N/A</v>
      </c>
      <c r="HO22" s="237" t="e">
        <f t="shared" si="26"/>
        <v>#N/A</v>
      </c>
      <c r="HP22" s="237" t="e">
        <f t="shared" si="26"/>
        <v>#N/A</v>
      </c>
      <c r="HQ22" s="237" t="e">
        <f t="shared" si="26"/>
        <v>#N/A</v>
      </c>
      <c r="HR22" s="237" t="e">
        <f t="shared" si="26"/>
        <v>#N/A</v>
      </c>
      <c r="HS22" s="237" t="e">
        <f t="shared" si="26"/>
        <v>#N/A</v>
      </c>
      <c r="HT22" s="237" t="e">
        <f t="shared" si="26"/>
        <v>#N/A</v>
      </c>
      <c r="HU22" s="237" t="e">
        <f t="shared" si="26"/>
        <v>#N/A</v>
      </c>
      <c r="HV22" s="237" t="e">
        <f t="shared" si="26"/>
        <v>#N/A</v>
      </c>
      <c r="HW22" s="237" t="e">
        <f t="shared" si="26"/>
        <v>#N/A</v>
      </c>
      <c r="HX22" s="237" t="e">
        <f t="shared" si="26"/>
        <v>#N/A</v>
      </c>
      <c r="HY22" s="237" t="e">
        <f t="shared" si="26"/>
        <v>#N/A</v>
      </c>
      <c r="HZ22" s="237" t="e">
        <f t="shared" si="26"/>
        <v>#N/A</v>
      </c>
      <c r="IA22" s="237" t="e">
        <f t="shared" si="26"/>
        <v>#N/A</v>
      </c>
      <c r="IB22" s="237" t="e">
        <f t="shared" si="27"/>
        <v>#N/A</v>
      </c>
    </row>
    <row r="23" spans="1:236" hidden="1" x14ac:dyDescent="0.25">
      <c r="A23" s="22">
        <v>20</v>
      </c>
      <c r="B23" s="132"/>
      <c r="C23" s="132"/>
      <c r="D23" s="132"/>
      <c r="E23" s="127"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9" t="str">
        <f t="shared" si="3"/>
        <v/>
      </c>
      <c r="Q23" s="119" t="str">
        <f t="shared" si="4"/>
        <v/>
      </c>
      <c r="R23" s="40" t="str">
        <f t="shared" si="5"/>
        <v/>
      </c>
      <c r="S23" s="132"/>
      <c r="T23" s="28" t="str">
        <f>IF(AND(B23&gt;0,C23&gt;0,D23&gt;0,M23&gt;0,N23&gt;0,S23&gt;0,NOT(K23="")),ABS(VLOOKUP($S$1,VLookups!$A$28:$B$29,2,FALSE)-_xlfn.BETA.DIST(S23,IF(G23="L",N23,M23),IF(G23="L",M23,N23),TRUE,B23,D23)),"")</f>
        <v/>
      </c>
      <c r="U23" s="129" t="str">
        <f>IF(OR($M23="",$N23=""),"",_xlfn.BETA.INV(ABS(VLOOKUP($S$1,VLookups!$A$28:$B$29,2,FALSE)-U$3),IF($G23="L",$N23,$M23),IF($G23="L",$M23,$N23),$B23,$D23))</f>
        <v/>
      </c>
      <c r="V23" s="130" t="str">
        <f>IF(OR($M23="",$N23=""),"",_xlfn.BETA.INV(ABS(VLOOKUP($S$1,VLookups!$A$28:$B$29,2,FALSE)-V$3),IF($G23="L",$N23,$M23),IF($G23="L",$M23,$N23),$B23,$D23))</f>
        <v/>
      </c>
      <c r="W23" s="129" t="str">
        <f>IF(OR($M23="",$N23=""),"",_xlfn.BETA.INV(ABS(VLOOKUP($S$1,VLookups!$A$28:$B$29,2,FALSE)-W$3),IF($G23="L",$N23,$M23),IF($G23="L",$M23,$N23),$B23,$D23))</f>
        <v/>
      </c>
      <c r="X23" s="130" t="str">
        <f>IF(OR($M23="",$N23=""),"",_xlfn.BETA.INV(ABS(VLOOKUP($S$1,VLookups!$A$28:$B$29,2,FALSE)-X$3),IF($G23="L",$N23,$M23),IF($G23="L",$M23,$N23),$B23,$D23))</f>
        <v/>
      </c>
      <c r="Y23" s="129" t="str">
        <f>IF(OR($M23="",$N23=""),"",_xlfn.BETA.INV(ABS(VLOOKUP($S$1,VLookups!$A$28:$B$29,2,FALSE)-Y$3),IF($G23="L",$N23,$M23),IF($G23="L",$M23,$N23),$B23,$D23))</f>
        <v/>
      </c>
      <c r="Z23" s="130" t="str">
        <f>IF(OR($M23="",$N23=""),"",_xlfn.BETA.INV(ABS(VLOOKUP($S$1,VLookups!$A$28:$B$29,2,FALSE)-Z$3),IF($G23="L",$N23,$M23),IF($G23="L",$M23,$N23),$B23,$D23))</f>
        <v/>
      </c>
      <c r="AA23" s="129" t="str">
        <f>IF(OR($M23="",$N23=""),"",_xlfn.BETA.INV(ABS(VLOOKUP($S$1,VLookups!$A$28:$B$29,2,FALSE)-AA$3),IF($G23="L",$N23,$M23),IF($G23="L",$M23,$N23),$B23,$D23))</f>
        <v/>
      </c>
      <c r="AB23" s="130" t="str">
        <f>IF(OR($M23="",$N23=""),"",_xlfn.BETA.INV(ABS(VLOOKUP($S$1,VLookups!$A$28:$B$29,2,FALSE)-AB$3),IF($G23="L",$N23,$M23),IF($G23="L",$M23,$N23),$B23,$D23))</f>
        <v/>
      </c>
      <c r="AC23" s="129" t="str">
        <f>IF(OR($M23="",$N23=""),"",_xlfn.BETA.INV(ABS(VLOOKUP($S$1,VLookups!$A$28:$B$29,2,FALSE)-AC$3),IF($G23="L",$N23,$M23),IF($G23="L",$M23,$N23),$B23,$D23))</f>
        <v/>
      </c>
      <c r="AD23" s="130" t="str">
        <f>IF(OR($M23="",$N23=""),"",_xlfn.BETA.INV(ABS(VLOOKUP($S$1,VLookups!$A$28:$B$29,2,FALSE)-AD$3),IF($G23="L",$N23,$M23),IF($G23="L",$M23,$N23),$B23,$D23))</f>
        <v/>
      </c>
      <c r="AE23" s="129" t="str">
        <f>IF(OR($M23="",$N23=""),"",_xlfn.BETA.INV(ABS(VLOOKUP($S$1,VLookups!$A$28:$B$29,2,FALSE)-AE$3),IF($G23="L",$N23,$M23),IF($G23="L",$M23,$N23),$B23,$D23))</f>
        <v/>
      </c>
      <c r="AF23" s="130" t="str">
        <f>IF(OR($M23="",$N23=""),"",_xlfn.BETA.INV(ABS(VLOOKUP($S$1,VLookups!$A$28:$B$29,2,FALSE)-AF$3),IF($G23="L",$N23,$M23),IF($G23="L",$M23,$N23),$B23,$D23))</f>
        <v/>
      </c>
      <c r="AG23" s="17"/>
      <c r="AH23" s="238" t="str">
        <f t="shared" si="13"/>
        <v/>
      </c>
      <c r="AI23" s="236" t="str">
        <f t="shared" si="14"/>
        <v/>
      </c>
      <c r="AJ23" s="199" t="str">
        <f t="shared" si="35"/>
        <v/>
      </c>
      <c r="AK23" s="199" t="str">
        <f t="shared" si="35"/>
        <v/>
      </c>
      <c r="AL23" s="199" t="str">
        <f t="shared" si="35"/>
        <v/>
      </c>
      <c r="AM23" s="199" t="str">
        <f t="shared" si="35"/>
        <v/>
      </c>
      <c r="AN23" s="199" t="str">
        <f t="shared" si="35"/>
        <v/>
      </c>
      <c r="AO23" s="199" t="str">
        <f t="shared" si="35"/>
        <v/>
      </c>
      <c r="AP23" s="199" t="str">
        <f t="shared" si="35"/>
        <v/>
      </c>
      <c r="AQ23" s="199" t="str">
        <f t="shared" si="35"/>
        <v/>
      </c>
      <c r="AR23" s="199" t="str">
        <f t="shared" si="35"/>
        <v/>
      </c>
      <c r="AS23" s="199" t="str">
        <f t="shared" si="35"/>
        <v/>
      </c>
      <c r="AT23" s="199" t="str">
        <f t="shared" si="35"/>
        <v/>
      </c>
      <c r="AU23" s="199" t="str">
        <f t="shared" si="35"/>
        <v/>
      </c>
      <c r="AV23" s="199" t="str">
        <f t="shared" si="35"/>
        <v/>
      </c>
      <c r="AW23" s="199" t="str">
        <f t="shared" si="35"/>
        <v/>
      </c>
      <c r="AX23" s="199" t="str">
        <f t="shared" si="35"/>
        <v/>
      </c>
      <c r="AY23" s="199" t="str">
        <f t="shared" si="35"/>
        <v/>
      </c>
      <c r="AZ23" s="199" t="str">
        <f t="shared" si="35"/>
        <v/>
      </c>
      <c r="BA23" s="199" t="str">
        <f t="shared" si="35"/>
        <v/>
      </c>
      <c r="BB23" s="199" t="str">
        <f t="shared" si="35"/>
        <v/>
      </c>
      <c r="BC23" s="199" t="str">
        <f t="shared" si="35"/>
        <v/>
      </c>
      <c r="BD23" s="199" t="str">
        <f t="shared" si="35"/>
        <v/>
      </c>
      <c r="BE23" s="199" t="str">
        <f t="shared" si="35"/>
        <v/>
      </c>
      <c r="BF23" s="199" t="str">
        <f t="shared" si="35"/>
        <v/>
      </c>
      <c r="BG23" s="199" t="str">
        <f t="shared" si="35"/>
        <v/>
      </c>
      <c r="BH23" s="199" t="str">
        <f t="shared" si="35"/>
        <v/>
      </c>
      <c r="BI23" s="199" t="str">
        <f t="shared" si="35"/>
        <v/>
      </c>
      <c r="BJ23" s="199" t="str">
        <f t="shared" si="35"/>
        <v/>
      </c>
      <c r="BK23" s="199" t="str">
        <f t="shared" si="35"/>
        <v/>
      </c>
      <c r="BL23" s="199" t="str">
        <f t="shared" si="35"/>
        <v/>
      </c>
      <c r="BM23" s="199" t="str">
        <f t="shared" si="35"/>
        <v/>
      </c>
      <c r="BN23" s="199" t="str">
        <f t="shared" si="35"/>
        <v/>
      </c>
      <c r="BO23" s="199" t="str">
        <f t="shared" si="35"/>
        <v/>
      </c>
      <c r="BP23" s="199" t="str">
        <f t="shared" si="35"/>
        <v/>
      </c>
      <c r="BQ23" s="199" t="str">
        <f t="shared" si="35"/>
        <v/>
      </c>
      <c r="BR23" s="199" t="str">
        <f t="shared" si="35"/>
        <v/>
      </c>
      <c r="BS23" s="199" t="str">
        <f t="shared" si="35"/>
        <v/>
      </c>
      <c r="BT23" s="199" t="str">
        <f t="shared" si="35"/>
        <v/>
      </c>
      <c r="BU23" s="199" t="str">
        <f t="shared" si="35"/>
        <v/>
      </c>
      <c r="BV23" s="199" t="str">
        <f t="shared" si="35"/>
        <v/>
      </c>
      <c r="BW23" s="199" t="str">
        <f t="shared" si="35"/>
        <v/>
      </c>
      <c r="BX23" s="199" t="str">
        <f t="shared" si="35"/>
        <v/>
      </c>
      <c r="BY23" s="199" t="str">
        <f t="shared" si="35"/>
        <v/>
      </c>
      <c r="BZ23" s="199" t="str">
        <f t="shared" si="35"/>
        <v/>
      </c>
      <c r="CA23" s="199" t="str">
        <f t="shared" si="35"/>
        <v/>
      </c>
      <c r="CB23" s="199" t="str">
        <f t="shared" si="35"/>
        <v/>
      </c>
      <c r="CC23" s="199" t="str">
        <f t="shared" si="35"/>
        <v/>
      </c>
      <c r="CD23" s="199" t="str">
        <f t="shared" si="35"/>
        <v/>
      </c>
      <c r="CE23" s="199" t="str">
        <f t="shared" si="35"/>
        <v/>
      </c>
      <c r="CF23" s="199" t="str">
        <f t="shared" si="35"/>
        <v/>
      </c>
      <c r="CG23" s="199" t="str">
        <f t="shared" si="35"/>
        <v/>
      </c>
      <c r="CH23" s="199" t="str">
        <f t="shared" si="35"/>
        <v/>
      </c>
      <c r="CI23" s="199" t="str">
        <f t="shared" si="35"/>
        <v/>
      </c>
      <c r="CJ23" s="199" t="str">
        <f t="shared" si="35"/>
        <v/>
      </c>
      <c r="CK23" s="199" t="str">
        <f t="shared" si="35"/>
        <v/>
      </c>
      <c r="CL23" s="199" t="str">
        <f t="shared" si="35"/>
        <v/>
      </c>
      <c r="CM23" s="199" t="str">
        <f t="shared" si="35"/>
        <v/>
      </c>
      <c r="CN23" s="199" t="str">
        <f t="shared" si="35"/>
        <v/>
      </c>
      <c r="CO23" s="199" t="str">
        <f t="shared" si="35"/>
        <v/>
      </c>
      <c r="CP23" s="199" t="str">
        <f t="shared" si="35"/>
        <v/>
      </c>
      <c r="CQ23" s="199" t="str">
        <f t="shared" si="35"/>
        <v/>
      </c>
      <c r="CR23" s="199" t="str">
        <f t="shared" si="35"/>
        <v/>
      </c>
      <c r="CS23" s="199" t="str">
        <f t="shared" si="35"/>
        <v/>
      </c>
      <c r="CT23" s="199" t="str">
        <f t="shared" si="35"/>
        <v/>
      </c>
      <c r="CU23" s="199" t="str">
        <f t="shared" si="35"/>
        <v/>
      </c>
      <c r="CV23" s="199" t="str">
        <f t="shared" si="34"/>
        <v/>
      </c>
      <c r="CW23" s="199" t="str">
        <f t="shared" si="34"/>
        <v/>
      </c>
      <c r="CX23" s="199" t="str">
        <f t="shared" si="34"/>
        <v/>
      </c>
      <c r="CY23" s="199" t="str">
        <f t="shared" si="34"/>
        <v/>
      </c>
      <c r="CZ23" s="199" t="str">
        <f t="shared" si="34"/>
        <v/>
      </c>
      <c r="DA23" s="199" t="str">
        <f t="shared" si="34"/>
        <v/>
      </c>
      <c r="DB23" s="199" t="str">
        <f t="shared" si="34"/>
        <v/>
      </c>
      <c r="DC23" s="199" t="str">
        <f t="shared" si="34"/>
        <v/>
      </c>
      <c r="DD23" s="199" t="str">
        <f t="shared" si="34"/>
        <v/>
      </c>
      <c r="DE23" s="199" t="str">
        <f t="shared" si="34"/>
        <v/>
      </c>
      <c r="DF23" s="199" t="str">
        <f t="shared" si="34"/>
        <v/>
      </c>
      <c r="DG23" s="199" t="str">
        <f t="shared" si="34"/>
        <v/>
      </c>
      <c r="DH23" s="199" t="str">
        <f t="shared" si="34"/>
        <v/>
      </c>
      <c r="DI23" s="199" t="str">
        <f t="shared" si="34"/>
        <v/>
      </c>
      <c r="DJ23" s="199" t="str">
        <f t="shared" si="34"/>
        <v/>
      </c>
      <c r="DK23" s="199" t="str">
        <f t="shared" si="34"/>
        <v/>
      </c>
      <c r="DL23" s="199" t="str">
        <f t="shared" si="34"/>
        <v/>
      </c>
      <c r="DM23" s="199" t="str">
        <f t="shared" si="34"/>
        <v/>
      </c>
      <c r="DN23" s="199" t="str">
        <f t="shared" si="34"/>
        <v/>
      </c>
      <c r="DO23" s="199" t="str">
        <f t="shared" si="34"/>
        <v/>
      </c>
      <c r="DP23" s="199" t="str">
        <f t="shared" si="34"/>
        <v/>
      </c>
      <c r="DQ23" s="199" t="str">
        <f t="shared" si="34"/>
        <v/>
      </c>
      <c r="DR23" s="199" t="str">
        <f t="shared" si="34"/>
        <v/>
      </c>
      <c r="DS23" s="199" t="str">
        <f t="shared" si="34"/>
        <v/>
      </c>
      <c r="DT23" s="199" t="str">
        <f t="shared" si="34"/>
        <v/>
      </c>
      <c r="DU23" s="199" t="str">
        <f t="shared" si="34"/>
        <v/>
      </c>
      <c r="DV23" s="199" t="str">
        <f t="shared" si="34"/>
        <v/>
      </c>
      <c r="DW23" s="199" t="str">
        <f t="shared" si="34"/>
        <v/>
      </c>
      <c r="DX23" s="199" t="str">
        <f t="shared" si="34"/>
        <v/>
      </c>
      <c r="DY23" s="199" t="str">
        <f t="shared" si="34"/>
        <v/>
      </c>
      <c r="DZ23" s="199" t="str">
        <f t="shared" si="34"/>
        <v/>
      </c>
      <c r="EA23" s="199" t="str">
        <f t="shared" si="34"/>
        <v/>
      </c>
      <c r="EB23" s="199" t="str">
        <f t="shared" si="34"/>
        <v/>
      </c>
      <c r="EC23" s="199" t="str">
        <f t="shared" si="34"/>
        <v/>
      </c>
      <c r="ED23" s="199" t="str">
        <f t="shared" si="34"/>
        <v/>
      </c>
      <c r="EE23" s="236" t="str">
        <f t="shared" si="16"/>
        <v/>
      </c>
      <c r="EF23" s="237" t="e">
        <f t="shared" si="17"/>
        <v>#N/A</v>
      </c>
      <c r="EG23" s="237" t="e">
        <f t="shared" si="17"/>
        <v>#N/A</v>
      </c>
      <c r="EH23" s="237" t="e">
        <f t="shared" si="17"/>
        <v>#N/A</v>
      </c>
      <c r="EI23" s="237" t="e">
        <f t="shared" si="17"/>
        <v>#N/A</v>
      </c>
      <c r="EJ23" s="237" t="e">
        <f t="shared" si="17"/>
        <v>#N/A</v>
      </c>
      <c r="EK23" s="237" t="e">
        <f t="shared" si="17"/>
        <v>#N/A</v>
      </c>
      <c r="EL23" s="237" t="e">
        <f t="shared" si="17"/>
        <v>#N/A</v>
      </c>
      <c r="EM23" s="237" t="e">
        <f t="shared" si="17"/>
        <v>#N/A</v>
      </c>
      <c r="EN23" s="237" t="e">
        <f t="shared" si="17"/>
        <v>#N/A</v>
      </c>
      <c r="EO23" s="237" t="e">
        <f t="shared" si="17"/>
        <v>#N/A</v>
      </c>
      <c r="EP23" s="237" t="e">
        <f t="shared" si="17"/>
        <v>#N/A</v>
      </c>
      <c r="EQ23" s="237" t="e">
        <f t="shared" si="17"/>
        <v>#N/A</v>
      </c>
      <c r="ER23" s="237" t="e">
        <f t="shared" ref="ER23:FG86" si="36">IF(ISNONTEXT($Q23),IF($G23="R",_xlfn.BETA.DIST(AU23,$M23,$N23,FALSE,$B23,$D23),_xlfn.BETA.DIST(AU23,$N23,$M23,FALSE,$B23,$D23)),NA())</f>
        <v>#N/A</v>
      </c>
      <c r="ES23" s="237" t="e">
        <f t="shared" si="36"/>
        <v>#N/A</v>
      </c>
      <c r="ET23" s="237" t="e">
        <f t="shared" si="36"/>
        <v>#N/A</v>
      </c>
      <c r="EU23" s="237" t="e">
        <f t="shared" si="36"/>
        <v>#N/A</v>
      </c>
      <c r="EV23" s="237" t="e">
        <f t="shared" si="20"/>
        <v>#N/A</v>
      </c>
      <c r="EW23" s="237" t="e">
        <f t="shared" si="20"/>
        <v>#N/A</v>
      </c>
      <c r="EX23" s="237" t="e">
        <f t="shared" si="20"/>
        <v>#N/A</v>
      </c>
      <c r="EY23" s="237" t="e">
        <f t="shared" si="20"/>
        <v>#N/A</v>
      </c>
      <c r="EZ23" s="237" t="e">
        <f t="shared" si="20"/>
        <v>#N/A</v>
      </c>
      <c r="FA23" s="237" t="e">
        <f t="shared" si="20"/>
        <v>#N/A</v>
      </c>
      <c r="FB23" s="237" t="e">
        <f t="shared" si="20"/>
        <v>#N/A</v>
      </c>
      <c r="FC23" s="237" t="e">
        <f t="shared" si="20"/>
        <v>#N/A</v>
      </c>
      <c r="FD23" s="237" t="e">
        <f t="shared" si="20"/>
        <v>#N/A</v>
      </c>
      <c r="FE23" s="237" t="e">
        <f t="shared" si="20"/>
        <v>#N/A</v>
      </c>
      <c r="FF23" s="237" t="e">
        <f t="shared" si="20"/>
        <v>#N/A</v>
      </c>
      <c r="FG23" s="237" t="e">
        <f t="shared" si="20"/>
        <v>#N/A</v>
      </c>
      <c r="FH23" s="237" t="e">
        <f t="shared" si="20"/>
        <v>#N/A</v>
      </c>
      <c r="FI23" s="237" t="e">
        <f t="shared" si="20"/>
        <v>#N/A</v>
      </c>
      <c r="FJ23" s="237" t="e">
        <f t="shared" si="20"/>
        <v>#N/A</v>
      </c>
      <c r="FK23" s="237" t="e">
        <f t="shared" ref="FK23:FZ86" si="37">IF(ISNONTEXT($Q23),IF($G23="R",_xlfn.BETA.DIST(BN23,$M23,$N23,FALSE,$B23,$D23),_xlfn.BETA.DIST(BN23,$N23,$M23,FALSE,$B23,$D23)),NA())</f>
        <v>#N/A</v>
      </c>
      <c r="FL23" s="237" t="e">
        <f t="shared" si="21"/>
        <v>#N/A</v>
      </c>
      <c r="FM23" s="237" t="e">
        <f t="shared" si="21"/>
        <v>#N/A</v>
      </c>
      <c r="FN23" s="237" t="e">
        <f t="shared" si="21"/>
        <v>#N/A</v>
      </c>
      <c r="FO23" s="237" t="e">
        <f t="shared" si="21"/>
        <v>#N/A</v>
      </c>
      <c r="FP23" s="237" t="e">
        <f t="shared" si="21"/>
        <v>#N/A</v>
      </c>
      <c r="FQ23" s="237" t="e">
        <f t="shared" si="21"/>
        <v>#N/A</v>
      </c>
      <c r="FR23" s="237" t="e">
        <f t="shared" si="21"/>
        <v>#N/A</v>
      </c>
      <c r="FS23" s="237" t="e">
        <f t="shared" si="21"/>
        <v>#N/A</v>
      </c>
      <c r="FT23" s="237" t="e">
        <f t="shared" si="21"/>
        <v>#N/A</v>
      </c>
      <c r="FU23" s="237" t="e">
        <f t="shared" si="21"/>
        <v>#N/A</v>
      </c>
      <c r="FV23" s="237" t="e">
        <f t="shared" si="21"/>
        <v>#N/A</v>
      </c>
      <c r="FW23" s="237" t="e">
        <f t="shared" si="21"/>
        <v>#N/A</v>
      </c>
      <c r="FX23" s="237" t="e">
        <f t="shared" si="21"/>
        <v>#N/A</v>
      </c>
      <c r="FY23" s="237" t="e">
        <f t="shared" si="21"/>
        <v>#N/A</v>
      </c>
      <c r="FZ23" s="237" t="e">
        <f t="shared" si="21"/>
        <v>#N/A</v>
      </c>
      <c r="GA23" s="237" t="e">
        <f t="shared" ref="GA23:GP86" si="38">IF(ISNONTEXT($Q23),IF($G23="R",_xlfn.BETA.DIST(CD23,$M23,$N23,FALSE,$B23,$D23),_xlfn.BETA.DIST(CD23,$N23,$M23,FALSE,$B23,$D23)),NA())</f>
        <v>#N/A</v>
      </c>
      <c r="GB23" s="237" t="e">
        <f t="shared" si="22"/>
        <v>#N/A</v>
      </c>
      <c r="GC23" s="237" t="e">
        <f t="shared" si="22"/>
        <v>#N/A</v>
      </c>
      <c r="GD23" s="237" t="e">
        <f t="shared" si="22"/>
        <v>#N/A</v>
      </c>
      <c r="GE23" s="237" t="e">
        <f t="shared" si="22"/>
        <v>#N/A</v>
      </c>
      <c r="GF23" s="237" t="e">
        <f t="shared" si="22"/>
        <v>#N/A</v>
      </c>
      <c r="GG23" s="237" t="e">
        <f t="shared" si="22"/>
        <v>#N/A</v>
      </c>
      <c r="GH23" s="237" t="e">
        <f t="shared" si="22"/>
        <v>#N/A</v>
      </c>
      <c r="GI23" s="237" t="e">
        <f t="shared" si="22"/>
        <v>#N/A</v>
      </c>
      <c r="GJ23" s="237" t="e">
        <f t="shared" si="22"/>
        <v>#N/A</v>
      </c>
      <c r="GK23" s="237" t="e">
        <f t="shared" si="22"/>
        <v>#N/A</v>
      </c>
      <c r="GL23" s="237" t="e">
        <f t="shared" si="22"/>
        <v>#N/A</v>
      </c>
      <c r="GM23" s="237" t="e">
        <f t="shared" si="22"/>
        <v>#N/A</v>
      </c>
      <c r="GN23" s="237" t="e">
        <f t="shared" si="22"/>
        <v>#N/A</v>
      </c>
      <c r="GO23" s="237" t="e">
        <f t="shared" si="22"/>
        <v>#N/A</v>
      </c>
      <c r="GP23" s="237" t="e">
        <f t="shared" si="22"/>
        <v>#N/A</v>
      </c>
      <c r="GQ23" s="237" t="e">
        <f t="shared" ref="GQ23:HE86" si="39">IF(ISNONTEXT($Q23),IF($G23="R",_xlfn.BETA.DIST(CT23,$M23,$N23,FALSE,$B23,$D23),_xlfn.BETA.DIST(CT23,$N23,$M23,FALSE,$B23,$D23)),NA())</f>
        <v>#N/A</v>
      </c>
      <c r="GR23" s="237" t="e">
        <f t="shared" si="18"/>
        <v>#N/A</v>
      </c>
      <c r="GS23" s="237" t="e">
        <f t="shared" si="18"/>
        <v>#N/A</v>
      </c>
      <c r="GT23" s="237" t="e">
        <f t="shared" si="18"/>
        <v>#N/A</v>
      </c>
      <c r="GU23" s="237" t="e">
        <f t="shared" si="18"/>
        <v>#N/A</v>
      </c>
      <c r="GV23" s="237" t="e">
        <f t="shared" si="25"/>
        <v>#N/A</v>
      </c>
      <c r="GW23" s="237" t="e">
        <f t="shared" si="25"/>
        <v>#N/A</v>
      </c>
      <c r="GX23" s="237" t="e">
        <f t="shared" si="25"/>
        <v>#N/A</v>
      </c>
      <c r="GY23" s="237" t="e">
        <f t="shared" si="25"/>
        <v>#N/A</v>
      </c>
      <c r="GZ23" s="237" t="e">
        <f t="shared" si="25"/>
        <v>#N/A</v>
      </c>
      <c r="HA23" s="237" t="e">
        <f t="shared" si="25"/>
        <v>#N/A</v>
      </c>
      <c r="HB23" s="237" t="e">
        <f t="shared" si="25"/>
        <v>#N/A</v>
      </c>
      <c r="HC23" s="237" t="e">
        <f t="shared" si="25"/>
        <v>#N/A</v>
      </c>
      <c r="HD23" s="237" t="e">
        <f t="shared" si="25"/>
        <v>#N/A</v>
      </c>
      <c r="HE23" s="237" t="e">
        <f t="shared" si="25"/>
        <v>#N/A</v>
      </c>
      <c r="HF23" s="237" t="e">
        <f t="shared" si="25"/>
        <v>#N/A</v>
      </c>
      <c r="HG23" s="237" t="e">
        <f t="shared" si="25"/>
        <v>#N/A</v>
      </c>
      <c r="HH23" s="237" t="e">
        <f t="shared" si="25"/>
        <v>#N/A</v>
      </c>
      <c r="HI23" s="237" t="e">
        <f t="shared" si="25"/>
        <v>#N/A</v>
      </c>
      <c r="HJ23" s="237" t="e">
        <f t="shared" si="25"/>
        <v>#N/A</v>
      </c>
      <c r="HK23" s="237" t="e">
        <f t="shared" si="25"/>
        <v>#N/A</v>
      </c>
      <c r="HL23" s="237" t="e">
        <f t="shared" si="26"/>
        <v>#N/A</v>
      </c>
      <c r="HM23" s="237" t="e">
        <f t="shared" si="26"/>
        <v>#N/A</v>
      </c>
      <c r="HN23" s="237" t="e">
        <f t="shared" si="26"/>
        <v>#N/A</v>
      </c>
      <c r="HO23" s="237" t="e">
        <f t="shared" si="26"/>
        <v>#N/A</v>
      </c>
      <c r="HP23" s="237" t="e">
        <f t="shared" si="26"/>
        <v>#N/A</v>
      </c>
      <c r="HQ23" s="237" t="e">
        <f t="shared" si="26"/>
        <v>#N/A</v>
      </c>
      <c r="HR23" s="237" t="e">
        <f t="shared" si="26"/>
        <v>#N/A</v>
      </c>
      <c r="HS23" s="237" t="e">
        <f t="shared" si="26"/>
        <v>#N/A</v>
      </c>
      <c r="HT23" s="237" t="e">
        <f t="shared" si="26"/>
        <v>#N/A</v>
      </c>
      <c r="HU23" s="237" t="e">
        <f t="shared" si="26"/>
        <v>#N/A</v>
      </c>
      <c r="HV23" s="237" t="e">
        <f t="shared" si="26"/>
        <v>#N/A</v>
      </c>
      <c r="HW23" s="237" t="e">
        <f t="shared" si="26"/>
        <v>#N/A</v>
      </c>
      <c r="HX23" s="237" t="e">
        <f t="shared" si="26"/>
        <v>#N/A</v>
      </c>
      <c r="HY23" s="237" t="e">
        <f t="shared" si="26"/>
        <v>#N/A</v>
      </c>
      <c r="HZ23" s="237" t="e">
        <f t="shared" si="26"/>
        <v>#N/A</v>
      </c>
      <c r="IA23" s="237" t="e">
        <f t="shared" si="26"/>
        <v>#N/A</v>
      </c>
      <c r="IB23" s="237" t="e">
        <f t="shared" si="27"/>
        <v>#N/A</v>
      </c>
    </row>
    <row r="24" spans="1:236" hidden="1" x14ac:dyDescent="0.25">
      <c r="A24" s="22">
        <v>21</v>
      </c>
      <c r="B24" s="132"/>
      <c r="C24" s="132"/>
      <c r="D24" s="132"/>
      <c r="E24" s="127"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9" t="str">
        <f t="shared" si="3"/>
        <v/>
      </c>
      <c r="Q24" s="119" t="str">
        <f t="shared" si="4"/>
        <v/>
      </c>
      <c r="R24" s="40" t="str">
        <f t="shared" si="5"/>
        <v/>
      </c>
      <c r="S24" s="132"/>
      <c r="T24" s="28" t="str">
        <f>IF(AND(B24&gt;0,C24&gt;0,D24&gt;0,M24&gt;0,N24&gt;0,S24&gt;0,NOT(K24="")),ABS(VLOOKUP($S$1,VLookups!$A$28:$B$29,2,FALSE)-_xlfn.BETA.DIST(S24,IF(G24="L",N24,M24),IF(G24="L",M24,N24),TRUE,B24,D24)),"")</f>
        <v/>
      </c>
      <c r="U24" s="129" t="str">
        <f>IF(OR($M24="",$N24=""),"",_xlfn.BETA.INV(ABS(VLOOKUP($S$1,VLookups!$A$28:$B$29,2,FALSE)-U$3),IF($G24="L",$N24,$M24),IF($G24="L",$M24,$N24),$B24,$D24))</f>
        <v/>
      </c>
      <c r="V24" s="130" t="str">
        <f>IF(OR($M24="",$N24=""),"",_xlfn.BETA.INV(ABS(VLOOKUP($S$1,VLookups!$A$28:$B$29,2,FALSE)-V$3),IF($G24="L",$N24,$M24),IF($G24="L",$M24,$N24),$B24,$D24))</f>
        <v/>
      </c>
      <c r="W24" s="129" t="str">
        <f>IF(OR($M24="",$N24=""),"",_xlfn.BETA.INV(ABS(VLOOKUP($S$1,VLookups!$A$28:$B$29,2,FALSE)-W$3),IF($G24="L",$N24,$M24),IF($G24="L",$M24,$N24),$B24,$D24))</f>
        <v/>
      </c>
      <c r="X24" s="130" t="str">
        <f>IF(OR($M24="",$N24=""),"",_xlfn.BETA.INV(ABS(VLOOKUP($S$1,VLookups!$A$28:$B$29,2,FALSE)-X$3),IF($G24="L",$N24,$M24),IF($G24="L",$M24,$N24),$B24,$D24))</f>
        <v/>
      </c>
      <c r="Y24" s="129" t="str">
        <f>IF(OR($M24="",$N24=""),"",_xlfn.BETA.INV(ABS(VLOOKUP($S$1,VLookups!$A$28:$B$29,2,FALSE)-Y$3),IF($G24="L",$N24,$M24),IF($G24="L",$M24,$N24),$B24,$D24))</f>
        <v/>
      </c>
      <c r="Z24" s="130" t="str">
        <f>IF(OR($M24="",$N24=""),"",_xlfn.BETA.INV(ABS(VLOOKUP($S$1,VLookups!$A$28:$B$29,2,FALSE)-Z$3),IF($G24="L",$N24,$M24),IF($G24="L",$M24,$N24),$B24,$D24))</f>
        <v/>
      </c>
      <c r="AA24" s="129" t="str">
        <f>IF(OR($M24="",$N24=""),"",_xlfn.BETA.INV(ABS(VLOOKUP($S$1,VLookups!$A$28:$B$29,2,FALSE)-AA$3),IF($G24="L",$N24,$M24),IF($G24="L",$M24,$N24),$B24,$D24))</f>
        <v/>
      </c>
      <c r="AB24" s="130" t="str">
        <f>IF(OR($M24="",$N24=""),"",_xlfn.BETA.INV(ABS(VLOOKUP($S$1,VLookups!$A$28:$B$29,2,FALSE)-AB$3),IF($G24="L",$N24,$M24),IF($G24="L",$M24,$N24),$B24,$D24))</f>
        <v/>
      </c>
      <c r="AC24" s="129" t="str">
        <f>IF(OR($M24="",$N24=""),"",_xlfn.BETA.INV(ABS(VLOOKUP($S$1,VLookups!$A$28:$B$29,2,FALSE)-AC$3),IF($G24="L",$N24,$M24),IF($G24="L",$M24,$N24),$B24,$D24))</f>
        <v/>
      </c>
      <c r="AD24" s="130" t="str">
        <f>IF(OR($M24="",$N24=""),"",_xlfn.BETA.INV(ABS(VLOOKUP($S$1,VLookups!$A$28:$B$29,2,FALSE)-AD$3),IF($G24="L",$N24,$M24),IF($G24="L",$M24,$N24),$B24,$D24))</f>
        <v/>
      </c>
      <c r="AE24" s="129" t="str">
        <f>IF(OR($M24="",$N24=""),"",_xlfn.BETA.INV(ABS(VLOOKUP($S$1,VLookups!$A$28:$B$29,2,FALSE)-AE$3),IF($G24="L",$N24,$M24),IF($G24="L",$M24,$N24),$B24,$D24))</f>
        <v/>
      </c>
      <c r="AF24" s="130" t="str">
        <f>IF(OR($M24="",$N24=""),"",_xlfn.BETA.INV(ABS(VLOOKUP($S$1,VLookups!$A$28:$B$29,2,FALSE)-AF$3),IF($G24="L",$N24,$M24),IF($G24="L",$M24,$N24),$B24,$D24))</f>
        <v/>
      </c>
      <c r="AG24" s="17"/>
      <c r="AH24" s="238" t="str">
        <f t="shared" si="13"/>
        <v/>
      </c>
      <c r="AI24" s="236" t="str">
        <f t="shared" si="14"/>
        <v/>
      </c>
      <c r="AJ24" s="199" t="str">
        <f t="shared" si="35"/>
        <v/>
      </c>
      <c r="AK24" s="199" t="str">
        <f t="shared" si="35"/>
        <v/>
      </c>
      <c r="AL24" s="199" t="str">
        <f t="shared" si="35"/>
        <v/>
      </c>
      <c r="AM24" s="199" t="str">
        <f t="shared" si="35"/>
        <v/>
      </c>
      <c r="AN24" s="199" t="str">
        <f t="shared" si="35"/>
        <v/>
      </c>
      <c r="AO24" s="199" t="str">
        <f t="shared" si="35"/>
        <v/>
      </c>
      <c r="AP24" s="199" t="str">
        <f t="shared" si="35"/>
        <v/>
      </c>
      <c r="AQ24" s="199" t="str">
        <f t="shared" si="35"/>
        <v/>
      </c>
      <c r="AR24" s="199" t="str">
        <f t="shared" si="35"/>
        <v/>
      </c>
      <c r="AS24" s="199" t="str">
        <f t="shared" si="35"/>
        <v/>
      </c>
      <c r="AT24" s="199" t="str">
        <f t="shared" si="35"/>
        <v/>
      </c>
      <c r="AU24" s="199" t="str">
        <f t="shared" si="35"/>
        <v/>
      </c>
      <c r="AV24" s="199" t="str">
        <f t="shared" si="35"/>
        <v/>
      </c>
      <c r="AW24" s="199" t="str">
        <f t="shared" si="35"/>
        <v/>
      </c>
      <c r="AX24" s="199" t="str">
        <f t="shared" si="35"/>
        <v/>
      </c>
      <c r="AY24" s="199" t="str">
        <f t="shared" si="35"/>
        <v/>
      </c>
      <c r="AZ24" s="199" t="str">
        <f t="shared" si="35"/>
        <v/>
      </c>
      <c r="BA24" s="199" t="str">
        <f t="shared" si="35"/>
        <v/>
      </c>
      <c r="BB24" s="199" t="str">
        <f t="shared" si="35"/>
        <v/>
      </c>
      <c r="BC24" s="199" t="str">
        <f t="shared" si="35"/>
        <v/>
      </c>
      <c r="BD24" s="199" t="str">
        <f t="shared" si="35"/>
        <v/>
      </c>
      <c r="BE24" s="199" t="str">
        <f t="shared" si="35"/>
        <v/>
      </c>
      <c r="BF24" s="199" t="str">
        <f t="shared" si="35"/>
        <v/>
      </c>
      <c r="BG24" s="199" t="str">
        <f t="shared" si="35"/>
        <v/>
      </c>
      <c r="BH24" s="199" t="str">
        <f t="shared" si="35"/>
        <v/>
      </c>
      <c r="BI24" s="199" t="str">
        <f t="shared" si="35"/>
        <v/>
      </c>
      <c r="BJ24" s="199" t="str">
        <f t="shared" si="35"/>
        <v/>
      </c>
      <c r="BK24" s="199" t="str">
        <f t="shared" si="35"/>
        <v/>
      </c>
      <c r="BL24" s="199" t="str">
        <f t="shared" si="35"/>
        <v/>
      </c>
      <c r="BM24" s="199" t="str">
        <f t="shared" si="35"/>
        <v/>
      </c>
      <c r="BN24" s="199" t="str">
        <f t="shared" si="35"/>
        <v/>
      </c>
      <c r="BO24" s="199" t="str">
        <f t="shared" si="35"/>
        <v/>
      </c>
      <c r="BP24" s="199" t="str">
        <f t="shared" si="35"/>
        <v/>
      </c>
      <c r="BQ24" s="199" t="str">
        <f t="shared" si="35"/>
        <v/>
      </c>
      <c r="BR24" s="199" t="str">
        <f t="shared" si="35"/>
        <v/>
      </c>
      <c r="BS24" s="199" t="str">
        <f t="shared" si="35"/>
        <v/>
      </c>
      <c r="BT24" s="199" t="str">
        <f t="shared" si="35"/>
        <v/>
      </c>
      <c r="BU24" s="199" t="str">
        <f t="shared" si="35"/>
        <v/>
      </c>
      <c r="BV24" s="199" t="str">
        <f t="shared" si="35"/>
        <v/>
      </c>
      <c r="BW24" s="199" t="str">
        <f t="shared" si="35"/>
        <v/>
      </c>
      <c r="BX24" s="199" t="str">
        <f t="shared" si="35"/>
        <v/>
      </c>
      <c r="BY24" s="199" t="str">
        <f t="shared" si="35"/>
        <v/>
      </c>
      <c r="BZ24" s="199" t="str">
        <f t="shared" si="35"/>
        <v/>
      </c>
      <c r="CA24" s="199" t="str">
        <f t="shared" si="35"/>
        <v/>
      </c>
      <c r="CB24" s="199" t="str">
        <f t="shared" si="35"/>
        <v/>
      </c>
      <c r="CC24" s="199" t="str">
        <f t="shared" si="35"/>
        <v/>
      </c>
      <c r="CD24" s="199" t="str">
        <f t="shared" si="35"/>
        <v/>
      </c>
      <c r="CE24" s="199" t="str">
        <f t="shared" si="35"/>
        <v/>
      </c>
      <c r="CF24" s="199" t="str">
        <f t="shared" si="35"/>
        <v/>
      </c>
      <c r="CG24" s="199" t="str">
        <f t="shared" si="35"/>
        <v/>
      </c>
      <c r="CH24" s="199" t="str">
        <f t="shared" si="35"/>
        <v/>
      </c>
      <c r="CI24" s="199" t="str">
        <f t="shared" si="35"/>
        <v/>
      </c>
      <c r="CJ24" s="199" t="str">
        <f t="shared" si="35"/>
        <v/>
      </c>
      <c r="CK24" s="199" t="str">
        <f t="shared" si="35"/>
        <v/>
      </c>
      <c r="CL24" s="199" t="str">
        <f t="shared" si="35"/>
        <v/>
      </c>
      <c r="CM24" s="199" t="str">
        <f t="shared" si="35"/>
        <v/>
      </c>
      <c r="CN24" s="199" t="str">
        <f t="shared" si="35"/>
        <v/>
      </c>
      <c r="CO24" s="199" t="str">
        <f t="shared" si="35"/>
        <v/>
      </c>
      <c r="CP24" s="199" t="str">
        <f t="shared" si="35"/>
        <v/>
      </c>
      <c r="CQ24" s="199" t="str">
        <f t="shared" si="35"/>
        <v/>
      </c>
      <c r="CR24" s="199" t="str">
        <f t="shared" si="35"/>
        <v/>
      </c>
      <c r="CS24" s="199" t="str">
        <f t="shared" si="35"/>
        <v/>
      </c>
      <c r="CT24" s="199" t="str">
        <f t="shared" si="35"/>
        <v/>
      </c>
      <c r="CU24" s="199" t="str">
        <f t="shared" ref="CU24:FF24" si="40">IF(ISNONTEXT($AH24),CT24+$AH24,"")</f>
        <v/>
      </c>
      <c r="CV24" s="199" t="str">
        <f t="shared" si="34"/>
        <v/>
      </c>
      <c r="CW24" s="199" t="str">
        <f t="shared" si="34"/>
        <v/>
      </c>
      <c r="CX24" s="199" t="str">
        <f t="shared" si="34"/>
        <v/>
      </c>
      <c r="CY24" s="199" t="str">
        <f t="shared" si="34"/>
        <v/>
      </c>
      <c r="CZ24" s="199" t="str">
        <f t="shared" si="34"/>
        <v/>
      </c>
      <c r="DA24" s="199" t="str">
        <f t="shared" si="34"/>
        <v/>
      </c>
      <c r="DB24" s="199" t="str">
        <f t="shared" si="34"/>
        <v/>
      </c>
      <c r="DC24" s="199" t="str">
        <f t="shared" si="34"/>
        <v/>
      </c>
      <c r="DD24" s="199" t="str">
        <f t="shared" si="34"/>
        <v/>
      </c>
      <c r="DE24" s="199" t="str">
        <f t="shared" si="34"/>
        <v/>
      </c>
      <c r="DF24" s="199" t="str">
        <f t="shared" si="34"/>
        <v/>
      </c>
      <c r="DG24" s="199" t="str">
        <f t="shared" si="34"/>
        <v/>
      </c>
      <c r="DH24" s="199" t="str">
        <f t="shared" si="34"/>
        <v/>
      </c>
      <c r="DI24" s="199" t="str">
        <f t="shared" si="34"/>
        <v/>
      </c>
      <c r="DJ24" s="199" t="str">
        <f t="shared" si="34"/>
        <v/>
      </c>
      <c r="DK24" s="199" t="str">
        <f t="shared" si="34"/>
        <v/>
      </c>
      <c r="DL24" s="199" t="str">
        <f t="shared" si="34"/>
        <v/>
      </c>
      <c r="DM24" s="199" t="str">
        <f t="shared" si="34"/>
        <v/>
      </c>
      <c r="DN24" s="199" t="str">
        <f t="shared" si="34"/>
        <v/>
      </c>
      <c r="DO24" s="199" t="str">
        <f t="shared" si="34"/>
        <v/>
      </c>
      <c r="DP24" s="199" t="str">
        <f t="shared" si="34"/>
        <v/>
      </c>
      <c r="DQ24" s="199" t="str">
        <f t="shared" si="34"/>
        <v/>
      </c>
      <c r="DR24" s="199" t="str">
        <f t="shared" si="34"/>
        <v/>
      </c>
      <c r="DS24" s="199" t="str">
        <f t="shared" si="34"/>
        <v/>
      </c>
      <c r="DT24" s="199" t="str">
        <f t="shared" si="34"/>
        <v/>
      </c>
      <c r="DU24" s="199" t="str">
        <f t="shared" si="34"/>
        <v/>
      </c>
      <c r="DV24" s="199" t="str">
        <f t="shared" si="34"/>
        <v/>
      </c>
      <c r="DW24" s="199" t="str">
        <f t="shared" si="34"/>
        <v/>
      </c>
      <c r="DX24" s="199" t="str">
        <f t="shared" si="34"/>
        <v/>
      </c>
      <c r="DY24" s="199" t="str">
        <f t="shared" si="34"/>
        <v/>
      </c>
      <c r="DZ24" s="199" t="str">
        <f t="shared" si="34"/>
        <v/>
      </c>
      <c r="EA24" s="199" t="str">
        <f t="shared" si="34"/>
        <v/>
      </c>
      <c r="EB24" s="199" t="str">
        <f t="shared" si="34"/>
        <v/>
      </c>
      <c r="EC24" s="199" t="str">
        <f t="shared" si="34"/>
        <v/>
      </c>
      <c r="ED24" s="199" t="str">
        <f t="shared" si="34"/>
        <v/>
      </c>
      <c r="EE24" s="236" t="str">
        <f t="shared" si="16"/>
        <v/>
      </c>
      <c r="EF24" s="237" t="e">
        <f t="shared" ref="EF24:EU87" si="41">IF(ISNONTEXT($Q24),IF($G24="R",_xlfn.BETA.DIST(AI24,$M24,$N24,FALSE,$B24,$D24),_xlfn.BETA.DIST(AI24,$N24,$M24,FALSE,$B24,$D24)),NA())</f>
        <v>#N/A</v>
      </c>
      <c r="EG24" s="237" t="e">
        <f t="shared" si="41"/>
        <v>#N/A</v>
      </c>
      <c r="EH24" s="237" t="e">
        <f t="shared" si="41"/>
        <v>#N/A</v>
      </c>
      <c r="EI24" s="237" t="e">
        <f t="shared" si="41"/>
        <v>#N/A</v>
      </c>
      <c r="EJ24" s="237" t="e">
        <f t="shared" si="41"/>
        <v>#N/A</v>
      </c>
      <c r="EK24" s="237" t="e">
        <f t="shared" si="41"/>
        <v>#N/A</v>
      </c>
      <c r="EL24" s="237" t="e">
        <f t="shared" si="41"/>
        <v>#N/A</v>
      </c>
      <c r="EM24" s="237" t="e">
        <f t="shared" si="41"/>
        <v>#N/A</v>
      </c>
      <c r="EN24" s="237" t="e">
        <f t="shared" si="41"/>
        <v>#N/A</v>
      </c>
      <c r="EO24" s="237" t="e">
        <f t="shared" si="41"/>
        <v>#N/A</v>
      </c>
      <c r="EP24" s="237" t="e">
        <f t="shared" si="41"/>
        <v>#N/A</v>
      </c>
      <c r="EQ24" s="237" t="e">
        <f t="shared" si="41"/>
        <v>#N/A</v>
      </c>
      <c r="ER24" s="237" t="e">
        <f t="shared" si="36"/>
        <v>#N/A</v>
      </c>
      <c r="ES24" s="237" t="e">
        <f t="shared" si="36"/>
        <v>#N/A</v>
      </c>
      <c r="ET24" s="237" t="e">
        <f t="shared" si="36"/>
        <v>#N/A</v>
      </c>
      <c r="EU24" s="237" t="e">
        <f t="shared" si="36"/>
        <v>#N/A</v>
      </c>
      <c r="EV24" s="237" t="e">
        <f t="shared" si="36"/>
        <v>#N/A</v>
      </c>
      <c r="EW24" s="237" t="e">
        <f t="shared" si="36"/>
        <v>#N/A</v>
      </c>
      <c r="EX24" s="237" t="e">
        <f t="shared" si="36"/>
        <v>#N/A</v>
      </c>
      <c r="EY24" s="237" t="e">
        <f t="shared" si="36"/>
        <v>#N/A</v>
      </c>
      <c r="EZ24" s="237" t="e">
        <f t="shared" si="36"/>
        <v>#N/A</v>
      </c>
      <c r="FA24" s="237" t="e">
        <f t="shared" si="36"/>
        <v>#N/A</v>
      </c>
      <c r="FB24" s="237" t="e">
        <f t="shared" si="36"/>
        <v>#N/A</v>
      </c>
      <c r="FC24" s="237" t="e">
        <f t="shared" si="36"/>
        <v>#N/A</v>
      </c>
      <c r="FD24" s="237" t="e">
        <f t="shared" si="36"/>
        <v>#N/A</v>
      </c>
      <c r="FE24" s="237" t="e">
        <f t="shared" si="36"/>
        <v>#N/A</v>
      </c>
      <c r="FF24" s="237" t="e">
        <f t="shared" si="36"/>
        <v>#N/A</v>
      </c>
      <c r="FG24" s="237" t="e">
        <f t="shared" si="36"/>
        <v>#N/A</v>
      </c>
      <c r="FH24" s="237" t="e">
        <f t="shared" ref="FH24:FW87" si="42">IF(ISNONTEXT($Q24),IF($G24="R",_xlfn.BETA.DIST(BK24,$M24,$N24,FALSE,$B24,$D24),_xlfn.BETA.DIST(BK24,$N24,$M24,FALSE,$B24,$D24)),NA())</f>
        <v>#N/A</v>
      </c>
      <c r="FI24" s="237" t="e">
        <f t="shared" si="42"/>
        <v>#N/A</v>
      </c>
      <c r="FJ24" s="237" t="e">
        <f t="shared" si="42"/>
        <v>#N/A</v>
      </c>
      <c r="FK24" s="237" t="e">
        <f t="shared" si="37"/>
        <v>#N/A</v>
      </c>
      <c r="FL24" s="237" t="e">
        <f t="shared" si="37"/>
        <v>#N/A</v>
      </c>
      <c r="FM24" s="237" t="e">
        <f t="shared" si="37"/>
        <v>#N/A</v>
      </c>
      <c r="FN24" s="237" t="e">
        <f t="shared" si="37"/>
        <v>#N/A</v>
      </c>
      <c r="FO24" s="237" t="e">
        <f t="shared" si="37"/>
        <v>#N/A</v>
      </c>
      <c r="FP24" s="237" t="e">
        <f t="shared" si="37"/>
        <v>#N/A</v>
      </c>
      <c r="FQ24" s="237" t="e">
        <f t="shared" si="37"/>
        <v>#N/A</v>
      </c>
      <c r="FR24" s="237" t="e">
        <f t="shared" si="37"/>
        <v>#N/A</v>
      </c>
      <c r="FS24" s="237" t="e">
        <f t="shared" si="37"/>
        <v>#N/A</v>
      </c>
      <c r="FT24" s="237" t="e">
        <f t="shared" si="37"/>
        <v>#N/A</v>
      </c>
      <c r="FU24" s="237" t="e">
        <f t="shared" si="37"/>
        <v>#N/A</v>
      </c>
      <c r="FV24" s="237" t="e">
        <f t="shared" si="37"/>
        <v>#N/A</v>
      </c>
      <c r="FW24" s="237" t="e">
        <f t="shared" si="37"/>
        <v>#N/A</v>
      </c>
      <c r="FX24" s="237" t="e">
        <f t="shared" si="37"/>
        <v>#N/A</v>
      </c>
      <c r="FY24" s="237" t="e">
        <f t="shared" si="37"/>
        <v>#N/A</v>
      </c>
      <c r="FZ24" s="237" t="e">
        <f t="shared" si="37"/>
        <v>#N/A</v>
      </c>
      <c r="GA24" s="237" t="e">
        <f t="shared" si="38"/>
        <v>#N/A</v>
      </c>
      <c r="GB24" s="237" t="e">
        <f t="shared" si="38"/>
        <v>#N/A</v>
      </c>
      <c r="GC24" s="237" t="e">
        <f t="shared" si="38"/>
        <v>#N/A</v>
      </c>
      <c r="GD24" s="237" t="e">
        <f t="shared" si="38"/>
        <v>#N/A</v>
      </c>
      <c r="GE24" s="237" t="e">
        <f t="shared" si="38"/>
        <v>#N/A</v>
      </c>
      <c r="GF24" s="237" t="e">
        <f t="shared" si="38"/>
        <v>#N/A</v>
      </c>
      <c r="GG24" s="237" t="e">
        <f t="shared" si="38"/>
        <v>#N/A</v>
      </c>
      <c r="GH24" s="237" t="e">
        <f t="shared" si="38"/>
        <v>#N/A</v>
      </c>
      <c r="GI24" s="237" t="e">
        <f t="shared" si="38"/>
        <v>#N/A</v>
      </c>
      <c r="GJ24" s="237" t="e">
        <f t="shared" si="38"/>
        <v>#N/A</v>
      </c>
      <c r="GK24" s="237" t="e">
        <f t="shared" si="38"/>
        <v>#N/A</v>
      </c>
      <c r="GL24" s="237" t="e">
        <f t="shared" si="38"/>
        <v>#N/A</v>
      </c>
      <c r="GM24" s="237" t="e">
        <f t="shared" si="38"/>
        <v>#N/A</v>
      </c>
      <c r="GN24" s="237" t="e">
        <f t="shared" si="38"/>
        <v>#N/A</v>
      </c>
      <c r="GO24" s="237" t="e">
        <f t="shared" si="38"/>
        <v>#N/A</v>
      </c>
      <c r="GP24" s="237" t="e">
        <f t="shared" si="38"/>
        <v>#N/A</v>
      </c>
      <c r="GQ24" s="237" t="e">
        <f t="shared" si="39"/>
        <v>#N/A</v>
      </c>
      <c r="GR24" s="237" t="e">
        <f t="shared" si="18"/>
        <v>#N/A</v>
      </c>
      <c r="GS24" s="237" t="e">
        <f t="shared" si="18"/>
        <v>#N/A</v>
      </c>
      <c r="GT24" s="237" t="e">
        <f t="shared" si="18"/>
        <v>#N/A</v>
      </c>
      <c r="GU24" s="237" t="e">
        <f t="shared" si="18"/>
        <v>#N/A</v>
      </c>
      <c r="GV24" s="237" t="e">
        <f t="shared" si="25"/>
        <v>#N/A</v>
      </c>
      <c r="GW24" s="237" t="e">
        <f t="shared" si="25"/>
        <v>#N/A</v>
      </c>
      <c r="GX24" s="237" t="e">
        <f t="shared" si="25"/>
        <v>#N/A</v>
      </c>
      <c r="GY24" s="237" t="e">
        <f t="shared" si="25"/>
        <v>#N/A</v>
      </c>
      <c r="GZ24" s="237" t="e">
        <f t="shared" si="25"/>
        <v>#N/A</v>
      </c>
      <c r="HA24" s="237" t="e">
        <f t="shared" si="25"/>
        <v>#N/A</v>
      </c>
      <c r="HB24" s="237" t="e">
        <f t="shared" si="25"/>
        <v>#N/A</v>
      </c>
      <c r="HC24" s="237" t="e">
        <f t="shared" si="25"/>
        <v>#N/A</v>
      </c>
      <c r="HD24" s="237" t="e">
        <f t="shared" si="25"/>
        <v>#N/A</v>
      </c>
      <c r="HE24" s="237" t="e">
        <f t="shared" si="25"/>
        <v>#N/A</v>
      </c>
      <c r="HF24" s="237" t="e">
        <f t="shared" si="25"/>
        <v>#N/A</v>
      </c>
      <c r="HG24" s="237" t="e">
        <f t="shared" si="25"/>
        <v>#N/A</v>
      </c>
      <c r="HH24" s="237" t="e">
        <f t="shared" si="25"/>
        <v>#N/A</v>
      </c>
      <c r="HI24" s="237" t="e">
        <f t="shared" si="25"/>
        <v>#N/A</v>
      </c>
      <c r="HJ24" s="237" t="e">
        <f t="shared" si="25"/>
        <v>#N/A</v>
      </c>
      <c r="HK24" s="237" t="e">
        <f t="shared" si="25"/>
        <v>#N/A</v>
      </c>
      <c r="HL24" s="237" t="e">
        <f t="shared" si="26"/>
        <v>#N/A</v>
      </c>
      <c r="HM24" s="237" t="e">
        <f t="shared" si="26"/>
        <v>#N/A</v>
      </c>
      <c r="HN24" s="237" t="e">
        <f t="shared" si="26"/>
        <v>#N/A</v>
      </c>
      <c r="HO24" s="237" t="e">
        <f t="shared" si="26"/>
        <v>#N/A</v>
      </c>
      <c r="HP24" s="237" t="e">
        <f t="shared" si="26"/>
        <v>#N/A</v>
      </c>
      <c r="HQ24" s="237" t="e">
        <f t="shared" si="26"/>
        <v>#N/A</v>
      </c>
      <c r="HR24" s="237" t="e">
        <f t="shared" si="26"/>
        <v>#N/A</v>
      </c>
      <c r="HS24" s="237" t="e">
        <f t="shared" si="26"/>
        <v>#N/A</v>
      </c>
      <c r="HT24" s="237" t="e">
        <f t="shared" si="26"/>
        <v>#N/A</v>
      </c>
      <c r="HU24" s="237" t="e">
        <f t="shared" si="26"/>
        <v>#N/A</v>
      </c>
      <c r="HV24" s="237" t="e">
        <f t="shared" si="26"/>
        <v>#N/A</v>
      </c>
      <c r="HW24" s="237" t="e">
        <f t="shared" si="26"/>
        <v>#N/A</v>
      </c>
      <c r="HX24" s="237" t="e">
        <f t="shared" si="26"/>
        <v>#N/A</v>
      </c>
      <c r="HY24" s="237" t="e">
        <f t="shared" si="26"/>
        <v>#N/A</v>
      </c>
      <c r="HZ24" s="237" t="e">
        <f t="shared" si="26"/>
        <v>#N/A</v>
      </c>
      <c r="IA24" s="237" t="e">
        <f t="shared" si="26"/>
        <v>#N/A</v>
      </c>
      <c r="IB24" s="237" t="e">
        <f t="shared" si="27"/>
        <v>#N/A</v>
      </c>
    </row>
    <row r="25" spans="1:236" hidden="1" x14ac:dyDescent="0.25">
      <c r="A25" s="22">
        <v>22</v>
      </c>
      <c r="B25" s="132"/>
      <c r="C25" s="132"/>
      <c r="D25" s="132"/>
      <c r="E25" s="127"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9" t="str">
        <f t="shared" si="3"/>
        <v/>
      </c>
      <c r="Q25" s="119" t="str">
        <f t="shared" si="4"/>
        <v/>
      </c>
      <c r="R25" s="40" t="str">
        <f t="shared" si="5"/>
        <v/>
      </c>
      <c r="S25" s="132"/>
      <c r="T25" s="28" t="str">
        <f>IF(AND(B25&gt;0,C25&gt;0,D25&gt;0,M25&gt;0,N25&gt;0,S25&gt;0,NOT(K25="")),ABS(VLOOKUP($S$1,VLookups!$A$28:$B$29,2,FALSE)-_xlfn.BETA.DIST(S25,IF(G25="L",N25,M25),IF(G25="L",M25,N25),TRUE,B25,D25)),"")</f>
        <v/>
      </c>
      <c r="U25" s="129" t="str">
        <f>IF(OR($M25="",$N25=""),"",_xlfn.BETA.INV(ABS(VLOOKUP($S$1,VLookups!$A$28:$B$29,2,FALSE)-U$3),IF($G25="L",$N25,$M25),IF($G25="L",$M25,$N25),$B25,$D25))</f>
        <v/>
      </c>
      <c r="V25" s="130" t="str">
        <f>IF(OR($M25="",$N25=""),"",_xlfn.BETA.INV(ABS(VLOOKUP($S$1,VLookups!$A$28:$B$29,2,FALSE)-V$3),IF($G25="L",$N25,$M25),IF($G25="L",$M25,$N25),$B25,$D25))</f>
        <v/>
      </c>
      <c r="W25" s="129" t="str">
        <f>IF(OR($M25="",$N25=""),"",_xlfn.BETA.INV(ABS(VLOOKUP($S$1,VLookups!$A$28:$B$29,2,FALSE)-W$3),IF($G25="L",$N25,$M25),IF($G25="L",$M25,$N25),$B25,$D25))</f>
        <v/>
      </c>
      <c r="X25" s="130" t="str">
        <f>IF(OR($M25="",$N25=""),"",_xlfn.BETA.INV(ABS(VLOOKUP($S$1,VLookups!$A$28:$B$29,2,FALSE)-X$3),IF($G25="L",$N25,$M25),IF($G25="L",$M25,$N25),$B25,$D25))</f>
        <v/>
      </c>
      <c r="Y25" s="129" t="str">
        <f>IF(OR($M25="",$N25=""),"",_xlfn.BETA.INV(ABS(VLOOKUP($S$1,VLookups!$A$28:$B$29,2,FALSE)-Y$3),IF($G25="L",$N25,$M25),IF($G25="L",$M25,$N25),$B25,$D25))</f>
        <v/>
      </c>
      <c r="Z25" s="130" t="str">
        <f>IF(OR($M25="",$N25=""),"",_xlfn.BETA.INV(ABS(VLOOKUP($S$1,VLookups!$A$28:$B$29,2,FALSE)-Z$3),IF($G25="L",$N25,$M25),IF($G25="L",$M25,$N25),$B25,$D25))</f>
        <v/>
      </c>
      <c r="AA25" s="129" t="str">
        <f>IF(OR($M25="",$N25=""),"",_xlfn.BETA.INV(ABS(VLOOKUP($S$1,VLookups!$A$28:$B$29,2,FALSE)-AA$3),IF($G25="L",$N25,$M25),IF($G25="L",$M25,$N25),$B25,$D25))</f>
        <v/>
      </c>
      <c r="AB25" s="130" t="str">
        <f>IF(OR($M25="",$N25=""),"",_xlfn.BETA.INV(ABS(VLOOKUP($S$1,VLookups!$A$28:$B$29,2,FALSE)-AB$3),IF($G25="L",$N25,$M25),IF($G25="L",$M25,$N25),$B25,$D25))</f>
        <v/>
      </c>
      <c r="AC25" s="129" t="str">
        <f>IF(OR($M25="",$N25=""),"",_xlfn.BETA.INV(ABS(VLOOKUP($S$1,VLookups!$A$28:$B$29,2,FALSE)-AC$3),IF($G25="L",$N25,$M25),IF($G25="L",$M25,$N25),$B25,$D25))</f>
        <v/>
      </c>
      <c r="AD25" s="130" t="str">
        <f>IF(OR($M25="",$N25=""),"",_xlfn.BETA.INV(ABS(VLOOKUP($S$1,VLookups!$A$28:$B$29,2,FALSE)-AD$3),IF($G25="L",$N25,$M25),IF($G25="L",$M25,$N25),$B25,$D25))</f>
        <v/>
      </c>
      <c r="AE25" s="129" t="str">
        <f>IF(OR($M25="",$N25=""),"",_xlfn.BETA.INV(ABS(VLOOKUP($S$1,VLookups!$A$28:$B$29,2,FALSE)-AE$3),IF($G25="L",$N25,$M25),IF($G25="L",$M25,$N25),$B25,$D25))</f>
        <v/>
      </c>
      <c r="AF25" s="130" t="str">
        <f>IF(OR($M25="",$N25=""),"",_xlfn.BETA.INV(ABS(VLOOKUP($S$1,VLookups!$A$28:$B$29,2,FALSE)-AF$3),IF($G25="L",$N25,$M25),IF($G25="L",$M25,$N25),$B25,$D25))</f>
        <v/>
      </c>
      <c r="AG25" s="17"/>
      <c r="AH25" s="238" t="str">
        <f t="shared" si="13"/>
        <v/>
      </c>
      <c r="AI25" s="236" t="str">
        <f t="shared" si="14"/>
        <v/>
      </c>
      <c r="AJ25" s="199" t="str">
        <f t="shared" ref="AJ25:CU28" si="43">IF(ISNONTEXT($AH25),AI25+$AH25,"")</f>
        <v/>
      </c>
      <c r="AK25" s="199" t="str">
        <f t="shared" si="43"/>
        <v/>
      </c>
      <c r="AL25" s="199" t="str">
        <f t="shared" si="43"/>
        <v/>
      </c>
      <c r="AM25" s="199" t="str">
        <f t="shared" si="43"/>
        <v/>
      </c>
      <c r="AN25" s="199" t="str">
        <f t="shared" si="43"/>
        <v/>
      </c>
      <c r="AO25" s="199" t="str">
        <f t="shared" si="43"/>
        <v/>
      </c>
      <c r="AP25" s="199" t="str">
        <f t="shared" si="43"/>
        <v/>
      </c>
      <c r="AQ25" s="199" t="str">
        <f t="shared" si="43"/>
        <v/>
      </c>
      <c r="AR25" s="199" t="str">
        <f t="shared" si="43"/>
        <v/>
      </c>
      <c r="AS25" s="199" t="str">
        <f t="shared" si="43"/>
        <v/>
      </c>
      <c r="AT25" s="199" t="str">
        <f t="shared" si="43"/>
        <v/>
      </c>
      <c r="AU25" s="199" t="str">
        <f t="shared" si="43"/>
        <v/>
      </c>
      <c r="AV25" s="199" t="str">
        <f t="shared" si="43"/>
        <v/>
      </c>
      <c r="AW25" s="199" t="str">
        <f t="shared" si="43"/>
        <v/>
      </c>
      <c r="AX25" s="199" t="str">
        <f t="shared" si="43"/>
        <v/>
      </c>
      <c r="AY25" s="199" t="str">
        <f t="shared" si="43"/>
        <v/>
      </c>
      <c r="AZ25" s="199" t="str">
        <f t="shared" si="43"/>
        <v/>
      </c>
      <c r="BA25" s="199" t="str">
        <f t="shared" si="43"/>
        <v/>
      </c>
      <c r="BB25" s="199" t="str">
        <f t="shared" si="43"/>
        <v/>
      </c>
      <c r="BC25" s="199" t="str">
        <f t="shared" si="43"/>
        <v/>
      </c>
      <c r="BD25" s="199" t="str">
        <f t="shared" si="43"/>
        <v/>
      </c>
      <c r="BE25" s="199" t="str">
        <f t="shared" si="43"/>
        <v/>
      </c>
      <c r="BF25" s="199" t="str">
        <f t="shared" si="43"/>
        <v/>
      </c>
      <c r="BG25" s="199" t="str">
        <f t="shared" si="43"/>
        <v/>
      </c>
      <c r="BH25" s="199" t="str">
        <f t="shared" si="43"/>
        <v/>
      </c>
      <c r="BI25" s="199" t="str">
        <f t="shared" si="43"/>
        <v/>
      </c>
      <c r="BJ25" s="199" t="str">
        <f t="shared" si="43"/>
        <v/>
      </c>
      <c r="BK25" s="199" t="str">
        <f t="shared" si="43"/>
        <v/>
      </c>
      <c r="BL25" s="199" t="str">
        <f t="shared" si="43"/>
        <v/>
      </c>
      <c r="BM25" s="199" t="str">
        <f t="shared" si="43"/>
        <v/>
      </c>
      <c r="BN25" s="199" t="str">
        <f t="shared" si="43"/>
        <v/>
      </c>
      <c r="BO25" s="199" t="str">
        <f t="shared" si="43"/>
        <v/>
      </c>
      <c r="BP25" s="199" t="str">
        <f t="shared" si="43"/>
        <v/>
      </c>
      <c r="BQ25" s="199" t="str">
        <f t="shared" si="43"/>
        <v/>
      </c>
      <c r="BR25" s="199" t="str">
        <f t="shared" si="43"/>
        <v/>
      </c>
      <c r="BS25" s="199" t="str">
        <f t="shared" si="43"/>
        <v/>
      </c>
      <c r="BT25" s="199" t="str">
        <f t="shared" si="43"/>
        <v/>
      </c>
      <c r="BU25" s="199" t="str">
        <f t="shared" si="43"/>
        <v/>
      </c>
      <c r="BV25" s="199" t="str">
        <f t="shared" si="43"/>
        <v/>
      </c>
      <c r="BW25" s="199" t="str">
        <f t="shared" si="43"/>
        <v/>
      </c>
      <c r="BX25" s="199" t="str">
        <f t="shared" si="43"/>
        <v/>
      </c>
      <c r="BY25" s="199" t="str">
        <f t="shared" si="43"/>
        <v/>
      </c>
      <c r="BZ25" s="199" t="str">
        <f t="shared" si="43"/>
        <v/>
      </c>
      <c r="CA25" s="199" t="str">
        <f t="shared" si="43"/>
        <v/>
      </c>
      <c r="CB25" s="199" t="str">
        <f t="shared" si="43"/>
        <v/>
      </c>
      <c r="CC25" s="199" t="str">
        <f t="shared" si="43"/>
        <v/>
      </c>
      <c r="CD25" s="199" t="str">
        <f t="shared" si="43"/>
        <v/>
      </c>
      <c r="CE25" s="199" t="str">
        <f t="shared" si="43"/>
        <v/>
      </c>
      <c r="CF25" s="199" t="str">
        <f t="shared" si="43"/>
        <v/>
      </c>
      <c r="CG25" s="199" t="str">
        <f t="shared" si="43"/>
        <v/>
      </c>
      <c r="CH25" s="199" t="str">
        <f t="shared" si="43"/>
        <v/>
      </c>
      <c r="CI25" s="199" t="str">
        <f t="shared" si="43"/>
        <v/>
      </c>
      <c r="CJ25" s="199" t="str">
        <f t="shared" si="43"/>
        <v/>
      </c>
      <c r="CK25" s="199" t="str">
        <f t="shared" si="43"/>
        <v/>
      </c>
      <c r="CL25" s="199" t="str">
        <f t="shared" si="43"/>
        <v/>
      </c>
      <c r="CM25" s="199" t="str">
        <f t="shared" si="43"/>
        <v/>
      </c>
      <c r="CN25" s="199" t="str">
        <f t="shared" si="43"/>
        <v/>
      </c>
      <c r="CO25" s="199" t="str">
        <f t="shared" si="43"/>
        <v/>
      </c>
      <c r="CP25" s="199" t="str">
        <f t="shared" si="43"/>
        <v/>
      </c>
      <c r="CQ25" s="199" t="str">
        <f t="shared" si="43"/>
        <v/>
      </c>
      <c r="CR25" s="199" t="str">
        <f t="shared" si="43"/>
        <v/>
      </c>
      <c r="CS25" s="199" t="str">
        <f t="shared" si="43"/>
        <v/>
      </c>
      <c r="CT25" s="199" t="str">
        <f t="shared" si="43"/>
        <v/>
      </c>
      <c r="CU25" s="199" t="str">
        <f t="shared" si="43"/>
        <v/>
      </c>
      <c r="CV25" s="199" t="str">
        <f t="shared" si="34"/>
        <v/>
      </c>
      <c r="CW25" s="199" t="str">
        <f t="shared" si="34"/>
        <v/>
      </c>
      <c r="CX25" s="199" t="str">
        <f t="shared" si="34"/>
        <v/>
      </c>
      <c r="CY25" s="199" t="str">
        <f t="shared" si="34"/>
        <v/>
      </c>
      <c r="CZ25" s="199" t="str">
        <f t="shared" si="34"/>
        <v/>
      </c>
      <c r="DA25" s="199" t="str">
        <f t="shared" si="34"/>
        <v/>
      </c>
      <c r="DB25" s="199" t="str">
        <f t="shared" si="34"/>
        <v/>
      </c>
      <c r="DC25" s="199" t="str">
        <f t="shared" si="34"/>
        <v/>
      </c>
      <c r="DD25" s="199" t="str">
        <f t="shared" si="34"/>
        <v/>
      </c>
      <c r="DE25" s="199" t="str">
        <f t="shared" si="34"/>
        <v/>
      </c>
      <c r="DF25" s="199" t="str">
        <f t="shared" si="34"/>
        <v/>
      </c>
      <c r="DG25" s="199" t="str">
        <f t="shared" si="34"/>
        <v/>
      </c>
      <c r="DH25" s="199" t="str">
        <f t="shared" si="34"/>
        <v/>
      </c>
      <c r="DI25" s="199" t="str">
        <f t="shared" si="34"/>
        <v/>
      </c>
      <c r="DJ25" s="199" t="str">
        <f t="shared" si="34"/>
        <v/>
      </c>
      <c r="DK25" s="199" t="str">
        <f t="shared" si="34"/>
        <v/>
      </c>
      <c r="DL25" s="199" t="str">
        <f t="shared" si="34"/>
        <v/>
      </c>
      <c r="DM25" s="199" t="str">
        <f t="shared" si="34"/>
        <v/>
      </c>
      <c r="DN25" s="199" t="str">
        <f t="shared" si="34"/>
        <v/>
      </c>
      <c r="DO25" s="199" t="str">
        <f t="shared" si="34"/>
        <v/>
      </c>
      <c r="DP25" s="199" t="str">
        <f t="shared" si="34"/>
        <v/>
      </c>
      <c r="DQ25" s="199" t="str">
        <f t="shared" si="34"/>
        <v/>
      </c>
      <c r="DR25" s="199" t="str">
        <f t="shared" si="34"/>
        <v/>
      </c>
      <c r="DS25" s="199" t="str">
        <f t="shared" si="34"/>
        <v/>
      </c>
      <c r="DT25" s="199" t="str">
        <f t="shared" si="34"/>
        <v/>
      </c>
      <c r="DU25" s="199" t="str">
        <f t="shared" si="34"/>
        <v/>
      </c>
      <c r="DV25" s="199" t="str">
        <f t="shared" si="34"/>
        <v/>
      </c>
      <c r="DW25" s="199" t="str">
        <f t="shared" si="34"/>
        <v/>
      </c>
      <c r="DX25" s="199" t="str">
        <f t="shared" si="34"/>
        <v/>
      </c>
      <c r="DY25" s="199" t="str">
        <f t="shared" si="34"/>
        <v/>
      </c>
      <c r="DZ25" s="199" t="str">
        <f t="shared" si="34"/>
        <v/>
      </c>
      <c r="EA25" s="199" t="str">
        <f t="shared" si="34"/>
        <v/>
      </c>
      <c r="EB25" s="199" t="str">
        <f t="shared" si="34"/>
        <v/>
      </c>
      <c r="EC25" s="199" t="str">
        <f t="shared" si="34"/>
        <v/>
      </c>
      <c r="ED25" s="199" t="str">
        <f t="shared" si="34"/>
        <v/>
      </c>
      <c r="EE25" s="236" t="str">
        <f t="shared" si="16"/>
        <v/>
      </c>
      <c r="EF25" s="237" t="e">
        <f t="shared" si="41"/>
        <v>#N/A</v>
      </c>
      <c r="EG25" s="237" t="e">
        <f t="shared" si="41"/>
        <v>#N/A</v>
      </c>
      <c r="EH25" s="237" t="e">
        <f t="shared" si="41"/>
        <v>#N/A</v>
      </c>
      <c r="EI25" s="237" t="e">
        <f t="shared" si="41"/>
        <v>#N/A</v>
      </c>
      <c r="EJ25" s="237" t="e">
        <f t="shared" si="41"/>
        <v>#N/A</v>
      </c>
      <c r="EK25" s="237" t="e">
        <f t="shared" si="41"/>
        <v>#N/A</v>
      </c>
      <c r="EL25" s="237" t="e">
        <f t="shared" si="41"/>
        <v>#N/A</v>
      </c>
      <c r="EM25" s="237" t="e">
        <f t="shared" si="41"/>
        <v>#N/A</v>
      </c>
      <c r="EN25" s="237" t="e">
        <f t="shared" si="41"/>
        <v>#N/A</v>
      </c>
      <c r="EO25" s="237" t="e">
        <f t="shared" si="41"/>
        <v>#N/A</v>
      </c>
      <c r="EP25" s="237" t="e">
        <f t="shared" si="41"/>
        <v>#N/A</v>
      </c>
      <c r="EQ25" s="237" t="e">
        <f t="shared" si="41"/>
        <v>#N/A</v>
      </c>
      <c r="ER25" s="237" t="e">
        <f t="shared" si="36"/>
        <v>#N/A</v>
      </c>
      <c r="ES25" s="237" t="e">
        <f t="shared" si="36"/>
        <v>#N/A</v>
      </c>
      <c r="ET25" s="237" t="e">
        <f t="shared" si="36"/>
        <v>#N/A</v>
      </c>
      <c r="EU25" s="237" t="e">
        <f t="shared" si="36"/>
        <v>#N/A</v>
      </c>
      <c r="EV25" s="237" t="e">
        <f t="shared" si="36"/>
        <v>#N/A</v>
      </c>
      <c r="EW25" s="237" t="e">
        <f t="shared" si="36"/>
        <v>#N/A</v>
      </c>
      <c r="EX25" s="237" t="e">
        <f t="shared" si="36"/>
        <v>#N/A</v>
      </c>
      <c r="EY25" s="237" t="e">
        <f t="shared" si="36"/>
        <v>#N/A</v>
      </c>
      <c r="EZ25" s="237" t="e">
        <f t="shared" si="36"/>
        <v>#N/A</v>
      </c>
      <c r="FA25" s="237" t="e">
        <f t="shared" si="36"/>
        <v>#N/A</v>
      </c>
      <c r="FB25" s="237" t="e">
        <f t="shared" si="36"/>
        <v>#N/A</v>
      </c>
      <c r="FC25" s="237" t="e">
        <f t="shared" si="36"/>
        <v>#N/A</v>
      </c>
      <c r="FD25" s="237" t="e">
        <f t="shared" si="36"/>
        <v>#N/A</v>
      </c>
      <c r="FE25" s="237" t="e">
        <f t="shared" si="36"/>
        <v>#N/A</v>
      </c>
      <c r="FF25" s="237" t="e">
        <f t="shared" si="36"/>
        <v>#N/A</v>
      </c>
      <c r="FG25" s="237" t="e">
        <f t="shared" si="36"/>
        <v>#N/A</v>
      </c>
      <c r="FH25" s="237" t="e">
        <f t="shared" si="42"/>
        <v>#N/A</v>
      </c>
      <c r="FI25" s="237" t="e">
        <f t="shared" si="42"/>
        <v>#N/A</v>
      </c>
      <c r="FJ25" s="237" t="e">
        <f t="shared" si="42"/>
        <v>#N/A</v>
      </c>
      <c r="FK25" s="237" t="e">
        <f t="shared" si="37"/>
        <v>#N/A</v>
      </c>
      <c r="FL25" s="237" t="e">
        <f t="shared" si="37"/>
        <v>#N/A</v>
      </c>
      <c r="FM25" s="237" t="e">
        <f t="shared" si="37"/>
        <v>#N/A</v>
      </c>
      <c r="FN25" s="237" t="e">
        <f t="shared" si="37"/>
        <v>#N/A</v>
      </c>
      <c r="FO25" s="237" t="e">
        <f t="shared" si="37"/>
        <v>#N/A</v>
      </c>
      <c r="FP25" s="237" t="e">
        <f t="shared" si="37"/>
        <v>#N/A</v>
      </c>
      <c r="FQ25" s="237" t="e">
        <f t="shared" si="37"/>
        <v>#N/A</v>
      </c>
      <c r="FR25" s="237" t="e">
        <f t="shared" si="37"/>
        <v>#N/A</v>
      </c>
      <c r="FS25" s="237" t="e">
        <f t="shared" si="37"/>
        <v>#N/A</v>
      </c>
      <c r="FT25" s="237" t="e">
        <f t="shared" si="37"/>
        <v>#N/A</v>
      </c>
      <c r="FU25" s="237" t="e">
        <f t="shared" si="37"/>
        <v>#N/A</v>
      </c>
      <c r="FV25" s="237" t="e">
        <f t="shared" si="37"/>
        <v>#N/A</v>
      </c>
      <c r="FW25" s="237" t="e">
        <f t="shared" si="37"/>
        <v>#N/A</v>
      </c>
      <c r="FX25" s="237" t="e">
        <f t="shared" si="37"/>
        <v>#N/A</v>
      </c>
      <c r="FY25" s="237" t="e">
        <f t="shared" si="37"/>
        <v>#N/A</v>
      </c>
      <c r="FZ25" s="237" t="e">
        <f t="shared" si="37"/>
        <v>#N/A</v>
      </c>
      <c r="GA25" s="237" t="e">
        <f t="shared" si="38"/>
        <v>#N/A</v>
      </c>
      <c r="GB25" s="237" t="e">
        <f t="shared" si="38"/>
        <v>#N/A</v>
      </c>
      <c r="GC25" s="237" t="e">
        <f t="shared" si="38"/>
        <v>#N/A</v>
      </c>
      <c r="GD25" s="237" t="e">
        <f t="shared" si="38"/>
        <v>#N/A</v>
      </c>
      <c r="GE25" s="237" t="e">
        <f t="shared" si="38"/>
        <v>#N/A</v>
      </c>
      <c r="GF25" s="237" t="e">
        <f t="shared" si="38"/>
        <v>#N/A</v>
      </c>
      <c r="GG25" s="237" t="e">
        <f t="shared" si="38"/>
        <v>#N/A</v>
      </c>
      <c r="GH25" s="237" t="e">
        <f t="shared" si="38"/>
        <v>#N/A</v>
      </c>
      <c r="GI25" s="237" t="e">
        <f t="shared" si="38"/>
        <v>#N/A</v>
      </c>
      <c r="GJ25" s="237" t="e">
        <f t="shared" si="38"/>
        <v>#N/A</v>
      </c>
      <c r="GK25" s="237" t="e">
        <f t="shared" si="38"/>
        <v>#N/A</v>
      </c>
      <c r="GL25" s="237" t="e">
        <f t="shared" si="38"/>
        <v>#N/A</v>
      </c>
      <c r="GM25" s="237" t="e">
        <f t="shared" si="38"/>
        <v>#N/A</v>
      </c>
      <c r="GN25" s="237" t="e">
        <f t="shared" si="38"/>
        <v>#N/A</v>
      </c>
      <c r="GO25" s="237" t="e">
        <f t="shared" si="38"/>
        <v>#N/A</v>
      </c>
      <c r="GP25" s="237" t="e">
        <f t="shared" si="38"/>
        <v>#N/A</v>
      </c>
      <c r="GQ25" s="237" t="e">
        <f t="shared" si="39"/>
        <v>#N/A</v>
      </c>
      <c r="GR25" s="237" t="e">
        <f t="shared" si="18"/>
        <v>#N/A</v>
      </c>
      <c r="GS25" s="237" t="e">
        <f t="shared" si="18"/>
        <v>#N/A</v>
      </c>
      <c r="GT25" s="237" t="e">
        <f t="shared" si="18"/>
        <v>#N/A</v>
      </c>
      <c r="GU25" s="237" t="e">
        <f t="shared" si="18"/>
        <v>#N/A</v>
      </c>
      <c r="GV25" s="237" t="e">
        <f t="shared" si="25"/>
        <v>#N/A</v>
      </c>
      <c r="GW25" s="237" t="e">
        <f t="shared" si="25"/>
        <v>#N/A</v>
      </c>
      <c r="GX25" s="237" t="e">
        <f t="shared" si="25"/>
        <v>#N/A</v>
      </c>
      <c r="GY25" s="237" t="e">
        <f t="shared" si="25"/>
        <v>#N/A</v>
      </c>
      <c r="GZ25" s="237" t="e">
        <f t="shared" si="25"/>
        <v>#N/A</v>
      </c>
      <c r="HA25" s="237" t="e">
        <f t="shared" si="25"/>
        <v>#N/A</v>
      </c>
      <c r="HB25" s="237" t="e">
        <f t="shared" si="25"/>
        <v>#N/A</v>
      </c>
      <c r="HC25" s="237" t="e">
        <f t="shared" si="25"/>
        <v>#N/A</v>
      </c>
      <c r="HD25" s="237" t="e">
        <f t="shared" si="25"/>
        <v>#N/A</v>
      </c>
      <c r="HE25" s="237" t="e">
        <f t="shared" si="25"/>
        <v>#N/A</v>
      </c>
      <c r="HF25" s="237" t="e">
        <f t="shared" si="25"/>
        <v>#N/A</v>
      </c>
      <c r="HG25" s="237" t="e">
        <f t="shared" si="25"/>
        <v>#N/A</v>
      </c>
      <c r="HH25" s="237" t="e">
        <f t="shared" si="25"/>
        <v>#N/A</v>
      </c>
      <c r="HI25" s="237" t="e">
        <f t="shared" si="25"/>
        <v>#N/A</v>
      </c>
      <c r="HJ25" s="237" t="e">
        <f t="shared" si="25"/>
        <v>#N/A</v>
      </c>
      <c r="HK25" s="237" t="e">
        <f t="shared" si="25"/>
        <v>#N/A</v>
      </c>
      <c r="HL25" s="237" t="e">
        <f t="shared" si="26"/>
        <v>#N/A</v>
      </c>
      <c r="HM25" s="237" t="e">
        <f t="shared" si="26"/>
        <v>#N/A</v>
      </c>
      <c r="HN25" s="237" t="e">
        <f t="shared" si="26"/>
        <v>#N/A</v>
      </c>
      <c r="HO25" s="237" t="e">
        <f t="shared" si="26"/>
        <v>#N/A</v>
      </c>
      <c r="HP25" s="237" t="e">
        <f t="shared" si="26"/>
        <v>#N/A</v>
      </c>
      <c r="HQ25" s="237" t="e">
        <f t="shared" si="26"/>
        <v>#N/A</v>
      </c>
      <c r="HR25" s="237" t="e">
        <f t="shared" si="26"/>
        <v>#N/A</v>
      </c>
      <c r="HS25" s="237" t="e">
        <f t="shared" si="26"/>
        <v>#N/A</v>
      </c>
      <c r="HT25" s="237" t="e">
        <f t="shared" si="26"/>
        <v>#N/A</v>
      </c>
      <c r="HU25" s="237" t="e">
        <f t="shared" si="26"/>
        <v>#N/A</v>
      </c>
      <c r="HV25" s="237" t="e">
        <f t="shared" si="26"/>
        <v>#N/A</v>
      </c>
      <c r="HW25" s="237" t="e">
        <f t="shared" si="26"/>
        <v>#N/A</v>
      </c>
      <c r="HX25" s="237" t="e">
        <f t="shared" si="26"/>
        <v>#N/A</v>
      </c>
      <c r="HY25" s="237" t="e">
        <f t="shared" si="26"/>
        <v>#N/A</v>
      </c>
      <c r="HZ25" s="237" t="e">
        <f t="shared" si="26"/>
        <v>#N/A</v>
      </c>
      <c r="IA25" s="237" t="e">
        <f t="shared" si="26"/>
        <v>#N/A</v>
      </c>
      <c r="IB25" s="237" t="e">
        <f t="shared" si="27"/>
        <v>#N/A</v>
      </c>
    </row>
    <row r="26" spans="1:236" hidden="1" x14ac:dyDescent="0.25">
      <c r="A26" s="22">
        <v>23</v>
      </c>
      <c r="B26" s="132"/>
      <c r="C26" s="132"/>
      <c r="D26" s="132"/>
      <c r="E26" s="127"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9" t="str">
        <f t="shared" si="3"/>
        <v/>
      </c>
      <c r="Q26" s="119" t="str">
        <f t="shared" si="4"/>
        <v/>
      </c>
      <c r="R26" s="40" t="str">
        <f t="shared" si="5"/>
        <v/>
      </c>
      <c r="S26" s="132"/>
      <c r="T26" s="28" t="str">
        <f>IF(AND(B26&gt;0,C26&gt;0,D26&gt;0,M26&gt;0,N26&gt;0,S26&gt;0,NOT(K26="")),ABS(VLOOKUP($S$1,VLookups!$A$28:$B$29,2,FALSE)-_xlfn.BETA.DIST(S26,IF(G26="L",N26,M26),IF(G26="L",M26,N26),TRUE,B26,D26)),"")</f>
        <v/>
      </c>
      <c r="U26" s="129" t="str">
        <f>IF(OR($M26="",$N26=""),"",_xlfn.BETA.INV(ABS(VLOOKUP($S$1,VLookups!$A$28:$B$29,2,FALSE)-U$3),IF($G26="L",$N26,$M26),IF($G26="L",$M26,$N26),$B26,$D26))</f>
        <v/>
      </c>
      <c r="V26" s="130" t="str">
        <f>IF(OR($M26="",$N26=""),"",_xlfn.BETA.INV(ABS(VLOOKUP($S$1,VLookups!$A$28:$B$29,2,FALSE)-V$3),IF($G26="L",$N26,$M26),IF($G26="L",$M26,$N26),$B26,$D26))</f>
        <v/>
      </c>
      <c r="W26" s="129" t="str">
        <f>IF(OR($M26="",$N26=""),"",_xlfn.BETA.INV(ABS(VLOOKUP($S$1,VLookups!$A$28:$B$29,2,FALSE)-W$3),IF($G26="L",$N26,$M26),IF($G26="L",$M26,$N26),$B26,$D26))</f>
        <v/>
      </c>
      <c r="X26" s="130" t="str">
        <f>IF(OR($M26="",$N26=""),"",_xlfn.BETA.INV(ABS(VLOOKUP($S$1,VLookups!$A$28:$B$29,2,FALSE)-X$3),IF($G26="L",$N26,$M26),IF($G26="L",$M26,$N26),$B26,$D26))</f>
        <v/>
      </c>
      <c r="Y26" s="129" t="str">
        <f>IF(OR($M26="",$N26=""),"",_xlfn.BETA.INV(ABS(VLOOKUP($S$1,VLookups!$A$28:$B$29,2,FALSE)-Y$3),IF($G26="L",$N26,$M26),IF($G26="L",$M26,$N26),$B26,$D26))</f>
        <v/>
      </c>
      <c r="Z26" s="130" t="str">
        <f>IF(OR($M26="",$N26=""),"",_xlfn.BETA.INV(ABS(VLOOKUP($S$1,VLookups!$A$28:$B$29,2,FALSE)-Z$3),IF($G26="L",$N26,$M26),IF($G26="L",$M26,$N26),$B26,$D26))</f>
        <v/>
      </c>
      <c r="AA26" s="129" t="str">
        <f>IF(OR($M26="",$N26=""),"",_xlfn.BETA.INV(ABS(VLOOKUP($S$1,VLookups!$A$28:$B$29,2,FALSE)-AA$3),IF($G26="L",$N26,$M26),IF($G26="L",$M26,$N26),$B26,$D26))</f>
        <v/>
      </c>
      <c r="AB26" s="130" t="str">
        <f>IF(OR($M26="",$N26=""),"",_xlfn.BETA.INV(ABS(VLOOKUP($S$1,VLookups!$A$28:$B$29,2,FALSE)-AB$3),IF($G26="L",$N26,$M26),IF($G26="L",$M26,$N26),$B26,$D26))</f>
        <v/>
      </c>
      <c r="AC26" s="129" t="str">
        <f>IF(OR($M26="",$N26=""),"",_xlfn.BETA.INV(ABS(VLOOKUP($S$1,VLookups!$A$28:$B$29,2,FALSE)-AC$3),IF($G26="L",$N26,$M26),IF($G26="L",$M26,$N26),$B26,$D26))</f>
        <v/>
      </c>
      <c r="AD26" s="130" t="str">
        <f>IF(OR($M26="",$N26=""),"",_xlfn.BETA.INV(ABS(VLOOKUP($S$1,VLookups!$A$28:$B$29,2,FALSE)-AD$3),IF($G26="L",$N26,$M26),IF($G26="L",$M26,$N26),$B26,$D26))</f>
        <v/>
      </c>
      <c r="AE26" s="129" t="str">
        <f>IF(OR($M26="",$N26=""),"",_xlfn.BETA.INV(ABS(VLOOKUP($S$1,VLookups!$A$28:$B$29,2,FALSE)-AE$3),IF($G26="L",$N26,$M26),IF($G26="L",$M26,$N26),$B26,$D26))</f>
        <v/>
      </c>
      <c r="AF26" s="130" t="str">
        <f>IF(OR($M26="",$N26=""),"",_xlfn.BETA.INV(ABS(VLOOKUP($S$1,VLookups!$A$28:$B$29,2,FALSE)-AF$3),IF($G26="L",$N26,$M26),IF($G26="L",$M26,$N26),$B26,$D26))</f>
        <v/>
      </c>
      <c r="AG26" s="17"/>
      <c r="AH26" s="238" t="str">
        <f t="shared" si="13"/>
        <v/>
      </c>
      <c r="AI26" s="236" t="str">
        <f t="shared" si="14"/>
        <v/>
      </c>
      <c r="AJ26" s="199" t="str">
        <f t="shared" si="43"/>
        <v/>
      </c>
      <c r="AK26" s="199" t="str">
        <f t="shared" si="43"/>
        <v/>
      </c>
      <c r="AL26" s="199" t="str">
        <f t="shared" si="43"/>
        <v/>
      </c>
      <c r="AM26" s="199" t="str">
        <f t="shared" si="43"/>
        <v/>
      </c>
      <c r="AN26" s="199" t="str">
        <f t="shared" si="43"/>
        <v/>
      </c>
      <c r="AO26" s="199" t="str">
        <f t="shared" si="43"/>
        <v/>
      </c>
      <c r="AP26" s="199" t="str">
        <f t="shared" si="43"/>
        <v/>
      </c>
      <c r="AQ26" s="199" t="str">
        <f t="shared" si="43"/>
        <v/>
      </c>
      <c r="AR26" s="199" t="str">
        <f t="shared" si="43"/>
        <v/>
      </c>
      <c r="AS26" s="199" t="str">
        <f t="shared" si="43"/>
        <v/>
      </c>
      <c r="AT26" s="199" t="str">
        <f t="shared" si="43"/>
        <v/>
      </c>
      <c r="AU26" s="199" t="str">
        <f t="shared" si="43"/>
        <v/>
      </c>
      <c r="AV26" s="199" t="str">
        <f t="shared" si="43"/>
        <v/>
      </c>
      <c r="AW26" s="199" t="str">
        <f t="shared" si="43"/>
        <v/>
      </c>
      <c r="AX26" s="199" t="str">
        <f t="shared" si="43"/>
        <v/>
      </c>
      <c r="AY26" s="199" t="str">
        <f t="shared" si="43"/>
        <v/>
      </c>
      <c r="AZ26" s="199" t="str">
        <f t="shared" si="43"/>
        <v/>
      </c>
      <c r="BA26" s="199" t="str">
        <f t="shared" si="43"/>
        <v/>
      </c>
      <c r="BB26" s="199" t="str">
        <f t="shared" si="43"/>
        <v/>
      </c>
      <c r="BC26" s="199" t="str">
        <f t="shared" si="43"/>
        <v/>
      </c>
      <c r="BD26" s="199" t="str">
        <f t="shared" si="43"/>
        <v/>
      </c>
      <c r="BE26" s="199" t="str">
        <f t="shared" si="43"/>
        <v/>
      </c>
      <c r="BF26" s="199" t="str">
        <f t="shared" si="43"/>
        <v/>
      </c>
      <c r="BG26" s="199" t="str">
        <f t="shared" si="43"/>
        <v/>
      </c>
      <c r="BH26" s="199" t="str">
        <f t="shared" si="43"/>
        <v/>
      </c>
      <c r="BI26" s="199" t="str">
        <f t="shared" si="43"/>
        <v/>
      </c>
      <c r="BJ26" s="199" t="str">
        <f t="shared" si="43"/>
        <v/>
      </c>
      <c r="BK26" s="199" t="str">
        <f t="shared" si="43"/>
        <v/>
      </c>
      <c r="BL26" s="199" t="str">
        <f t="shared" si="43"/>
        <v/>
      </c>
      <c r="BM26" s="199" t="str">
        <f t="shared" si="43"/>
        <v/>
      </c>
      <c r="BN26" s="199" t="str">
        <f t="shared" si="43"/>
        <v/>
      </c>
      <c r="BO26" s="199" t="str">
        <f t="shared" si="43"/>
        <v/>
      </c>
      <c r="BP26" s="199" t="str">
        <f t="shared" si="43"/>
        <v/>
      </c>
      <c r="BQ26" s="199" t="str">
        <f t="shared" si="43"/>
        <v/>
      </c>
      <c r="BR26" s="199" t="str">
        <f t="shared" si="43"/>
        <v/>
      </c>
      <c r="BS26" s="199" t="str">
        <f t="shared" si="43"/>
        <v/>
      </c>
      <c r="BT26" s="199" t="str">
        <f t="shared" si="43"/>
        <v/>
      </c>
      <c r="BU26" s="199" t="str">
        <f t="shared" si="43"/>
        <v/>
      </c>
      <c r="BV26" s="199" t="str">
        <f t="shared" si="43"/>
        <v/>
      </c>
      <c r="BW26" s="199" t="str">
        <f t="shared" si="43"/>
        <v/>
      </c>
      <c r="BX26" s="199" t="str">
        <f t="shared" si="43"/>
        <v/>
      </c>
      <c r="BY26" s="199" t="str">
        <f t="shared" si="43"/>
        <v/>
      </c>
      <c r="BZ26" s="199" t="str">
        <f t="shared" si="43"/>
        <v/>
      </c>
      <c r="CA26" s="199" t="str">
        <f t="shared" si="43"/>
        <v/>
      </c>
      <c r="CB26" s="199" t="str">
        <f t="shared" si="43"/>
        <v/>
      </c>
      <c r="CC26" s="199" t="str">
        <f t="shared" si="43"/>
        <v/>
      </c>
      <c r="CD26" s="199" t="str">
        <f t="shared" si="43"/>
        <v/>
      </c>
      <c r="CE26" s="199" t="str">
        <f t="shared" si="43"/>
        <v/>
      </c>
      <c r="CF26" s="199" t="str">
        <f t="shared" si="43"/>
        <v/>
      </c>
      <c r="CG26" s="199" t="str">
        <f t="shared" si="43"/>
        <v/>
      </c>
      <c r="CH26" s="199" t="str">
        <f t="shared" si="43"/>
        <v/>
      </c>
      <c r="CI26" s="199" t="str">
        <f t="shared" si="43"/>
        <v/>
      </c>
      <c r="CJ26" s="199" t="str">
        <f t="shared" si="43"/>
        <v/>
      </c>
      <c r="CK26" s="199" t="str">
        <f t="shared" si="43"/>
        <v/>
      </c>
      <c r="CL26" s="199" t="str">
        <f t="shared" si="43"/>
        <v/>
      </c>
      <c r="CM26" s="199" t="str">
        <f t="shared" si="43"/>
        <v/>
      </c>
      <c r="CN26" s="199" t="str">
        <f t="shared" si="43"/>
        <v/>
      </c>
      <c r="CO26" s="199" t="str">
        <f t="shared" si="43"/>
        <v/>
      </c>
      <c r="CP26" s="199" t="str">
        <f t="shared" si="43"/>
        <v/>
      </c>
      <c r="CQ26" s="199" t="str">
        <f t="shared" si="43"/>
        <v/>
      </c>
      <c r="CR26" s="199" t="str">
        <f t="shared" si="43"/>
        <v/>
      </c>
      <c r="CS26" s="199" t="str">
        <f t="shared" si="43"/>
        <v/>
      </c>
      <c r="CT26" s="199" t="str">
        <f t="shared" si="43"/>
        <v/>
      </c>
      <c r="CU26" s="199" t="str">
        <f t="shared" si="43"/>
        <v/>
      </c>
      <c r="CV26" s="199" t="str">
        <f t="shared" si="34"/>
        <v/>
      </c>
      <c r="CW26" s="199" t="str">
        <f t="shared" si="34"/>
        <v/>
      </c>
      <c r="CX26" s="199" t="str">
        <f t="shared" si="34"/>
        <v/>
      </c>
      <c r="CY26" s="199" t="str">
        <f t="shared" si="34"/>
        <v/>
      </c>
      <c r="CZ26" s="199" t="str">
        <f t="shared" si="34"/>
        <v/>
      </c>
      <c r="DA26" s="199" t="str">
        <f t="shared" si="34"/>
        <v/>
      </c>
      <c r="DB26" s="199" t="str">
        <f t="shared" si="34"/>
        <v/>
      </c>
      <c r="DC26" s="199" t="str">
        <f t="shared" si="34"/>
        <v/>
      </c>
      <c r="DD26" s="199" t="str">
        <f t="shared" si="34"/>
        <v/>
      </c>
      <c r="DE26" s="199" t="str">
        <f t="shared" si="34"/>
        <v/>
      </c>
      <c r="DF26" s="199" t="str">
        <f t="shared" si="34"/>
        <v/>
      </c>
      <c r="DG26" s="199" t="str">
        <f t="shared" si="34"/>
        <v/>
      </c>
      <c r="DH26" s="199" t="str">
        <f t="shared" si="34"/>
        <v/>
      </c>
      <c r="DI26" s="199" t="str">
        <f t="shared" si="34"/>
        <v/>
      </c>
      <c r="DJ26" s="199" t="str">
        <f t="shared" si="34"/>
        <v/>
      </c>
      <c r="DK26" s="199" t="str">
        <f t="shared" si="34"/>
        <v/>
      </c>
      <c r="DL26" s="199" t="str">
        <f t="shared" si="34"/>
        <v/>
      </c>
      <c r="DM26" s="199" t="str">
        <f t="shared" si="34"/>
        <v/>
      </c>
      <c r="DN26" s="199" t="str">
        <f t="shared" si="34"/>
        <v/>
      </c>
      <c r="DO26" s="199" t="str">
        <f t="shared" si="34"/>
        <v/>
      </c>
      <c r="DP26" s="199" t="str">
        <f t="shared" si="34"/>
        <v/>
      </c>
      <c r="DQ26" s="199" t="str">
        <f t="shared" si="34"/>
        <v/>
      </c>
      <c r="DR26" s="199" t="str">
        <f t="shared" si="34"/>
        <v/>
      </c>
      <c r="DS26" s="199" t="str">
        <f t="shared" si="34"/>
        <v/>
      </c>
      <c r="DT26" s="199" t="str">
        <f t="shared" si="34"/>
        <v/>
      </c>
      <c r="DU26" s="199" t="str">
        <f t="shared" si="34"/>
        <v/>
      </c>
      <c r="DV26" s="199" t="str">
        <f t="shared" si="34"/>
        <v/>
      </c>
      <c r="DW26" s="199" t="str">
        <f t="shared" si="34"/>
        <v/>
      </c>
      <c r="DX26" s="199" t="str">
        <f t="shared" si="34"/>
        <v/>
      </c>
      <c r="DY26" s="199" t="str">
        <f t="shared" si="34"/>
        <v/>
      </c>
      <c r="DZ26" s="199" t="str">
        <f t="shared" si="34"/>
        <v/>
      </c>
      <c r="EA26" s="199" t="str">
        <f t="shared" si="34"/>
        <v/>
      </c>
      <c r="EB26" s="199" t="str">
        <f t="shared" si="34"/>
        <v/>
      </c>
      <c r="EC26" s="199" t="str">
        <f t="shared" si="34"/>
        <v/>
      </c>
      <c r="ED26" s="199" t="str">
        <f t="shared" si="34"/>
        <v/>
      </c>
      <c r="EE26" s="236" t="str">
        <f t="shared" si="16"/>
        <v/>
      </c>
      <c r="EF26" s="237" t="e">
        <f t="shared" si="41"/>
        <v>#N/A</v>
      </c>
      <c r="EG26" s="237" t="e">
        <f t="shared" si="41"/>
        <v>#N/A</v>
      </c>
      <c r="EH26" s="237" t="e">
        <f t="shared" si="41"/>
        <v>#N/A</v>
      </c>
      <c r="EI26" s="237" t="e">
        <f t="shared" si="41"/>
        <v>#N/A</v>
      </c>
      <c r="EJ26" s="237" t="e">
        <f t="shared" si="41"/>
        <v>#N/A</v>
      </c>
      <c r="EK26" s="237" t="e">
        <f t="shared" si="41"/>
        <v>#N/A</v>
      </c>
      <c r="EL26" s="237" t="e">
        <f t="shared" si="41"/>
        <v>#N/A</v>
      </c>
      <c r="EM26" s="237" t="e">
        <f t="shared" si="41"/>
        <v>#N/A</v>
      </c>
      <c r="EN26" s="237" t="e">
        <f t="shared" si="41"/>
        <v>#N/A</v>
      </c>
      <c r="EO26" s="237" t="e">
        <f t="shared" si="41"/>
        <v>#N/A</v>
      </c>
      <c r="EP26" s="237" t="e">
        <f t="shared" si="41"/>
        <v>#N/A</v>
      </c>
      <c r="EQ26" s="237" t="e">
        <f t="shared" si="41"/>
        <v>#N/A</v>
      </c>
      <c r="ER26" s="237" t="e">
        <f t="shared" si="36"/>
        <v>#N/A</v>
      </c>
      <c r="ES26" s="237" t="e">
        <f t="shared" si="36"/>
        <v>#N/A</v>
      </c>
      <c r="ET26" s="237" t="e">
        <f t="shared" si="36"/>
        <v>#N/A</v>
      </c>
      <c r="EU26" s="237" t="e">
        <f t="shared" si="36"/>
        <v>#N/A</v>
      </c>
      <c r="EV26" s="237" t="e">
        <f t="shared" si="36"/>
        <v>#N/A</v>
      </c>
      <c r="EW26" s="237" t="e">
        <f t="shared" si="36"/>
        <v>#N/A</v>
      </c>
      <c r="EX26" s="237" t="e">
        <f t="shared" si="36"/>
        <v>#N/A</v>
      </c>
      <c r="EY26" s="237" t="e">
        <f t="shared" si="36"/>
        <v>#N/A</v>
      </c>
      <c r="EZ26" s="237" t="e">
        <f t="shared" si="36"/>
        <v>#N/A</v>
      </c>
      <c r="FA26" s="237" t="e">
        <f t="shared" si="36"/>
        <v>#N/A</v>
      </c>
      <c r="FB26" s="237" t="e">
        <f t="shared" si="36"/>
        <v>#N/A</v>
      </c>
      <c r="FC26" s="237" t="e">
        <f t="shared" si="36"/>
        <v>#N/A</v>
      </c>
      <c r="FD26" s="237" t="e">
        <f t="shared" si="36"/>
        <v>#N/A</v>
      </c>
      <c r="FE26" s="237" t="e">
        <f t="shared" si="36"/>
        <v>#N/A</v>
      </c>
      <c r="FF26" s="237" t="e">
        <f t="shared" si="36"/>
        <v>#N/A</v>
      </c>
      <c r="FG26" s="237" t="e">
        <f t="shared" si="36"/>
        <v>#N/A</v>
      </c>
      <c r="FH26" s="237" t="e">
        <f t="shared" si="42"/>
        <v>#N/A</v>
      </c>
      <c r="FI26" s="237" t="e">
        <f t="shared" si="42"/>
        <v>#N/A</v>
      </c>
      <c r="FJ26" s="237" t="e">
        <f t="shared" si="42"/>
        <v>#N/A</v>
      </c>
      <c r="FK26" s="237" t="e">
        <f t="shared" si="37"/>
        <v>#N/A</v>
      </c>
      <c r="FL26" s="237" t="e">
        <f t="shared" si="37"/>
        <v>#N/A</v>
      </c>
      <c r="FM26" s="237" t="e">
        <f t="shared" si="37"/>
        <v>#N/A</v>
      </c>
      <c r="FN26" s="237" t="e">
        <f t="shared" si="37"/>
        <v>#N/A</v>
      </c>
      <c r="FO26" s="237" t="e">
        <f t="shared" si="37"/>
        <v>#N/A</v>
      </c>
      <c r="FP26" s="237" t="e">
        <f t="shared" si="37"/>
        <v>#N/A</v>
      </c>
      <c r="FQ26" s="237" t="e">
        <f t="shared" si="37"/>
        <v>#N/A</v>
      </c>
      <c r="FR26" s="237" t="e">
        <f t="shared" si="37"/>
        <v>#N/A</v>
      </c>
      <c r="FS26" s="237" t="e">
        <f t="shared" si="37"/>
        <v>#N/A</v>
      </c>
      <c r="FT26" s="237" t="e">
        <f t="shared" si="37"/>
        <v>#N/A</v>
      </c>
      <c r="FU26" s="237" t="e">
        <f t="shared" si="37"/>
        <v>#N/A</v>
      </c>
      <c r="FV26" s="237" t="e">
        <f t="shared" si="37"/>
        <v>#N/A</v>
      </c>
      <c r="FW26" s="237" t="e">
        <f t="shared" si="37"/>
        <v>#N/A</v>
      </c>
      <c r="FX26" s="237" t="e">
        <f t="shared" si="37"/>
        <v>#N/A</v>
      </c>
      <c r="FY26" s="237" t="e">
        <f t="shared" si="37"/>
        <v>#N/A</v>
      </c>
      <c r="FZ26" s="237" t="e">
        <f t="shared" si="37"/>
        <v>#N/A</v>
      </c>
      <c r="GA26" s="237" t="e">
        <f t="shared" si="38"/>
        <v>#N/A</v>
      </c>
      <c r="GB26" s="237" t="e">
        <f t="shared" si="38"/>
        <v>#N/A</v>
      </c>
      <c r="GC26" s="237" t="e">
        <f t="shared" si="38"/>
        <v>#N/A</v>
      </c>
      <c r="GD26" s="237" t="e">
        <f t="shared" si="38"/>
        <v>#N/A</v>
      </c>
      <c r="GE26" s="237" t="e">
        <f t="shared" si="38"/>
        <v>#N/A</v>
      </c>
      <c r="GF26" s="237" t="e">
        <f t="shared" si="38"/>
        <v>#N/A</v>
      </c>
      <c r="GG26" s="237" t="e">
        <f t="shared" si="38"/>
        <v>#N/A</v>
      </c>
      <c r="GH26" s="237" t="e">
        <f t="shared" si="38"/>
        <v>#N/A</v>
      </c>
      <c r="GI26" s="237" t="e">
        <f t="shared" si="38"/>
        <v>#N/A</v>
      </c>
      <c r="GJ26" s="237" t="e">
        <f t="shared" si="38"/>
        <v>#N/A</v>
      </c>
      <c r="GK26" s="237" t="e">
        <f t="shared" si="38"/>
        <v>#N/A</v>
      </c>
      <c r="GL26" s="237" t="e">
        <f t="shared" si="38"/>
        <v>#N/A</v>
      </c>
      <c r="GM26" s="237" t="e">
        <f t="shared" si="38"/>
        <v>#N/A</v>
      </c>
      <c r="GN26" s="237" t="e">
        <f t="shared" si="38"/>
        <v>#N/A</v>
      </c>
      <c r="GO26" s="237" t="e">
        <f t="shared" si="38"/>
        <v>#N/A</v>
      </c>
      <c r="GP26" s="237" t="e">
        <f t="shared" si="38"/>
        <v>#N/A</v>
      </c>
      <c r="GQ26" s="237" t="e">
        <f t="shared" si="39"/>
        <v>#N/A</v>
      </c>
      <c r="GR26" s="237" t="e">
        <f t="shared" si="18"/>
        <v>#N/A</v>
      </c>
      <c r="GS26" s="237" t="e">
        <f t="shared" si="18"/>
        <v>#N/A</v>
      </c>
      <c r="GT26" s="237" t="e">
        <f t="shared" si="18"/>
        <v>#N/A</v>
      </c>
      <c r="GU26" s="237" t="e">
        <f t="shared" si="18"/>
        <v>#N/A</v>
      </c>
      <c r="GV26" s="237" t="e">
        <f t="shared" si="25"/>
        <v>#N/A</v>
      </c>
      <c r="GW26" s="237" t="e">
        <f t="shared" si="25"/>
        <v>#N/A</v>
      </c>
      <c r="GX26" s="237" t="e">
        <f t="shared" si="25"/>
        <v>#N/A</v>
      </c>
      <c r="GY26" s="237" t="e">
        <f t="shared" si="25"/>
        <v>#N/A</v>
      </c>
      <c r="GZ26" s="237" t="e">
        <f t="shared" si="25"/>
        <v>#N/A</v>
      </c>
      <c r="HA26" s="237" t="e">
        <f t="shared" si="25"/>
        <v>#N/A</v>
      </c>
      <c r="HB26" s="237" t="e">
        <f t="shared" si="25"/>
        <v>#N/A</v>
      </c>
      <c r="HC26" s="237" t="e">
        <f t="shared" si="25"/>
        <v>#N/A</v>
      </c>
      <c r="HD26" s="237" t="e">
        <f t="shared" si="25"/>
        <v>#N/A</v>
      </c>
      <c r="HE26" s="237" t="e">
        <f t="shared" si="25"/>
        <v>#N/A</v>
      </c>
      <c r="HF26" s="237" t="e">
        <f t="shared" si="25"/>
        <v>#N/A</v>
      </c>
      <c r="HG26" s="237" t="e">
        <f t="shared" si="25"/>
        <v>#N/A</v>
      </c>
      <c r="HH26" s="237" t="e">
        <f t="shared" si="25"/>
        <v>#N/A</v>
      </c>
      <c r="HI26" s="237" t="e">
        <f t="shared" si="25"/>
        <v>#N/A</v>
      </c>
      <c r="HJ26" s="237" t="e">
        <f t="shared" si="25"/>
        <v>#N/A</v>
      </c>
      <c r="HK26" s="237" t="e">
        <f t="shared" ref="HK26:HZ89" si="44">IF(ISNONTEXT($Q26),IF($G26="R",_xlfn.BETA.DIST(DN26,$M26,$N26,FALSE,$B26,$D26),_xlfn.BETA.DIST(DN26,$N26,$M26,FALSE,$B26,$D26)),NA())</f>
        <v>#N/A</v>
      </c>
      <c r="HL26" s="237" t="e">
        <f t="shared" si="26"/>
        <v>#N/A</v>
      </c>
      <c r="HM26" s="237" t="e">
        <f t="shared" si="26"/>
        <v>#N/A</v>
      </c>
      <c r="HN26" s="237" t="e">
        <f t="shared" si="26"/>
        <v>#N/A</v>
      </c>
      <c r="HO26" s="237" t="e">
        <f t="shared" si="26"/>
        <v>#N/A</v>
      </c>
      <c r="HP26" s="237" t="e">
        <f t="shared" si="26"/>
        <v>#N/A</v>
      </c>
      <c r="HQ26" s="237" t="e">
        <f t="shared" si="26"/>
        <v>#N/A</v>
      </c>
      <c r="HR26" s="237" t="e">
        <f t="shared" si="26"/>
        <v>#N/A</v>
      </c>
      <c r="HS26" s="237" t="e">
        <f t="shared" si="26"/>
        <v>#N/A</v>
      </c>
      <c r="HT26" s="237" t="e">
        <f t="shared" si="26"/>
        <v>#N/A</v>
      </c>
      <c r="HU26" s="237" t="e">
        <f t="shared" si="26"/>
        <v>#N/A</v>
      </c>
      <c r="HV26" s="237" t="e">
        <f t="shared" si="26"/>
        <v>#N/A</v>
      </c>
      <c r="HW26" s="237" t="e">
        <f t="shared" si="26"/>
        <v>#N/A</v>
      </c>
      <c r="HX26" s="237" t="e">
        <f t="shared" si="26"/>
        <v>#N/A</v>
      </c>
      <c r="HY26" s="237" t="e">
        <f t="shared" si="26"/>
        <v>#N/A</v>
      </c>
      <c r="HZ26" s="237" t="e">
        <f t="shared" si="26"/>
        <v>#N/A</v>
      </c>
      <c r="IA26" s="237" t="e">
        <f t="shared" ref="IA26:IB89" si="45">IF(ISNONTEXT($Q26),IF($G26="R",_xlfn.BETA.DIST(ED26,$M26,$N26,FALSE,$B26,$D26),_xlfn.BETA.DIST(ED26,$N26,$M26,FALSE,$B26,$D26)),NA())</f>
        <v>#N/A</v>
      </c>
      <c r="IB26" s="237" t="e">
        <f t="shared" si="27"/>
        <v>#N/A</v>
      </c>
    </row>
    <row r="27" spans="1:236" hidden="1" x14ac:dyDescent="0.25">
      <c r="A27" s="22">
        <v>24</v>
      </c>
      <c r="B27" s="132"/>
      <c r="C27" s="132"/>
      <c r="D27" s="132"/>
      <c r="E27" s="127"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9" t="str">
        <f t="shared" si="3"/>
        <v/>
      </c>
      <c r="Q27" s="119" t="str">
        <f t="shared" si="4"/>
        <v/>
      </c>
      <c r="R27" s="40" t="str">
        <f t="shared" si="5"/>
        <v/>
      </c>
      <c r="S27" s="132"/>
      <c r="T27" s="28" t="str">
        <f>IF(AND(B27&gt;0,C27&gt;0,D27&gt;0,M27&gt;0,N27&gt;0,S27&gt;0,NOT(K27="")),ABS(VLOOKUP($S$1,VLookups!$A$28:$B$29,2,FALSE)-_xlfn.BETA.DIST(S27,IF(G27="L",N27,M27),IF(G27="L",M27,N27),TRUE,B27,D27)),"")</f>
        <v/>
      </c>
      <c r="U27" s="129" t="str">
        <f>IF(OR($M27="",$N27=""),"",_xlfn.BETA.INV(ABS(VLOOKUP($S$1,VLookups!$A$28:$B$29,2,FALSE)-U$3),IF($G27="L",$N27,$M27),IF($G27="L",$M27,$N27),$B27,$D27))</f>
        <v/>
      </c>
      <c r="V27" s="130" t="str">
        <f>IF(OR($M27="",$N27=""),"",_xlfn.BETA.INV(ABS(VLOOKUP($S$1,VLookups!$A$28:$B$29,2,FALSE)-V$3),IF($G27="L",$N27,$M27),IF($G27="L",$M27,$N27),$B27,$D27))</f>
        <v/>
      </c>
      <c r="W27" s="129" t="str">
        <f>IF(OR($M27="",$N27=""),"",_xlfn.BETA.INV(ABS(VLOOKUP($S$1,VLookups!$A$28:$B$29,2,FALSE)-W$3),IF($G27="L",$N27,$M27),IF($G27="L",$M27,$N27),$B27,$D27))</f>
        <v/>
      </c>
      <c r="X27" s="130" t="str">
        <f>IF(OR($M27="",$N27=""),"",_xlfn.BETA.INV(ABS(VLOOKUP($S$1,VLookups!$A$28:$B$29,2,FALSE)-X$3),IF($G27="L",$N27,$M27),IF($G27="L",$M27,$N27),$B27,$D27))</f>
        <v/>
      </c>
      <c r="Y27" s="129" t="str">
        <f>IF(OR($M27="",$N27=""),"",_xlfn.BETA.INV(ABS(VLOOKUP($S$1,VLookups!$A$28:$B$29,2,FALSE)-Y$3),IF($G27="L",$N27,$M27),IF($G27="L",$M27,$N27),$B27,$D27))</f>
        <v/>
      </c>
      <c r="Z27" s="130" t="str">
        <f>IF(OR($M27="",$N27=""),"",_xlfn.BETA.INV(ABS(VLOOKUP($S$1,VLookups!$A$28:$B$29,2,FALSE)-Z$3),IF($G27="L",$N27,$M27),IF($G27="L",$M27,$N27),$B27,$D27))</f>
        <v/>
      </c>
      <c r="AA27" s="129" t="str">
        <f>IF(OR($M27="",$N27=""),"",_xlfn.BETA.INV(ABS(VLOOKUP($S$1,VLookups!$A$28:$B$29,2,FALSE)-AA$3),IF($G27="L",$N27,$M27),IF($G27="L",$M27,$N27),$B27,$D27))</f>
        <v/>
      </c>
      <c r="AB27" s="130" t="str">
        <f>IF(OR($M27="",$N27=""),"",_xlfn.BETA.INV(ABS(VLOOKUP($S$1,VLookups!$A$28:$B$29,2,FALSE)-AB$3),IF($G27="L",$N27,$M27),IF($G27="L",$M27,$N27),$B27,$D27))</f>
        <v/>
      </c>
      <c r="AC27" s="129" t="str">
        <f>IF(OR($M27="",$N27=""),"",_xlfn.BETA.INV(ABS(VLOOKUP($S$1,VLookups!$A$28:$B$29,2,FALSE)-AC$3),IF($G27="L",$N27,$M27),IF($G27="L",$M27,$N27),$B27,$D27))</f>
        <v/>
      </c>
      <c r="AD27" s="130" t="str">
        <f>IF(OR($M27="",$N27=""),"",_xlfn.BETA.INV(ABS(VLOOKUP($S$1,VLookups!$A$28:$B$29,2,FALSE)-AD$3),IF($G27="L",$N27,$M27),IF($G27="L",$M27,$N27),$B27,$D27))</f>
        <v/>
      </c>
      <c r="AE27" s="129" t="str">
        <f>IF(OR($M27="",$N27=""),"",_xlfn.BETA.INV(ABS(VLOOKUP($S$1,VLookups!$A$28:$B$29,2,FALSE)-AE$3),IF($G27="L",$N27,$M27),IF($G27="L",$M27,$N27),$B27,$D27))</f>
        <v/>
      </c>
      <c r="AF27" s="130" t="str">
        <f>IF(OR($M27="",$N27=""),"",_xlfn.BETA.INV(ABS(VLOOKUP($S$1,VLookups!$A$28:$B$29,2,FALSE)-AF$3),IF($G27="L",$N27,$M27),IF($G27="L",$M27,$N27),$B27,$D27))</f>
        <v/>
      </c>
      <c r="AG27" s="17"/>
      <c r="AH27" s="238" t="str">
        <f t="shared" si="13"/>
        <v/>
      </c>
      <c r="AI27" s="236" t="str">
        <f t="shared" si="14"/>
        <v/>
      </c>
      <c r="AJ27" s="199" t="str">
        <f t="shared" si="43"/>
        <v/>
      </c>
      <c r="AK27" s="199" t="str">
        <f t="shared" si="43"/>
        <v/>
      </c>
      <c r="AL27" s="199" t="str">
        <f t="shared" si="43"/>
        <v/>
      </c>
      <c r="AM27" s="199" t="str">
        <f t="shared" si="43"/>
        <v/>
      </c>
      <c r="AN27" s="199" t="str">
        <f t="shared" si="43"/>
        <v/>
      </c>
      <c r="AO27" s="199" t="str">
        <f t="shared" si="43"/>
        <v/>
      </c>
      <c r="AP27" s="199" t="str">
        <f t="shared" si="43"/>
        <v/>
      </c>
      <c r="AQ27" s="199" t="str">
        <f t="shared" si="43"/>
        <v/>
      </c>
      <c r="AR27" s="199" t="str">
        <f t="shared" si="43"/>
        <v/>
      </c>
      <c r="AS27" s="199" t="str">
        <f t="shared" si="43"/>
        <v/>
      </c>
      <c r="AT27" s="199" t="str">
        <f t="shared" si="43"/>
        <v/>
      </c>
      <c r="AU27" s="199" t="str">
        <f t="shared" si="43"/>
        <v/>
      </c>
      <c r="AV27" s="199" t="str">
        <f t="shared" si="43"/>
        <v/>
      </c>
      <c r="AW27" s="199" t="str">
        <f t="shared" si="43"/>
        <v/>
      </c>
      <c r="AX27" s="199" t="str">
        <f t="shared" si="43"/>
        <v/>
      </c>
      <c r="AY27" s="199" t="str">
        <f t="shared" si="43"/>
        <v/>
      </c>
      <c r="AZ27" s="199" t="str">
        <f t="shared" si="43"/>
        <v/>
      </c>
      <c r="BA27" s="199" t="str">
        <f t="shared" si="43"/>
        <v/>
      </c>
      <c r="BB27" s="199" t="str">
        <f t="shared" si="43"/>
        <v/>
      </c>
      <c r="BC27" s="199" t="str">
        <f t="shared" si="43"/>
        <v/>
      </c>
      <c r="BD27" s="199" t="str">
        <f t="shared" si="43"/>
        <v/>
      </c>
      <c r="BE27" s="199" t="str">
        <f t="shared" si="43"/>
        <v/>
      </c>
      <c r="BF27" s="199" t="str">
        <f t="shared" si="43"/>
        <v/>
      </c>
      <c r="BG27" s="199" t="str">
        <f t="shared" si="43"/>
        <v/>
      </c>
      <c r="BH27" s="199" t="str">
        <f t="shared" si="43"/>
        <v/>
      </c>
      <c r="BI27" s="199" t="str">
        <f t="shared" si="43"/>
        <v/>
      </c>
      <c r="BJ27" s="199" t="str">
        <f t="shared" si="43"/>
        <v/>
      </c>
      <c r="BK27" s="199" t="str">
        <f t="shared" si="43"/>
        <v/>
      </c>
      <c r="BL27" s="199" t="str">
        <f t="shared" si="43"/>
        <v/>
      </c>
      <c r="BM27" s="199" t="str">
        <f t="shared" si="43"/>
        <v/>
      </c>
      <c r="BN27" s="199" t="str">
        <f t="shared" si="43"/>
        <v/>
      </c>
      <c r="BO27" s="199" t="str">
        <f t="shared" si="43"/>
        <v/>
      </c>
      <c r="BP27" s="199" t="str">
        <f t="shared" si="43"/>
        <v/>
      </c>
      <c r="BQ27" s="199" t="str">
        <f t="shared" si="43"/>
        <v/>
      </c>
      <c r="BR27" s="199" t="str">
        <f t="shared" si="43"/>
        <v/>
      </c>
      <c r="BS27" s="199" t="str">
        <f t="shared" si="43"/>
        <v/>
      </c>
      <c r="BT27" s="199" t="str">
        <f t="shared" si="43"/>
        <v/>
      </c>
      <c r="BU27" s="199" t="str">
        <f t="shared" si="43"/>
        <v/>
      </c>
      <c r="BV27" s="199" t="str">
        <f t="shared" si="43"/>
        <v/>
      </c>
      <c r="BW27" s="199" t="str">
        <f t="shared" si="43"/>
        <v/>
      </c>
      <c r="BX27" s="199" t="str">
        <f t="shared" si="43"/>
        <v/>
      </c>
      <c r="BY27" s="199" t="str">
        <f t="shared" si="43"/>
        <v/>
      </c>
      <c r="BZ27" s="199" t="str">
        <f t="shared" si="43"/>
        <v/>
      </c>
      <c r="CA27" s="199" t="str">
        <f t="shared" si="43"/>
        <v/>
      </c>
      <c r="CB27" s="199" t="str">
        <f t="shared" si="43"/>
        <v/>
      </c>
      <c r="CC27" s="199" t="str">
        <f t="shared" si="43"/>
        <v/>
      </c>
      <c r="CD27" s="199" t="str">
        <f t="shared" si="43"/>
        <v/>
      </c>
      <c r="CE27" s="199" t="str">
        <f t="shared" si="43"/>
        <v/>
      </c>
      <c r="CF27" s="199" t="str">
        <f t="shared" si="43"/>
        <v/>
      </c>
      <c r="CG27" s="199" t="str">
        <f t="shared" si="43"/>
        <v/>
      </c>
      <c r="CH27" s="199" t="str">
        <f t="shared" si="43"/>
        <v/>
      </c>
      <c r="CI27" s="199" t="str">
        <f t="shared" si="43"/>
        <v/>
      </c>
      <c r="CJ27" s="199" t="str">
        <f t="shared" si="43"/>
        <v/>
      </c>
      <c r="CK27" s="199" t="str">
        <f t="shared" si="43"/>
        <v/>
      </c>
      <c r="CL27" s="199" t="str">
        <f t="shared" si="43"/>
        <v/>
      </c>
      <c r="CM27" s="199" t="str">
        <f t="shared" si="43"/>
        <v/>
      </c>
      <c r="CN27" s="199" t="str">
        <f t="shared" si="43"/>
        <v/>
      </c>
      <c r="CO27" s="199" t="str">
        <f t="shared" si="43"/>
        <v/>
      </c>
      <c r="CP27" s="199" t="str">
        <f t="shared" si="43"/>
        <v/>
      </c>
      <c r="CQ27" s="199" t="str">
        <f t="shared" si="43"/>
        <v/>
      </c>
      <c r="CR27" s="199" t="str">
        <f t="shared" si="43"/>
        <v/>
      </c>
      <c r="CS27" s="199" t="str">
        <f t="shared" si="43"/>
        <v/>
      </c>
      <c r="CT27" s="199" t="str">
        <f t="shared" si="43"/>
        <v/>
      </c>
      <c r="CU27" s="199" t="str">
        <f t="shared" si="43"/>
        <v/>
      </c>
      <c r="CV27" s="199" t="str">
        <f t="shared" si="34"/>
        <v/>
      </c>
      <c r="CW27" s="199" t="str">
        <f t="shared" si="34"/>
        <v/>
      </c>
      <c r="CX27" s="199" t="str">
        <f t="shared" si="34"/>
        <v/>
      </c>
      <c r="CY27" s="199" t="str">
        <f t="shared" si="34"/>
        <v/>
      </c>
      <c r="CZ27" s="199" t="str">
        <f t="shared" si="34"/>
        <v/>
      </c>
      <c r="DA27" s="199" t="str">
        <f t="shared" si="34"/>
        <v/>
      </c>
      <c r="DB27" s="199" t="str">
        <f t="shared" si="34"/>
        <v/>
      </c>
      <c r="DC27" s="199" t="str">
        <f t="shared" si="34"/>
        <v/>
      </c>
      <c r="DD27" s="199" t="str">
        <f t="shared" si="34"/>
        <v/>
      </c>
      <c r="DE27" s="199" t="str">
        <f t="shared" ref="DE27:FP27" si="46">IF(ISNONTEXT($AH27),DD27+$AH27,"")</f>
        <v/>
      </c>
      <c r="DF27" s="199" t="str">
        <f t="shared" si="46"/>
        <v/>
      </c>
      <c r="DG27" s="199" t="str">
        <f t="shared" si="46"/>
        <v/>
      </c>
      <c r="DH27" s="199" t="str">
        <f t="shared" si="46"/>
        <v/>
      </c>
      <c r="DI27" s="199" t="str">
        <f t="shared" si="46"/>
        <v/>
      </c>
      <c r="DJ27" s="199" t="str">
        <f t="shared" si="46"/>
        <v/>
      </c>
      <c r="DK27" s="199" t="str">
        <f t="shared" si="46"/>
        <v/>
      </c>
      <c r="DL27" s="199" t="str">
        <f t="shared" si="46"/>
        <v/>
      </c>
      <c r="DM27" s="199" t="str">
        <f t="shared" si="46"/>
        <v/>
      </c>
      <c r="DN27" s="199" t="str">
        <f t="shared" si="46"/>
        <v/>
      </c>
      <c r="DO27" s="199" t="str">
        <f t="shared" si="46"/>
        <v/>
      </c>
      <c r="DP27" s="199" t="str">
        <f t="shared" si="46"/>
        <v/>
      </c>
      <c r="DQ27" s="199" t="str">
        <f t="shared" si="46"/>
        <v/>
      </c>
      <c r="DR27" s="199" t="str">
        <f t="shared" si="46"/>
        <v/>
      </c>
      <c r="DS27" s="199" t="str">
        <f t="shared" si="46"/>
        <v/>
      </c>
      <c r="DT27" s="199" t="str">
        <f t="shared" si="46"/>
        <v/>
      </c>
      <c r="DU27" s="199" t="str">
        <f t="shared" si="46"/>
        <v/>
      </c>
      <c r="DV27" s="199" t="str">
        <f t="shared" si="46"/>
        <v/>
      </c>
      <c r="DW27" s="199" t="str">
        <f t="shared" si="46"/>
        <v/>
      </c>
      <c r="DX27" s="199" t="str">
        <f t="shared" si="46"/>
        <v/>
      </c>
      <c r="DY27" s="199" t="str">
        <f t="shared" si="46"/>
        <v/>
      </c>
      <c r="DZ27" s="199" t="str">
        <f t="shared" si="46"/>
        <v/>
      </c>
      <c r="EA27" s="199" t="str">
        <f t="shared" si="46"/>
        <v/>
      </c>
      <c r="EB27" s="199" t="str">
        <f t="shared" si="46"/>
        <v/>
      </c>
      <c r="EC27" s="199" t="str">
        <f t="shared" si="46"/>
        <v/>
      </c>
      <c r="ED27" s="199" t="str">
        <f t="shared" si="46"/>
        <v/>
      </c>
      <c r="EE27" s="236" t="str">
        <f t="shared" si="16"/>
        <v/>
      </c>
      <c r="EF27" s="237" t="e">
        <f t="shared" si="41"/>
        <v>#N/A</v>
      </c>
      <c r="EG27" s="237" t="e">
        <f t="shared" si="41"/>
        <v>#N/A</v>
      </c>
      <c r="EH27" s="237" t="e">
        <f t="shared" si="41"/>
        <v>#N/A</v>
      </c>
      <c r="EI27" s="237" t="e">
        <f t="shared" si="41"/>
        <v>#N/A</v>
      </c>
      <c r="EJ27" s="237" t="e">
        <f t="shared" si="41"/>
        <v>#N/A</v>
      </c>
      <c r="EK27" s="237" t="e">
        <f t="shared" si="41"/>
        <v>#N/A</v>
      </c>
      <c r="EL27" s="237" t="e">
        <f t="shared" si="41"/>
        <v>#N/A</v>
      </c>
      <c r="EM27" s="237" t="e">
        <f t="shared" si="41"/>
        <v>#N/A</v>
      </c>
      <c r="EN27" s="237" t="e">
        <f t="shared" si="41"/>
        <v>#N/A</v>
      </c>
      <c r="EO27" s="237" t="e">
        <f t="shared" si="41"/>
        <v>#N/A</v>
      </c>
      <c r="EP27" s="237" t="e">
        <f t="shared" si="41"/>
        <v>#N/A</v>
      </c>
      <c r="EQ27" s="237" t="e">
        <f t="shared" si="41"/>
        <v>#N/A</v>
      </c>
      <c r="ER27" s="237" t="e">
        <f t="shared" si="36"/>
        <v>#N/A</v>
      </c>
      <c r="ES27" s="237" t="e">
        <f t="shared" si="36"/>
        <v>#N/A</v>
      </c>
      <c r="ET27" s="237" t="e">
        <f t="shared" si="36"/>
        <v>#N/A</v>
      </c>
      <c r="EU27" s="237" t="e">
        <f t="shared" si="36"/>
        <v>#N/A</v>
      </c>
      <c r="EV27" s="237" t="e">
        <f t="shared" si="36"/>
        <v>#N/A</v>
      </c>
      <c r="EW27" s="237" t="e">
        <f t="shared" si="36"/>
        <v>#N/A</v>
      </c>
      <c r="EX27" s="237" t="e">
        <f t="shared" si="36"/>
        <v>#N/A</v>
      </c>
      <c r="EY27" s="237" t="e">
        <f t="shared" si="36"/>
        <v>#N/A</v>
      </c>
      <c r="EZ27" s="237" t="e">
        <f t="shared" si="36"/>
        <v>#N/A</v>
      </c>
      <c r="FA27" s="237" t="e">
        <f t="shared" si="36"/>
        <v>#N/A</v>
      </c>
      <c r="FB27" s="237" t="e">
        <f t="shared" si="36"/>
        <v>#N/A</v>
      </c>
      <c r="FC27" s="237" t="e">
        <f t="shared" si="36"/>
        <v>#N/A</v>
      </c>
      <c r="FD27" s="237" t="e">
        <f t="shared" si="36"/>
        <v>#N/A</v>
      </c>
      <c r="FE27" s="237" t="e">
        <f t="shared" si="36"/>
        <v>#N/A</v>
      </c>
      <c r="FF27" s="237" t="e">
        <f t="shared" si="36"/>
        <v>#N/A</v>
      </c>
      <c r="FG27" s="237" t="e">
        <f t="shared" si="36"/>
        <v>#N/A</v>
      </c>
      <c r="FH27" s="237" t="e">
        <f t="shared" si="42"/>
        <v>#N/A</v>
      </c>
      <c r="FI27" s="237" t="e">
        <f t="shared" si="42"/>
        <v>#N/A</v>
      </c>
      <c r="FJ27" s="237" t="e">
        <f t="shared" si="42"/>
        <v>#N/A</v>
      </c>
      <c r="FK27" s="237" t="e">
        <f t="shared" si="37"/>
        <v>#N/A</v>
      </c>
      <c r="FL27" s="237" t="e">
        <f t="shared" si="37"/>
        <v>#N/A</v>
      </c>
      <c r="FM27" s="237" t="e">
        <f t="shared" si="37"/>
        <v>#N/A</v>
      </c>
      <c r="FN27" s="237" t="e">
        <f t="shared" si="37"/>
        <v>#N/A</v>
      </c>
      <c r="FO27" s="237" t="e">
        <f t="shared" si="37"/>
        <v>#N/A</v>
      </c>
      <c r="FP27" s="237" t="e">
        <f t="shared" si="37"/>
        <v>#N/A</v>
      </c>
      <c r="FQ27" s="237" t="e">
        <f t="shared" si="37"/>
        <v>#N/A</v>
      </c>
      <c r="FR27" s="237" t="e">
        <f t="shared" si="37"/>
        <v>#N/A</v>
      </c>
      <c r="FS27" s="237" t="e">
        <f t="shared" si="37"/>
        <v>#N/A</v>
      </c>
      <c r="FT27" s="237" t="e">
        <f t="shared" si="37"/>
        <v>#N/A</v>
      </c>
      <c r="FU27" s="237" t="e">
        <f t="shared" si="37"/>
        <v>#N/A</v>
      </c>
      <c r="FV27" s="237" t="e">
        <f t="shared" si="37"/>
        <v>#N/A</v>
      </c>
      <c r="FW27" s="237" t="e">
        <f t="shared" si="37"/>
        <v>#N/A</v>
      </c>
      <c r="FX27" s="237" t="e">
        <f t="shared" si="37"/>
        <v>#N/A</v>
      </c>
      <c r="FY27" s="237" t="e">
        <f t="shared" si="37"/>
        <v>#N/A</v>
      </c>
      <c r="FZ27" s="237" t="e">
        <f t="shared" si="37"/>
        <v>#N/A</v>
      </c>
      <c r="GA27" s="237" t="e">
        <f t="shared" si="38"/>
        <v>#N/A</v>
      </c>
      <c r="GB27" s="237" t="e">
        <f t="shared" si="38"/>
        <v>#N/A</v>
      </c>
      <c r="GC27" s="237" t="e">
        <f t="shared" si="38"/>
        <v>#N/A</v>
      </c>
      <c r="GD27" s="237" t="e">
        <f t="shared" si="38"/>
        <v>#N/A</v>
      </c>
      <c r="GE27" s="237" t="e">
        <f t="shared" si="38"/>
        <v>#N/A</v>
      </c>
      <c r="GF27" s="237" t="e">
        <f t="shared" si="38"/>
        <v>#N/A</v>
      </c>
      <c r="GG27" s="237" t="e">
        <f t="shared" si="38"/>
        <v>#N/A</v>
      </c>
      <c r="GH27" s="237" t="e">
        <f t="shared" si="38"/>
        <v>#N/A</v>
      </c>
      <c r="GI27" s="237" t="e">
        <f t="shared" si="38"/>
        <v>#N/A</v>
      </c>
      <c r="GJ27" s="237" t="e">
        <f t="shared" si="38"/>
        <v>#N/A</v>
      </c>
      <c r="GK27" s="237" t="e">
        <f t="shared" si="38"/>
        <v>#N/A</v>
      </c>
      <c r="GL27" s="237" t="e">
        <f t="shared" si="38"/>
        <v>#N/A</v>
      </c>
      <c r="GM27" s="237" t="e">
        <f t="shared" si="38"/>
        <v>#N/A</v>
      </c>
      <c r="GN27" s="237" t="e">
        <f t="shared" si="38"/>
        <v>#N/A</v>
      </c>
      <c r="GO27" s="237" t="e">
        <f t="shared" si="38"/>
        <v>#N/A</v>
      </c>
      <c r="GP27" s="237" t="e">
        <f t="shared" si="38"/>
        <v>#N/A</v>
      </c>
      <c r="GQ27" s="237" t="e">
        <f t="shared" si="39"/>
        <v>#N/A</v>
      </c>
      <c r="GR27" s="237" t="e">
        <f t="shared" si="18"/>
        <v>#N/A</v>
      </c>
      <c r="GS27" s="237" t="e">
        <f t="shared" si="18"/>
        <v>#N/A</v>
      </c>
      <c r="GT27" s="237" t="e">
        <f t="shared" si="18"/>
        <v>#N/A</v>
      </c>
      <c r="GU27" s="237" t="e">
        <f t="shared" si="18"/>
        <v>#N/A</v>
      </c>
      <c r="GV27" s="237" t="e">
        <f t="shared" si="18"/>
        <v>#N/A</v>
      </c>
      <c r="GW27" s="237" t="e">
        <f t="shared" si="18"/>
        <v>#N/A</v>
      </c>
      <c r="GX27" s="237" t="e">
        <f t="shared" si="18"/>
        <v>#N/A</v>
      </c>
      <c r="GY27" s="237" t="e">
        <f t="shared" si="18"/>
        <v>#N/A</v>
      </c>
      <c r="GZ27" s="237" t="e">
        <f t="shared" si="18"/>
        <v>#N/A</v>
      </c>
      <c r="HA27" s="237" t="e">
        <f t="shared" si="18"/>
        <v>#N/A</v>
      </c>
      <c r="HB27" s="237" t="e">
        <f t="shared" si="18"/>
        <v>#N/A</v>
      </c>
      <c r="HC27" s="237" t="e">
        <f t="shared" si="18"/>
        <v>#N/A</v>
      </c>
      <c r="HD27" s="237" t="e">
        <f t="shared" si="18"/>
        <v>#N/A</v>
      </c>
      <c r="HE27" s="237" t="e">
        <f t="shared" si="18"/>
        <v>#N/A</v>
      </c>
      <c r="HF27" s="237" t="e">
        <f t="shared" si="18"/>
        <v>#N/A</v>
      </c>
      <c r="HG27" s="237" t="e">
        <f t="shared" si="18"/>
        <v>#N/A</v>
      </c>
      <c r="HH27" s="237" t="e">
        <f t="shared" ref="HH27:HW90" si="47">IF(ISNONTEXT($Q27),IF($G27="R",_xlfn.BETA.DIST(DK27,$M27,$N27,FALSE,$B27,$D27),_xlfn.BETA.DIST(DK27,$N27,$M27,FALSE,$B27,$D27)),NA())</f>
        <v>#N/A</v>
      </c>
      <c r="HI27" s="237" t="e">
        <f t="shared" si="47"/>
        <v>#N/A</v>
      </c>
      <c r="HJ27" s="237" t="e">
        <f t="shared" si="47"/>
        <v>#N/A</v>
      </c>
      <c r="HK27" s="237" t="e">
        <f t="shared" si="44"/>
        <v>#N/A</v>
      </c>
      <c r="HL27" s="237" t="e">
        <f t="shared" si="44"/>
        <v>#N/A</v>
      </c>
      <c r="HM27" s="237" t="e">
        <f t="shared" si="44"/>
        <v>#N/A</v>
      </c>
      <c r="HN27" s="237" t="e">
        <f t="shared" si="44"/>
        <v>#N/A</v>
      </c>
      <c r="HO27" s="237" t="e">
        <f t="shared" si="44"/>
        <v>#N/A</v>
      </c>
      <c r="HP27" s="237" t="e">
        <f t="shared" si="44"/>
        <v>#N/A</v>
      </c>
      <c r="HQ27" s="237" t="e">
        <f t="shared" si="44"/>
        <v>#N/A</v>
      </c>
      <c r="HR27" s="237" t="e">
        <f t="shared" si="44"/>
        <v>#N/A</v>
      </c>
      <c r="HS27" s="237" t="e">
        <f t="shared" si="44"/>
        <v>#N/A</v>
      </c>
      <c r="HT27" s="237" t="e">
        <f t="shared" si="44"/>
        <v>#N/A</v>
      </c>
      <c r="HU27" s="237" t="e">
        <f t="shared" si="44"/>
        <v>#N/A</v>
      </c>
      <c r="HV27" s="237" t="e">
        <f t="shared" si="44"/>
        <v>#N/A</v>
      </c>
      <c r="HW27" s="237" t="e">
        <f t="shared" si="44"/>
        <v>#N/A</v>
      </c>
      <c r="HX27" s="237" t="e">
        <f t="shared" si="44"/>
        <v>#N/A</v>
      </c>
      <c r="HY27" s="237" t="e">
        <f t="shared" si="44"/>
        <v>#N/A</v>
      </c>
      <c r="HZ27" s="237" t="e">
        <f t="shared" si="44"/>
        <v>#N/A</v>
      </c>
      <c r="IA27" s="237" t="e">
        <f t="shared" si="45"/>
        <v>#N/A</v>
      </c>
      <c r="IB27" s="237" t="e">
        <f t="shared" si="27"/>
        <v>#N/A</v>
      </c>
    </row>
    <row r="28" spans="1:236" hidden="1" x14ac:dyDescent="0.25">
      <c r="A28" s="22">
        <v>25</v>
      </c>
      <c r="B28" s="132"/>
      <c r="C28" s="132"/>
      <c r="D28" s="132"/>
      <c r="E28" s="127"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9" t="str">
        <f t="shared" si="3"/>
        <v/>
      </c>
      <c r="Q28" s="119" t="str">
        <f t="shared" si="4"/>
        <v/>
      </c>
      <c r="R28" s="40" t="str">
        <f t="shared" si="5"/>
        <v/>
      </c>
      <c r="S28" s="132"/>
      <c r="T28" s="28" t="str">
        <f>IF(AND(B28&gt;0,C28&gt;0,D28&gt;0,M28&gt;0,N28&gt;0,S28&gt;0,NOT(K28="")),ABS(VLOOKUP($S$1,VLookups!$A$28:$B$29,2,FALSE)-_xlfn.BETA.DIST(S28,IF(G28="L",N28,M28),IF(G28="L",M28,N28),TRUE,B28,D28)),"")</f>
        <v/>
      </c>
      <c r="U28" s="129" t="str">
        <f>IF(OR($M28="",$N28=""),"",_xlfn.BETA.INV(ABS(VLOOKUP($S$1,VLookups!$A$28:$B$29,2,FALSE)-U$3),IF($G28="L",$N28,$M28),IF($G28="L",$M28,$N28),$B28,$D28))</f>
        <v/>
      </c>
      <c r="V28" s="130" t="str">
        <f>IF(OR($M28="",$N28=""),"",_xlfn.BETA.INV(ABS(VLOOKUP($S$1,VLookups!$A$28:$B$29,2,FALSE)-V$3),IF($G28="L",$N28,$M28),IF($G28="L",$M28,$N28),$B28,$D28))</f>
        <v/>
      </c>
      <c r="W28" s="129" t="str">
        <f>IF(OR($M28="",$N28=""),"",_xlfn.BETA.INV(ABS(VLOOKUP($S$1,VLookups!$A$28:$B$29,2,FALSE)-W$3),IF($G28="L",$N28,$M28),IF($G28="L",$M28,$N28),$B28,$D28))</f>
        <v/>
      </c>
      <c r="X28" s="130" t="str">
        <f>IF(OR($M28="",$N28=""),"",_xlfn.BETA.INV(ABS(VLOOKUP($S$1,VLookups!$A$28:$B$29,2,FALSE)-X$3),IF($G28="L",$N28,$M28),IF($G28="L",$M28,$N28),$B28,$D28))</f>
        <v/>
      </c>
      <c r="Y28" s="129" t="str">
        <f>IF(OR($M28="",$N28=""),"",_xlfn.BETA.INV(ABS(VLOOKUP($S$1,VLookups!$A$28:$B$29,2,FALSE)-Y$3),IF($G28="L",$N28,$M28),IF($G28="L",$M28,$N28),$B28,$D28))</f>
        <v/>
      </c>
      <c r="Z28" s="130" t="str">
        <f>IF(OR($M28="",$N28=""),"",_xlfn.BETA.INV(ABS(VLOOKUP($S$1,VLookups!$A$28:$B$29,2,FALSE)-Z$3),IF($G28="L",$N28,$M28),IF($G28="L",$M28,$N28),$B28,$D28))</f>
        <v/>
      </c>
      <c r="AA28" s="129" t="str">
        <f>IF(OR($M28="",$N28=""),"",_xlfn.BETA.INV(ABS(VLOOKUP($S$1,VLookups!$A$28:$B$29,2,FALSE)-AA$3),IF($G28="L",$N28,$M28),IF($G28="L",$M28,$N28),$B28,$D28))</f>
        <v/>
      </c>
      <c r="AB28" s="130" t="str">
        <f>IF(OR($M28="",$N28=""),"",_xlfn.BETA.INV(ABS(VLOOKUP($S$1,VLookups!$A$28:$B$29,2,FALSE)-AB$3),IF($G28="L",$N28,$M28),IF($G28="L",$M28,$N28),$B28,$D28))</f>
        <v/>
      </c>
      <c r="AC28" s="129" t="str">
        <f>IF(OR($M28="",$N28=""),"",_xlfn.BETA.INV(ABS(VLOOKUP($S$1,VLookups!$A$28:$B$29,2,FALSE)-AC$3),IF($G28="L",$N28,$M28),IF($G28="L",$M28,$N28),$B28,$D28))</f>
        <v/>
      </c>
      <c r="AD28" s="130" t="str">
        <f>IF(OR($M28="",$N28=""),"",_xlfn.BETA.INV(ABS(VLOOKUP($S$1,VLookups!$A$28:$B$29,2,FALSE)-AD$3),IF($G28="L",$N28,$M28),IF($G28="L",$M28,$N28),$B28,$D28))</f>
        <v/>
      </c>
      <c r="AE28" s="129" t="str">
        <f>IF(OR($M28="",$N28=""),"",_xlfn.BETA.INV(ABS(VLOOKUP($S$1,VLookups!$A$28:$B$29,2,FALSE)-AE$3),IF($G28="L",$N28,$M28),IF($G28="L",$M28,$N28),$B28,$D28))</f>
        <v/>
      </c>
      <c r="AF28" s="130" t="str">
        <f>IF(OR($M28="",$N28=""),"",_xlfn.BETA.INV(ABS(VLOOKUP($S$1,VLookups!$A$28:$B$29,2,FALSE)-AF$3),IF($G28="L",$N28,$M28),IF($G28="L",$M28,$N28),$B28,$D28))</f>
        <v/>
      </c>
      <c r="AG28" s="17"/>
      <c r="AH28" s="238" t="str">
        <f t="shared" si="13"/>
        <v/>
      </c>
      <c r="AI28" s="236" t="str">
        <f t="shared" si="14"/>
        <v/>
      </c>
      <c r="AJ28" s="199" t="str">
        <f t="shared" si="43"/>
        <v/>
      </c>
      <c r="AK28" s="199" t="str">
        <f t="shared" si="43"/>
        <v/>
      </c>
      <c r="AL28" s="199" t="str">
        <f t="shared" si="43"/>
        <v/>
      </c>
      <c r="AM28" s="199" t="str">
        <f t="shared" si="43"/>
        <v/>
      </c>
      <c r="AN28" s="199" t="str">
        <f t="shared" si="43"/>
        <v/>
      </c>
      <c r="AO28" s="199" t="str">
        <f t="shared" si="43"/>
        <v/>
      </c>
      <c r="AP28" s="199" t="str">
        <f t="shared" si="43"/>
        <v/>
      </c>
      <c r="AQ28" s="199" t="str">
        <f t="shared" si="43"/>
        <v/>
      </c>
      <c r="AR28" s="199" t="str">
        <f t="shared" si="43"/>
        <v/>
      </c>
      <c r="AS28" s="199" t="str">
        <f t="shared" si="43"/>
        <v/>
      </c>
      <c r="AT28" s="199" t="str">
        <f t="shared" si="43"/>
        <v/>
      </c>
      <c r="AU28" s="199" t="str">
        <f t="shared" si="43"/>
        <v/>
      </c>
      <c r="AV28" s="199" t="str">
        <f t="shared" si="43"/>
        <v/>
      </c>
      <c r="AW28" s="199" t="str">
        <f t="shared" si="43"/>
        <v/>
      </c>
      <c r="AX28" s="199" t="str">
        <f t="shared" si="43"/>
        <v/>
      </c>
      <c r="AY28" s="199" t="str">
        <f t="shared" si="43"/>
        <v/>
      </c>
      <c r="AZ28" s="199" t="str">
        <f t="shared" si="43"/>
        <v/>
      </c>
      <c r="BA28" s="199" t="str">
        <f t="shared" si="43"/>
        <v/>
      </c>
      <c r="BB28" s="199" t="str">
        <f t="shared" si="43"/>
        <v/>
      </c>
      <c r="BC28" s="199" t="str">
        <f t="shared" si="43"/>
        <v/>
      </c>
      <c r="BD28" s="199" t="str">
        <f t="shared" si="43"/>
        <v/>
      </c>
      <c r="BE28" s="199" t="str">
        <f t="shared" si="43"/>
        <v/>
      </c>
      <c r="BF28" s="199" t="str">
        <f t="shared" si="43"/>
        <v/>
      </c>
      <c r="BG28" s="199" t="str">
        <f t="shared" si="43"/>
        <v/>
      </c>
      <c r="BH28" s="199" t="str">
        <f t="shared" si="43"/>
        <v/>
      </c>
      <c r="BI28" s="199" t="str">
        <f t="shared" si="43"/>
        <v/>
      </c>
      <c r="BJ28" s="199" t="str">
        <f t="shared" si="43"/>
        <v/>
      </c>
      <c r="BK28" s="199" t="str">
        <f t="shared" si="43"/>
        <v/>
      </c>
      <c r="BL28" s="199" t="str">
        <f t="shared" si="43"/>
        <v/>
      </c>
      <c r="BM28" s="199" t="str">
        <f t="shared" si="43"/>
        <v/>
      </c>
      <c r="BN28" s="199" t="str">
        <f t="shared" si="43"/>
        <v/>
      </c>
      <c r="BO28" s="199" t="str">
        <f t="shared" si="43"/>
        <v/>
      </c>
      <c r="BP28" s="199" t="str">
        <f t="shared" si="43"/>
        <v/>
      </c>
      <c r="BQ28" s="199" t="str">
        <f t="shared" si="43"/>
        <v/>
      </c>
      <c r="BR28" s="199" t="str">
        <f t="shared" si="43"/>
        <v/>
      </c>
      <c r="BS28" s="199" t="str">
        <f t="shared" si="43"/>
        <v/>
      </c>
      <c r="BT28" s="199" t="str">
        <f t="shared" si="43"/>
        <v/>
      </c>
      <c r="BU28" s="199" t="str">
        <f t="shared" si="43"/>
        <v/>
      </c>
      <c r="BV28" s="199" t="str">
        <f t="shared" si="43"/>
        <v/>
      </c>
      <c r="BW28" s="199" t="str">
        <f t="shared" si="43"/>
        <v/>
      </c>
      <c r="BX28" s="199" t="str">
        <f t="shared" si="43"/>
        <v/>
      </c>
      <c r="BY28" s="199" t="str">
        <f t="shared" si="43"/>
        <v/>
      </c>
      <c r="BZ28" s="199" t="str">
        <f t="shared" si="43"/>
        <v/>
      </c>
      <c r="CA28" s="199" t="str">
        <f t="shared" si="43"/>
        <v/>
      </c>
      <c r="CB28" s="199" t="str">
        <f t="shared" si="43"/>
        <v/>
      </c>
      <c r="CC28" s="199" t="str">
        <f t="shared" si="43"/>
        <v/>
      </c>
      <c r="CD28" s="199" t="str">
        <f t="shared" si="43"/>
        <v/>
      </c>
      <c r="CE28" s="199" t="str">
        <f t="shared" si="43"/>
        <v/>
      </c>
      <c r="CF28" s="199" t="str">
        <f t="shared" si="43"/>
        <v/>
      </c>
      <c r="CG28" s="199" t="str">
        <f t="shared" si="43"/>
        <v/>
      </c>
      <c r="CH28" s="199" t="str">
        <f t="shared" si="43"/>
        <v/>
      </c>
      <c r="CI28" s="199" t="str">
        <f t="shared" si="43"/>
        <v/>
      </c>
      <c r="CJ28" s="199" t="str">
        <f t="shared" si="43"/>
        <v/>
      </c>
      <c r="CK28" s="199" t="str">
        <f t="shared" si="43"/>
        <v/>
      </c>
      <c r="CL28" s="199" t="str">
        <f t="shared" si="43"/>
        <v/>
      </c>
      <c r="CM28" s="199" t="str">
        <f t="shared" si="43"/>
        <v/>
      </c>
      <c r="CN28" s="199" t="str">
        <f t="shared" si="43"/>
        <v/>
      </c>
      <c r="CO28" s="199" t="str">
        <f t="shared" si="43"/>
        <v/>
      </c>
      <c r="CP28" s="199" t="str">
        <f t="shared" si="43"/>
        <v/>
      </c>
      <c r="CQ28" s="199" t="str">
        <f t="shared" si="43"/>
        <v/>
      </c>
      <c r="CR28" s="199" t="str">
        <f t="shared" si="43"/>
        <v/>
      </c>
      <c r="CS28" s="199" t="str">
        <f t="shared" si="43"/>
        <v/>
      </c>
      <c r="CT28" s="199" t="str">
        <f t="shared" si="43"/>
        <v/>
      </c>
      <c r="CU28" s="199" t="str">
        <f t="shared" ref="CU28:FF35" si="48">IF(ISNONTEXT($AH28),CT28+$AH28,"")</f>
        <v/>
      </c>
      <c r="CV28" s="199" t="str">
        <f t="shared" si="48"/>
        <v/>
      </c>
      <c r="CW28" s="199" t="str">
        <f t="shared" si="48"/>
        <v/>
      </c>
      <c r="CX28" s="199" t="str">
        <f t="shared" si="48"/>
        <v/>
      </c>
      <c r="CY28" s="199" t="str">
        <f t="shared" si="48"/>
        <v/>
      </c>
      <c r="CZ28" s="199" t="str">
        <f t="shared" si="48"/>
        <v/>
      </c>
      <c r="DA28" s="199" t="str">
        <f t="shared" si="48"/>
        <v/>
      </c>
      <c r="DB28" s="199" t="str">
        <f t="shared" si="48"/>
        <v/>
      </c>
      <c r="DC28" s="199" t="str">
        <f t="shared" si="48"/>
        <v/>
      </c>
      <c r="DD28" s="199" t="str">
        <f t="shared" si="48"/>
        <v/>
      </c>
      <c r="DE28" s="199" t="str">
        <f t="shared" si="48"/>
        <v/>
      </c>
      <c r="DF28" s="199" t="str">
        <f t="shared" si="48"/>
        <v/>
      </c>
      <c r="DG28" s="199" t="str">
        <f t="shared" si="48"/>
        <v/>
      </c>
      <c r="DH28" s="199" t="str">
        <f t="shared" si="48"/>
        <v/>
      </c>
      <c r="DI28" s="199" t="str">
        <f t="shared" si="48"/>
        <v/>
      </c>
      <c r="DJ28" s="199" t="str">
        <f t="shared" si="48"/>
        <v/>
      </c>
      <c r="DK28" s="199" t="str">
        <f t="shared" si="48"/>
        <v/>
      </c>
      <c r="DL28" s="199" t="str">
        <f t="shared" si="48"/>
        <v/>
      </c>
      <c r="DM28" s="199" t="str">
        <f t="shared" si="48"/>
        <v/>
      </c>
      <c r="DN28" s="199" t="str">
        <f t="shared" si="48"/>
        <v/>
      </c>
      <c r="DO28" s="199" t="str">
        <f t="shared" si="48"/>
        <v/>
      </c>
      <c r="DP28" s="199" t="str">
        <f t="shared" si="48"/>
        <v/>
      </c>
      <c r="DQ28" s="199" t="str">
        <f t="shared" si="48"/>
        <v/>
      </c>
      <c r="DR28" s="199" t="str">
        <f t="shared" si="48"/>
        <v/>
      </c>
      <c r="DS28" s="199" t="str">
        <f t="shared" si="48"/>
        <v/>
      </c>
      <c r="DT28" s="199" t="str">
        <f t="shared" si="48"/>
        <v/>
      </c>
      <c r="DU28" s="199" t="str">
        <f t="shared" si="48"/>
        <v/>
      </c>
      <c r="DV28" s="199" t="str">
        <f t="shared" si="48"/>
        <v/>
      </c>
      <c r="DW28" s="199" t="str">
        <f t="shared" si="48"/>
        <v/>
      </c>
      <c r="DX28" s="199" t="str">
        <f t="shared" si="48"/>
        <v/>
      </c>
      <c r="DY28" s="199" t="str">
        <f t="shared" si="48"/>
        <v/>
      </c>
      <c r="DZ28" s="199" t="str">
        <f t="shared" si="48"/>
        <v/>
      </c>
      <c r="EA28" s="199" t="str">
        <f t="shared" si="48"/>
        <v/>
      </c>
      <c r="EB28" s="199" t="str">
        <f t="shared" si="48"/>
        <v/>
      </c>
      <c r="EC28" s="199" t="str">
        <f t="shared" si="48"/>
        <v/>
      </c>
      <c r="ED28" s="199" t="str">
        <f t="shared" si="48"/>
        <v/>
      </c>
      <c r="EE28" s="236" t="str">
        <f t="shared" si="16"/>
        <v/>
      </c>
      <c r="EF28" s="237" t="e">
        <f t="shared" si="41"/>
        <v>#N/A</v>
      </c>
      <c r="EG28" s="237" t="e">
        <f t="shared" si="41"/>
        <v>#N/A</v>
      </c>
      <c r="EH28" s="237" t="e">
        <f t="shared" si="41"/>
        <v>#N/A</v>
      </c>
      <c r="EI28" s="237" t="e">
        <f t="shared" si="41"/>
        <v>#N/A</v>
      </c>
      <c r="EJ28" s="237" t="e">
        <f t="shared" si="41"/>
        <v>#N/A</v>
      </c>
      <c r="EK28" s="237" t="e">
        <f t="shared" si="41"/>
        <v>#N/A</v>
      </c>
      <c r="EL28" s="237" t="e">
        <f t="shared" si="41"/>
        <v>#N/A</v>
      </c>
      <c r="EM28" s="237" t="e">
        <f t="shared" si="41"/>
        <v>#N/A</v>
      </c>
      <c r="EN28" s="237" t="e">
        <f t="shared" si="41"/>
        <v>#N/A</v>
      </c>
      <c r="EO28" s="237" t="e">
        <f t="shared" si="41"/>
        <v>#N/A</v>
      </c>
      <c r="EP28" s="237" t="e">
        <f t="shared" si="41"/>
        <v>#N/A</v>
      </c>
      <c r="EQ28" s="237" t="e">
        <f t="shared" si="41"/>
        <v>#N/A</v>
      </c>
      <c r="ER28" s="237" t="e">
        <f t="shared" si="36"/>
        <v>#N/A</v>
      </c>
      <c r="ES28" s="237" t="e">
        <f t="shared" si="36"/>
        <v>#N/A</v>
      </c>
      <c r="ET28" s="237" t="e">
        <f t="shared" si="36"/>
        <v>#N/A</v>
      </c>
      <c r="EU28" s="237" t="e">
        <f t="shared" si="36"/>
        <v>#N/A</v>
      </c>
      <c r="EV28" s="237" t="e">
        <f t="shared" si="36"/>
        <v>#N/A</v>
      </c>
      <c r="EW28" s="237" t="e">
        <f t="shared" si="36"/>
        <v>#N/A</v>
      </c>
      <c r="EX28" s="237" t="e">
        <f t="shared" si="36"/>
        <v>#N/A</v>
      </c>
      <c r="EY28" s="237" t="e">
        <f t="shared" si="36"/>
        <v>#N/A</v>
      </c>
      <c r="EZ28" s="237" t="e">
        <f t="shared" si="36"/>
        <v>#N/A</v>
      </c>
      <c r="FA28" s="237" t="e">
        <f t="shared" si="36"/>
        <v>#N/A</v>
      </c>
      <c r="FB28" s="237" t="e">
        <f t="shared" si="36"/>
        <v>#N/A</v>
      </c>
      <c r="FC28" s="237" t="e">
        <f t="shared" si="36"/>
        <v>#N/A</v>
      </c>
      <c r="FD28" s="237" t="e">
        <f t="shared" si="36"/>
        <v>#N/A</v>
      </c>
      <c r="FE28" s="237" t="e">
        <f t="shared" si="36"/>
        <v>#N/A</v>
      </c>
      <c r="FF28" s="237" t="e">
        <f t="shared" si="36"/>
        <v>#N/A</v>
      </c>
      <c r="FG28" s="237" t="e">
        <f t="shared" si="36"/>
        <v>#N/A</v>
      </c>
      <c r="FH28" s="237" t="e">
        <f t="shared" si="42"/>
        <v>#N/A</v>
      </c>
      <c r="FI28" s="237" t="e">
        <f t="shared" si="42"/>
        <v>#N/A</v>
      </c>
      <c r="FJ28" s="237" t="e">
        <f t="shared" si="42"/>
        <v>#N/A</v>
      </c>
      <c r="FK28" s="237" t="e">
        <f t="shared" si="37"/>
        <v>#N/A</v>
      </c>
      <c r="FL28" s="237" t="e">
        <f t="shared" si="37"/>
        <v>#N/A</v>
      </c>
      <c r="FM28" s="237" t="e">
        <f t="shared" si="37"/>
        <v>#N/A</v>
      </c>
      <c r="FN28" s="237" t="e">
        <f t="shared" si="37"/>
        <v>#N/A</v>
      </c>
      <c r="FO28" s="237" t="e">
        <f t="shared" si="37"/>
        <v>#N/A</v>
      </c>
      <c r="FP28" s="237" t="e">
        <f t="shared" si="37"/>
        <v>#N/A</v>
      </c>
      <c r="FQ28" s="237" t="e">
        <f t="shared" si="37"/>
        <v>#N/A</v>
      </c>
      <c r="FR28" s="237" t="e">
        <f t="shared" si="37"/>
        <v>#N/A</v>
      </c>
      <c r="FS28" s="237" t="e">
        <f t="shared" si="37"/>
        <v>#N/A</v>
      </c>
      <c r="FT28" s="237" t="e">
        <f t="shared" si="37"/>
        <v>#N/A</v>
      </c>
      <c r="FU28" s="237" t="e">
        <f t="shared" si="37"/>
        <v>#N/A</v>
      </c>
      <c r="FV28" s="237" t="e">
        <f t="shared" si="37"/>
        <v>#N/A</v>
      </c>
      <c r="FW28" s="237" t="e">
        <f t="shared" si="37"/>
        <v>#N/A</v>
      </c>
      <c r="FX28" s="237" t="e">
        <f t="shared" si="37"/>
        <v>#N/A</v>
      </c>
      <c r="FY28" s="237" t="e">
        <f t="shared" si="37"/>
        <v>#N/A</v>
      </c>
      <c r="FZ28" s="237" t="e">
        <f t="shared" si="37"/>
        <v>#N/A</v>
      </c>
      <c r="GA28" s="237" t="e">
        <f t="shared" si="38"/>
        <v>#N/A</v>
      </c>
      <c r="GB28" s="237" t="e">
        <f t="shared" si="38"/>
        <v>#N/A</v>
      </c>
      <c r="GC28" s="237" t="e">
        <f t="shared" si="38"/>
        <v>#N/A</v>
      </c>
      <c r="GD28" s="237" t="e">
        <f t="shared" si="38"/>
        <v>#N/A</v>
      </c>
      <c r="GE28" s="237" t="e">
        <f t="shared" si="38"/>
        <v>#N/A</v>
      </c>
      <c r="GF28" s="237" t="e">
        <f t="shared" si="38"/>
        <v>#N/A</v>
      </c>
      <c r="GG28" s="237" t="e">
        <f t="shared" si="38"/>
        <v>#N/A</v>
      </c>
      <c r="GH28" s="237" t="e">
        <f t="shared" si="38"/>
        <v>#N/A</v>
      </c>
      <c r="GI28" s="237" t="e">
        <f t="shared" si="38"/>
        <v>#N/A</v>
      </c>
      <c r="GJ28" s="237" t="e">
        <f t="shared" si="38"/>
        <v>#N/A</v>
      </c>
      <c r="GK28" s="237" t="e">
        <f t="shared" si="38"/>
        <v>#N/A</v>
      </c>
      <c r="GL28" s="237" t="e">
        <f t="shared" si="38"/>
        <v>#N/A</v>
      </c>
      <c r="GM28" s="237" t="e">
        <f t="shared" si="38"/>
        <v>#N/A</v>
      </c>
      <c r="GN28" s="237" t="e">
        <f t="shared" si="38"/>
        <v>#N/A</v>
      </c>
      <c r="GO28" s="237" t="e">
        <f t="shared" si="38"/>
        <v>#N/A</v>
      </c>
      <c r="GP28" s="237" t="e">
        <f t="shared" si="38"/>
        <v>#N/A</v>
      </c>
      <c r="GQ28" s="237" t="e">
        <f t="shared" si="39"/>
        <v>#N/A</v>
      </c>
      <c r="GR28" s="237" t="e">
        <f t="shared" si="18"/>
        <v>#N/A</v>
      </c>
      <c r="GS28" s="237" t="e">
        <f t="shared" si="18"/>
        <v>#N/A</v>
      </c>
      <c r="GT28" s="237" t="e">
        <f t="shared" si="18"/>
        <v>#N/A</v>
      </c>
      <c r="GU28" s="237" t="e">
        <f t="shared" si="18"/>
        <v>#N/A</v>
      </c>
      <c r="GV28" s="237" t="e">
        <f t="shared" si="18"/>
        <v>#N/A</v>
      </c>
      <c r="GW28" s="237" t="e">
        <f t="shared" si="18"/>
        <v>#N/A</v>
      </c>
      <c r="GX28" s="237" t="e">
        <f t="shared" si="18"/>
        <v>#N/A</v>
      </c>
      <c r="GY28" s="237" t="e">
        <f t="shared" si="18"/>
        <v>#N/A</v>
      </c>
      <c r="GZ28" s="237" t="e">
        <f t="shared" si="18"/>
        <v>#N/A</v>
      </c>
      <c r="HA28" s="237" t="e">
        <f t="shared" si="18"/>
        <v>#N/A</v>
      </c>
      <c r="HB28" s="237" t="e">
        <f t="shared" si="18"/>
        <v>#N/A</v>
      </c>
      <c r="HC28" s="237" t="e">
        <f t="shared" si="18"/>
        <v>#N/A</v>
      </c>
      <c r="HD28" s="237" t="e">
        <f t="shared" si="18"/>
        <v>#N/A</v>
      </c>
      <c r="HE28" s="237" t="e">
        <f t="shared" si="18"/>
        <v>#N/A</v>
      </c>
      <c r="HF28" s="237" t="e">
        <f t="shared" si="18"/>
        <v>#N/A</v>
      </c>
      <c r="HG28" s="237" t="e">
        <f t="shared" si="18"/>
        <v>#N/A</v>
      </c>
      <c r="HH28" s="237" t="e">
        <f t="shared" si="47"/>
        <v>#N/A</v>
      </c>
      <c r="HI28" s="237" t="e">
        <f t="shared" si="47"/>
        <v>#N/A</v>
      </c>
      <c r="HJ28" s="237" t="e">
        <f t="shared" si="47"/>
        <v>#N/A</v>
      </c>
      <c r="HK28" s="237" t="e">
        <f t="shared" si="44"/>
        <v>#N/A</v>
      </c>
      <c r="HL28" s="237" t="e">
        <f t="shared" si="44"/>
        <v>#N/A</v>
      </c>
      <c r="HM28" s="237" t="e">
        <f t="shared" si="44"/>
        <v>#N/A</v>
      </c>
      <c r="HN28" s="237" t="e">
        <f t="shared" si="44"/>
        <v>#N/A</v>
      </c>
      <c r="HO28" s="237" t="e">
        <f t="shared" si="44"/>
        <v>#N/A</v>
      </c>
      <c r="HP28" s="237" t="e">
        <f t="shared" si="44"/>
        <v>#N/A</v>
      </c>
      <c r="HQ28" s="237" t="e">
        <f t="shared" si="44"/>
        <v>#N/A</v>
      </c>
      <c r="HR28" s="237" t="e">
        <f t="shared" si="44"/>
        <v>#N/A</v>
      </c>
      <c r="HS28" s="237" t="e">
        <f t="shared" si="44"/>
        <v>#N/A</v>
      </c>
      <c r="HT28" s="237" t="e">
        <f t="shared" si="44"/>
        <v>#N/A</v>
      </c>
      <c r="HU28" s="237" t="e">
        <f t="shared" si="44"/>
        <v>#N/A</v>
      </c>
      <c r="HV28" s="237" t="e">
        <f t="shared" si="44"/>
        <v>#N/A</v>
      </c>
      <c r="HW28" s="237" t="e">
        <f t="shared" si="44"/>
        <v>#N/A</v>
      </c>
      <c r="HX28" s="237" t="e">
        <f t="shared" si="44"/>
        <v>#N/A</v>
      </c>
      <c r="HY28" s="237" t="e">
        <f t="shared" si="44"/>
        <v>#N/A</v>
      </c>
      <c r="HZ28" s="237" t="e">
        <f t="shared" si="44"/>
        <v>#N/A</v>
      </c>
      <c r="IA28" s="237" t="e">
        <f t="shared" si="45"/>
        <v>#N/A</v>
      </c>
      <c r="IB28" s="237" t="e">
        <f t="shared" si="27"/>
        <v>#N/A</v>
      </c>
    </row>
    <row r="29" spans="1:236" hidden="1" x14ac:dyDescent="0.25">
      <c r="A29" s="22">
        <v>26</v>
      </c>
      <c r="B29" s="132"/>
      <c r="C29" s="132"/>
      <c r="D29" s="132"/>
      <c r="E29" s="127"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9" t="str">
        <f t="shared" si="3"/>
        <v/>
      </c>
      <c r="Q29" s="119" t="str">
        <f t="shared" si="4"/>
        <v/>
      </c>
      <c r="R29" s="40" t="str">
        <f t="shared" si="5"/>
        <v/>
      </c>
      <c r="S29" s="132"/>
      <c r="T29" s="28" t="str">
        <f>IF(AND(B29&gt;0,C29&gt;0,D29&gt;0,M29&gt;0,N29&gt;0,S29&gt;0,NOT(K29="")),ABS(VLOOKUP($S$1,VLookups!$A$28:$B$29,2,FALSE)-_xlfn.BETA.DIST(S29,IF(G29="L",N29,M29),IF(G29="L",M29,N29),TRUE,B29,D29)),"")</f>
        <v/>
      </c>
      <c r="U29" s="129" t="str">
        <f>IF(OR($M29="",$N29=""),"",_xlfn.BETA.INV(ABS(VLOOKUP($S$1,VLookups!$A$28:$B$29,2,FALSE)-U$3),IF($G29="L",$N29,$M29),IF($G29="L",$M29,$N29),$B29,$D29))</f>
        <v/>
      </c>
      <c r="V29" s="130" t="str">
        <f>IF(OR($M29="",$N29=""),"",_xlfn.BETA.INV(ABS(VLOOKUP($S$1,VLookups!$A$28:$B$29,2,FALSE)-V$3),IF($G29="L",$N29,$M29),IF($G29="L",$M29,$N29),$B29,$D29))</f>
        <v/>
      </c>
      <c r="W29" s="129" t="str">
        <f>IF(OR($M29="",$N29=""),"",_xlfn.BETA.INV(ABS(VLOOKUP($S$1,VLookups!$A$28:$B$29,2,FALSE)-W$3),IF($G29="L",$N29,$M29),IF($G29="L",$M29,$N29),$B29,$D29))</f>
        <v/>
      </c>
      <c r="X29" s="130" t="str">
        <f>IF(OR($M29="",$N29=""),"",_xlfn.BETA.INV(ABS(VLOOKUP($S$1,VLookups!$A$28:$B$29,2,FALSE)-X$3),IF($G29="L",$N29,$M29),IF($G29="L",$M29,$N29),$B29,$D29))</f>
        <v/>
      </c>
      <c r="Y29" s="129" t="str">
        <f>IF(OR($M29="",$N29=""),"",_xlfn.BETA.INV(ABS(VLOOKUP($S$1,VLookups!$A$28:$B$29,2,FALSE)-Y$3),IF($G29="L",$N29,$M29),IF($G29="L",$M29,$N29),$B29,$D29))</f>
        <v/>
      </c>
      <c r="Z29" s="130" t="str">
        <f>IF(OR($M29="",$N29=""),"",_xlfn.BETA.INV(ABS(VLOOKUP($S$1,VLookups!$A$28:$B$29,2,FALSE)-Z$3),IF($G29="L",$N29,$M29),IF($G29="L",$M29,$N29),$B29,$D29))</f>
        <v/>
      </c>
      <c r="AA29" s="129" t="str">
        <f>IF(OR($M29="",$N29=""),"",_xlfn.BETA.INV(ABS(VLOOKUP($S$1,VLookups!$A$28:$B$29,2,FALSE)-AA$3),IF($G29="L",$N29,$M29),IF($G29="L",$M29,$N29),$B29,$D29))</f>
        <v/>
      </c>
      <c r="AB29" s="130" t="str">
        <f>IF(OR($M29="",$N29=""),"",_xlfn.BETA.INV(ABS(VLOOKUP($S$1,VLookups!$A$28:$B$29,2,FALSE)-AB$3),IF($G29="L",$N29,$M29),IF($G29="L",$M29,$N29),$B29,$D29))</f>
        <v/>
      </c>
      <c r="AC29" s="129" t="str">
        <f>IF(OR($M29="",$N29=""),"",_xlfn.BETA.INV(ABS(VLOOKUP($S$1,VLookups!$A$28:$B$29,2,FALSE)-AC$3),IF($G29="L",$N29,$M29),IF($G29="L",$M29,$N29),$B29,$D29))</f>
        <v/>
      </c>
      <c r="AD29" s="130" t="str">
        <f>IF(OR($M29="",$N29=""),"",_xlfn.BETA.INV(ABS(VLOOKUP($S$1,VLookups!$A$28:$B$29,2,FALSE)-AD$3),IF($G29="L",$N29,$M29),IF($G29="L",$M29,$N29),$B29,$D29))</f>
        <v/>
      </c>
      <c r="AE29" s="129" t="str">
        <f>IF(OR($M29="",$N29=""),"",_xlfn.BETA.INV(ABS(VLOOKUP($S$1,VLookups!$A$28:$B$29,2,FALSE)-AE$3),IF($G29="L",$N29,$M29),IF($G29="L",$M29,$N29),$B29,$D29))</f>
        <v/>
      </c>
      <c r="AF29" s="130" t="str">
        <f>IF(OR($M29="",$N29=""),"",_xlfn.BETA.INV(ABS(VLOOKUP($S$1,VLookups!$A$28:$B$29,2,FALSE)-AF$3),IF($G29="L",$N29,$M29),IF($G29="L",$M29,$N29),$B29,$D29))</f>
        <v/>
      </c>
      <c r="AG29" s="17"/>
      <c r="AH29" s="238" t="str">
        <f t="shared" si="13"/>
        <v/>
      </c>
      <c r="AI29" s="236" t="str">
        <f t="shared" si="14"/>
        <v/>
      </c>
      <c r="AJ29" s="199" t="str">
        <f t="shared" ref="AJ29:CU32" si="49">IF(ISNONTEXT($AH29),AI29+$AH29,"")</f>
        <v/>
      </c>
      <c r="AK29" s="199" t="str">
        <f t="shared" si="49"/>
        <v/>
      </c>
      <c r="AL29" s="199" t="str">
        <f t="shared" si="49"/>
        <v/>
      </c>
      <c r="AM29" s="199" t="str">
        <f t="shared" si="49"/>
        <v/>
      </c>
      <c r="AN29" s="199" t="str">
        <f t="shared" si="49"/>
        <v/>
      </c>
      <c r="AO29" s="199" t="str">
        <f t="shared" si="49"/>
        <v/>
      </c>
      <c r="AP29" s="199" t="str">
        <f t="shared" si="49"/>
        <v/>
      </c>
      <c r="AQ29" s="199" t="str">
        <f t="shared" si="49"/>
        <v/>
      </c>
      <c r="AR29" s="199" t="str">
        <f t="shared" si="49"/>
        <v/>
      </c>
      <c r="AS29" s="199" t="str">
        <f t="shared" si="49"/>
        <v/>
      </c>
      <c r="AT29" s="199" t="str">
        <f t="shared" si="49"/>
        <v/>
      </c>
      <c r="AU29" s="199" t="str">
        <f t="shared" si="49"/>
        <v/>
      </c>
      <c r="AV29" s="199" t="str">
        <f t="shared" si="49"/>
        <v/>
      </c>
      <c r="AW29" s="199" t="str">
        <f t="shared" si="49"/>
        <v/>
      </c>
      <c r="AX29" s="199" t="str">
        <f t="shared" si="49"/>
        <v/>
      </c>
      <c r="AY29" s="199" t="str">
        <f t="shared" si="49"/>
        <v/>
      </c>
      <c r="AZ29" s="199" t="str">
        <f t="shared" si="49"/>
        <v/>
      </c>
      <c r="BA29" s="199" t="str">
        <f t="shared" si="49"/>
        <v/>
      </c>
      <c r="BB29" s="199" t="str">
        <f t="shared" si="49"/>
        <v/>
      </c>
      <c r="BC29" s="199" t="str">
        <f t="shared" si="49"/>
        <v/>
      </c>
      <c r="BD29" s="199" t="str">
        <f t="shared" si="49"/>
        <v/>
      </c>
      <c r="BE29" s="199" t="str">
        <f t="shared" si="49"/>
        <v/>
      </c>
      <c r="BF29" s="199" t="str">
        <f t="shared" si="49"/>
        <v/>
      </c>
      <c r="BG29" s="199" t="str">
        <f t="shared" si="49"/>
        <v/>
      </c>
      <c r="BH29" s="199" t="str">
        <f t="shared" si="49"/>
        <v/>
      </c>
      <c r="BI29" s="199" t="str">
        <f t="shared" si="49"/>
        <v/>
      </c>
      <c r="BJ29" s="199" t="str">
        <f t="shared" si="49"/>
        <v/>
      </c>
      <c r="BK29" s="199" t="str">
        <f t="shared" si="49"/>
        <v/>
      </c>
      <c r="BL29" s="199" t="str">
        <f t="shared" si="49"/>
        <v/>
      </c>
      <c r="BM29" s="199" t="str">
        <f t="shared" si="49"/>
        <v/>
      </c>
      <c r="BN29" s="199" t="str">
        <f t="shared" si="49"/>
        <v/>
      </c>
      <c r="BO29" s="199" t="str">
        <f t="shared" si="49"/>
        <v/>
      </c>
      <c r="BP29" s="199" t="str">
        <f t="shared" si="49"/>
        <v/>
      </c>
      <c r="BQ29" s="199" t="str">
        <f t="shared" si="49"/>
        <v/>
      </c>
      <c r="BR29" s="199" t="str">
        <f t="shared" si="49"/>
        <v/>
      </c>
      <c r="BS29" s="199" t="str">
        <f t="shared" si="49"/>
        <v/>
      </c>
      <c r="BT29" s="199" t="str">
        <f t="shared" si="49"/>
        <v/>
      </c>
      <c r="BU29" s="199" t="str">
        <f t="shared" si="49"/>
        <v/>
      </c>
      <c r="BV29" s="199" t="str">
        <f t="shared" si="49"/>
        <v/>
      </c>
      <c r="BW29" s="199" t="str">
        <f t="shared" si="49"/>
        <v/>
      </c>
      <c r="BX29" s="199" t="str">
        <f t="shared" si="49"/>
        <v/>
      </c>
      <c r="BY29" s="199" t="str">
        <f t="shared" si="49"/>
        <v/>
      </c>
      <c r="BZ29" s="199" t="str">
        <f t="shared" si="49"/>
        <v/>
      </c>
      <c r="CA29" s="199" t="str">
        <f t="shared" si="49"/>
        <v/>
      </c>
      <c r="CB29" s="199" t="str">
        <f t="shared" si="49"/>
        <v/>
      </c>
      <c r="CC29" s="199" t="str">
        <f t="shared" si="49"/>
        <v/>
      </c>
      <c r="CD29" s="199" t="str">
        <f t="shared" si="49"/>
        <v/>
      </c>
      <c r="CE29" s="199" t="str">
        <f t="shared" si="49"/>
        <v/>
      </c>
      <c r="CF29" s="199" t="str">
        <f t="shared" si="49"/>
        <v/>
      </c>
      <c r="CG29" s="199" t="str">
        <f t="shared" si="49"/>
        <v/>
      </c>
      <c r="CH29" s="199" t="str">
        <f t="shared" si="49"/>
        <v/>
      </c>
      <c r="CI29" s="199" t="str">
        <f t="shared" si="49"/>
        <v/>
      </c>
      <c r="CJ29" s="199" t="str">
        <f t="shared" si="49"/>
        <v/>
      </c>
      <c r="CK29" s="199" t="str">
        <f t="shared" si="49"/>
        <v/>
      </c>
      <c r="CL29" s="199" t="str">
        <f t="shared" si="49"/>
        <v/>
      </c>
      <c r="CM29" s="199" t="str">
        <f t="shared" si="49"/>
        <v/>
      </c>
      <c r="CN29" s="199" t="str">
        <f t="shared" si="49"/>
        <v/>
      </c>
      <c r="CO29" s="199" t="str">
        <f t="shared" si="49"/>
        <v/>
      </c>
      <c r="CP29" s="199" t="str">
        <f t="shared" si="49"/>
        <v/>
      </c>
      <c r="CQ29" s="199" t="str">
        <f t="shared" si="49"/>
        <v/>
      </c>
      <c r="CR29" s="199" t="str">
        <f t="shared" si="49"/>
        <v/>
      </c>
      <c r="CS29" s="199" t="str">
        <f t="shared" si="49"/>
        <v/>
      </c>
      <c r="CT29" s="199" t="str">
        <f t="shared" si="49"/>
        <v/>
      </c>
      <c r="CU29" s="199" t="str">
        <f t="shared" si="49"/>
        <v/>
      </c>
      <c r="CV29" s="199" t="str">
        <f t="shared" si="48"/>
        <v/>
      </c>
      <c r="CW29" s="199" t="str">
        <f t="shared" si="48"/>
        <v/>
      </c>
      <c r="CX29" s="199" t="str">
        <f t="shared" si="48"/>
        <v/>
      </c>
      <c r="CY29" s="199" t="str">
        <f t="shared" si="48"/>
        <v/>
      </c>
      <c r="CZ29" s="199" t="str">
        <f t="shared" si="48"/>
        <v/>
      </c>
      <c r="DA29" s="199" t="str">
        <f t="shared" si="48"/>
        <v/>
      </c>
      <c r="DB29" s="199" t="str">
        <f t="shared" si="48"/>
        <v/>
      </c>
      <c r="DC29" s="199" t="str">
        <f t="shared" si="48"/>
        <v/>
      </c>
      <c r="DD29" s="199" t="str">
        <f t="shared" si="48"/>
        <v/>
      </c>
      <c r="DE29" s="199" t="str">
        <f t="shared" si="48"/>
        <v/>
      </c>
      <c r="DF29" s="199" t="str">
        <f t="shared" si="48"/>
        <v/>
      </c>
      <c r="DG29" s="199" t="str">
        <f t="shared" si="48"/>
        <v/>
      </c>
      <c r="DH29" s="199" t="str">
        <f t="shared" si="48"/>
        <v/>
      </c>
      <c r="DI29" s="199" t="str">
        <f t="shared" si="48"/>
        <v/>
      </c>
      <c r="DJ29" s="199" t="str">
        <f t="shared" si="48"/>
        <v/>
      </c>
      <c r="DK29" s="199" t="str">
        <f t="shared" si="48"/>
        <v/>
      </c>
      <c r="DL29" s="199" t="str">
        <f t="shared" si="48"/>
        <v/>
      </c>
      <c r="DM29" s="199" t="str">
        <f t="shared" si="48"/>
        <v/>
      </c>
      <c r="DN29" s="199" t="str">
        <f t="shared" si="48"/>
        <v/>
      </c>
      <c r="DO29" s="199" t="str">
        <f t="shared" si="48"/>
        <v/>
      </c>
      <c r="DP29" s="199" t="str">
        <f t="shared" si="48"/>
        <v/>
      </c>
      <c r="DQ29" s="199" t="str">
        <f t="shared" si="48"/>
        <v/>
      </c>
      <c r="DR29" s="199" t="str">
        <f t="shared" si="48"/>
        <v/>
      </c>
      <c r="DS29" s="199" t="str">
        <f t="shared" si="48"/>
        <v/>
      </c>
      <c r="DT29" s="199" t="str">
        <f t="shared" si="48"/>
        <v/>
      </c>
      <c r="DU29" s="199" t="str">
        <f t="shared" si="48"/>
        <v/>
      </c>
      <c r="DV29" s="199" t="str">
        <f t="shared" si="48"/>
        <v/>
      </c>
      <c r="DW29" s="199" t="str">
        <f t="shared" si="48"/>
        <v/>
      </c>
      <c r="DX29" s="199" t="str">
        <f t="shared" si="48"/>
        <v/>
      </c>
      <c r="DY29" s="199" t="str">
        <f t="shared" si="48"/>
        <v/>
      </c>
      <c r="DZ29" s="199" t="str">
        <f t="shared" si="48"/>
        <v/>
      </c>
      <c r="EA29" s="199" t="str">
        <f t="shared" si="48"/>
        <v/>
      </c>
      <c r="EB29" s="199" t="str">
        <f t="shared" si="48"/>
        <v/>
      </c>
      <c r="EC29" s="199" t="str">
        <f t="shared" si="48"/>
        <v/>
      </c>
      <c r="ED29" s="199" t="str">
        <f t="shared" si="48"/>
        <v/>
      </c>
      <c r="EE29" s="236" t="str">
        <f t="shared" si="16"/>
        <v/>
      </c>
      <c r="EF29" s="237" t="e">
        <f t="shared" si="41"/>
        <v>#N/A</v>
      </c>
      <c r="EG29" s="237" t="e">
        <f t="shared" si="41"/>
        <v>#N/A</v>
      </c>
      <c r="EH29" s="237" t="e">
        <f t="shared" si="41"/>
        <v>#N/A</v>
      </c>
      <c r="EI29" s="237" t="e">
        <f t="shared" si="41"/>
        <v>#N/A</v>
      </c>
      <c r="EJ29" s="237" t="e">
        <f t="shared" si="41"/>
        <v>#N/A</v>
      </c>
      <c r="EK29" s="237" t="e">
        <f t="shared" si="41"/>
        <v>#N/A</v>
      </c>
      <c r="EL29" s="237" t="e">
        <f t="shared" si="41"/>
        <v>#N/A</v>
      </c>
      <c r="EM29" s="237" t="e">
        <f t="shared" si="41"/>
        <v>#N/A</v>
      </c>
      <c r="EN29" s="237" t="e">
        <f t="shared" si="41"/>
        <v>#N/A</v>
      </c>
      <c r="EO29" s="237" t="e">
        <f t="shared" si="41"/>
        <v>#N/A</v>
      </c>
      <c r="EP29" s="237" t="e">
        <f t="shared" si="41"/>
        <v>#N/A</v>
      </c>
      <c r="EQ29" s="237" t="e">
        <f t="shared" si="41"/>
        <v>#N/A</v>
      </c>
      <c r="ER29" s="237" t="e">
        <f t="shared" si="36"/>
        <v>#N/A</v>
      </c>
      <c r="ES29" s="237" t="e">
        <f t="shared" si="36"/>
        <v>#N/A</v>
      </c>
      <c r="ET29" s="237" t="e">
        <f t="shared" si="36"/>
        <v>#N/A</v>
      </c>
      <c r="EU29" s="237" t="e">
        <f t="shared" si="36"/>
        <v>#N/A</v>
      </c>
      <c r="EV29" s="237" t="e">
        <f t="shared" si="36"/>
        <v>#N/A</v>
      </c>
      <c r="EW29" s="237" t="e">
        <f t="shared" si="36"/>
        <v>#N/A</v>
      </c>
      <c r="EX29" s="237" t="e">
        <f t="shared" si="36"/>
        <v>#N/A</v>
      </c>
      <c r="EY29" s="237" t="e">
        <f t="shared" si="36"/>
        <v>#N/A</v>
      </c>
      <c r="EZ29" s="237" t="e">
        <f t="shared" si="36"/>
        <v>#N/A</v>
      </c>
      <c r="FA29" s="237" t="e">
        <f t="shared" si="36"/>
        <v>#N/A</v>
      </c>
      <c r="FB29" s="237" t="e">
        <f t="shared" si="36"/>
        <v>#N/A</v>
      </c>
      <c r="FC29" s="237" t="e">
        <f t="shared" si="36"/>
        <v>#N/A</v>
      </c>
      <c r="FD29" s="237" t="e">
        <f t="shared" si="36"/>
        <v>#N/A</v>
      </c>
      <c r="FE29" s="237" t="e">
        <f t="shared" si="36"/>
        <v>#N/A</v>
      </c>
      <c r="FF29" s="237" t="e">
        <f t="shared" si="36"/>
        <v>#N/A</v>
      </c>
      <c r="FG29" s="237" t="e">
        <f t="shared" si="36"/>
        <v>#N/A</v>
      </c>
      <c r="FH29" s="237" t="e">
        <f t="shared" si="42"/>
        <v>#N/A</v>
      </c>
      <c r="FI29" s="237" t="e">
        <f t="shared" si="42"/>
        <v>#N/A</v>
      </c>
      <c r="FJ29" s="237" t="e">
        <f t="shared" si="42"/>
        <v>#N/A</v>
      </c>
      <c r="FK29" s="237" t="e">
        <f t="shared" si="37"/>
        <v>#N/A</v>
      </c>
      <c r="FL29" s="237" t="e">
        <f t="shared" si="37"/>
        <v>#N/A</v>
      </c>
      <c r="FM29" s="237" t="e">
        <f t="shared" si="37"/>
        <v>#N/A</v>
      </c>
      <c r="FN29" s="237" t="e">
        <f t="shared" si="37"/>
        <v>#N/A</v>
      </c>
      <c r="FO29" s="237" t="e">
        <f t="shared" si="37"/>
        <v>#N/A</v>
      </c>
      <c r="FP29" s="237" t="e">
        <f t="shared" si="37"/>
        <v>#N/A</v>
      </c>
      <c r="FQ29" s="237" t="e">
        <f t="shared" si="37"/>
        <v>#N/A</v>
      </c>
      <c r="FR29" s="237" t="e">
        <f t="shared" si="37"/>
        <v>#N/A</v>
      </c>
      <c r="FS29" s="237" t="e">
        <f t="shared" si="37"/>
        <v>#N/A</v>
      </c>
      <c r="FT29" s="237" t="e">
        <f t="shared" si="37"/>
        <v>#N/A</v>
      </c>
      <c r="FU29" s="237" t="e">
        <f t="shared" si="37"/>
        <v>#N/A</v>
      </c>
      <c r="FV29" s="237" t="e">
        <f t="shared" si="37"/>
        <v>#N/A</v>
      </c>
      <c r="FW29" s="237" t="e">
        <f t="shared" si="37"/>
        <v>#N/A</v>
      </c>
      <c r="FX29" s="237" t="e">
        <f t="shared" si="37"/>
        <v>#N/A</v>
      </c>
      <c r="FY29" s="237" t="e">
        <f t="shared" si="37"/>
        <v>#N/A</v>
      </c>
      <c r="FZ29" s="237" t="e">
        <f t="shared" si="37"/>
        <v>#N/A</v>
      </c>
      <c r="GA29" s="237" t="e">
        <f t="shared" si="38"/>
        <v>#N/A</v>
      </c>
      <c r="GB29" s="237" t="e">
        <f t="shared" si="38"/>
        <v>#N/A</v>
      </c>
      <c r="GC29" s="237" t="e">
        <f t="shared" si="38"/>
        <v>#N/A</v>
      </c>
      <c r="GD29" s="237" t="e">
        <f t="shared" si="38"/>
        <v>#N/A</v>
      </c>
      <c r="GE29" s="237" t="e">
        <f t="shared" si="38"/>
        <v>#N/A</v>
      </c>
      <c r="GF29" s="237" t="e">
        <f t="shared" si="38"/>
        <v>#N/A</v>
      </c>
      <c r="GG29" s="237" t="e">
        <f t="shared" si="38"/>
        <v>#N/A</v>
      </c>
      <c r="GH29" s="237" t="e">
        <f t="shared" si="38"/>
        <v>#N/A</v>
      </c>
      <c r="GI29" s="237" t="e">
        <f t="shared" si="38"/>
        <v>#N/A</v>
      </c>
      <c r="GJ29" s="237" t="e">
        <f t="shared" si="38"/>
        <v>#N/A</v>
      </c>
      <c r="GK29" s="237" t="e">
        <f t="shared" si="38"/>
        <v>#N/A</v>
      </c>
      <c r="GL29" s="237" t="e">
        <f t="shared" si="38"/>
        <v>#N/A</v>
      </c>
      <c r="GM29" s="237" t="e">
        <f t="shared" si="38"/>
        <v>#N/A</v>
      </c>
      <c r="GN29" s="237" t="e">
        <f t="shared" si="38"/>
        <v>#N/A</v>
      </c>
      <c r="GO29" s="237" t="e">
        <f t="shared" si="38"/>
        <v>#N/A</v>
      </c>
      <c r="GP29" s="237" t="e">
        <f t="shared" si="38"/>
        <v>#N/A</v>
      </c>
      <c r="GQ29" s="237" t="e">
        <f t="shared" si="39"/>
        <v>#N/A</v>
      </c>
      <c r="GR29" s="237" t="e">
        <f t="shared" si="18"/>
        <v>#N/A</v>
      </c>
      <c r="GS29" s="237" t="e">
        <f t="shared" si="18"/>
        <v>#N/A</v>
      </c>
      <c r="GT29" s="237" t="e">
        <f t="shared" si="18"/>
        <v>#N/A</v>
      </c>
      <c r="GU29" s="237" t="e">
        <f t="shared" si="18"/>
        <v>#N/A</v>
      </c>
      <c r="GV29" s="237" t="e">
        <f t="shared" si="18"/>
        <v>#N/A</v>
      </c>
      <c r="GW29" s="237" t="e">
        <f t="shared" si="18"/>
        <v>#N/A</v>
      </c>
      <c r="GX29" s="237" t="e">
        <f t="shared" si="18"/>
        <v>#N/A</v>
      </c>
      <c r="GY29" s="237" t="e">
        <f t="shared" si="18"/>
        <v>#N/A</v>
      </c>
      <c r="GZ29" s="237" t="e">
        <f t="shared" si="18"/>
        <v>#N/A</v>
      </c>
      <c r="HA29" s="237" t="e">
        <f t="shared" si="18"/>
        <v>#N/A</v>
      </c>
      <c r="HB29" s="237" t="e">
        <f t="shared" si="18"/>
        <v>#N/A</v>
      </c>
      <c r="HC29" s="237" t="e">
        <f t="shared" si="18"/>
        <v>#N/A</v>
      </c>
      <c r="HD29" s="237" t="e">
        <f t="shared" si="18"/>
        <v>#N/A</v>
      </c>
      <c r="HE29" s="237" t="e">
        <f t="shared" si="18"/>
        <v>#N/A</v>
      </c>
      <c r="HF29" s="237" t="e">
        <f t="shared" si="18"/>
        <v>#N/A</v>
      </c>
      <c r="HG29" s="237" t="e">
        <f t="shared" si="18"/>
        <v>#N/A</v>
      </c>
      <c r="HH29" s="237" t="e">
        <f t="shared" si="47"/>
        <v>#N/A</v>
      </c>
      <c r="HI29" s="237" t="e">
        <f t="shared" si="47"/>
        <v>#N/A</v>
      </c>
      <c r="HJ29" s="237" t="e">
        <f t="shared" si="47"/>
        <v>#N/A</v>
      </c>
      <c r="HK29" s="237" t="e">
        <f t="shared" si="44"/>
        <v>#N/A</v>
      </c>
      <c r="HL29" s="237" t="e">
        <f t="shared" si="44"/>
        <v>#N/A</v>
      </c>
      <c r="HM29" s="237" t="e">
        <f t="shared" si="44"/>
        <v>#N/A</v>
      </c>
      <c r="HN29" s="237" t="e">
        <f t="shared" si="44"/>
        <v>#N/A</v>
      </c>
      <c r="HO29" s="237" t="e">
        <f t="shared" si="44"/>
        <v>#N/A</v>
      </c>
      <c r="HP29" s="237" t="e">
        <f t="shared" si="44"/>
        <v>#N/A</v>
      </c>
      <c r="HQ29" s="237" t="e">
        <f t="shared" si="44"/>
        <v>#N/A</v>
      </c>
      <c r="HR29" s="237" t="e">
        <f t="shared" si="44"/>
        <v>#N/A</v>
      </c>
      <c r="HS29" s="237" t="e">
        <f t="shared" si="44"/>
        <v>#N/A</v>
      </c>
      <c r="HT29" s="237" t="e">
        <f t="shared" si="44"/>
        <v>#N/A</v>
      </c>
      <c r="HU29" s="237" t="e">
        <f t="shared" si="44"/>
        <v>#N/A</v>
      </c>
      <c r="HV29" s="237" t="e">
        <f t="shared" si="44"/>
        <v>#N/A</v>
      </c>
      <c r="HW29" s="237" t="e">
        <f t="shared" si="44"/>
        <v>#N/A</v>
      </c>
      <c r="HX29" s="237" t="e">
        <f t="shared" si="44"/>
        <v>#N/A</v>
      </c>
      <c r="HY29" s="237" t="e">
        <f t="shared" si="44"/>
        <v>#N/A</v>
      </c>
      <c r="HZ29" s="237" t="e">
        <f t="shared" si="44"/>
        <v>#N/A</v>
      </c>
      <c r="IA29" s="237" t="e">
        <f t="shared" si="45"/>
        <v>#N/A</v>
      </c>
      <c r="IB29" s="237" t="e">
        <f t="shared" si="27"/>
        <v>#N/A</v>
      </c>
    </row>
    <row r="30" spans="1:236" hidden="1" x14ac:dyDescent="0.25">
      <c r="A30" s="22">
        <v>27</v>
      </c>
      <c r="B30" s="132"/>
      <c r="C30" s="132"/>
      <c r="D30" s="132"/>
      <c r="E30" s="127"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9" t="str">
        <f t="shared" si="3"/>
        <v/>
      </c>
      <c r="Q30" s="119" t="str">
        <f t="shared" si="4"/>
        <v/>
      </c>
      <c r="R30" s="40" t="str">
        <f t="shared" si="5"/>
        <v/>
      </c>
      <c r="S30" s="132"/>
      <c r="T30" s="28" t="str">
        <f>IF(AND(B30&gt;0,C30&gt;0,D30&gt;0,M30&gt;0,N30&gt;0,S30&gt;0,NOT(K30="")),ABS(VLOOKUP($S$1,VLookups!$A$28:$B$29,2,FALSE)-_xlfn.BETA.DIST(S30,IF(G30="L",N30,M30),IF(G30="L",M30,N30),TRUE,B30,D30)),"")</f>
        <v/>
      </c>
      <c r="U30" s="129" t="str">
        <f>IF(OR($M30="",$N30=""),"",_xlfn.BETA.INV(ABS(VLOOKUP($S$1,VLookups!$A$28:$B$29,2,FALSE)-U$3),IF($G30="L",$N30,$M30),IF($G30="L",$M30,$N30),$B30,$D30))</f>
        <v/>
      </c>
      <c r="V30" s="130" t="str">
        <f>IF(OR($M30="",$N30=""),"",_xlfn.BETA.INV(ABS(VLOOKUP($S$1,VLookups!$A$28:$B$29,2,FALSE)-V$3),IF($G30="L",$N30,$M30),IF($G30="L",$M30,$N30),$B30,$D30))</f>
        <v/>
      </c>
      <c r="W30" s="129" t="str">
        <f>IF(OR($M30="",$N30=""),"",_xlfn.BETA.INV(ABS(VLOOKUP($S$1,VLookups!$A$28:$B$29,2,FALSE)-W$3),IF($G30="L",$N30,$M30),IF($G30="L",$M30,$N30),$B30,$D30))</f>
        <v/>
      </c>
      <c r="X30" s="130" t="str">
        <f>IF(OR($M30="",$N30=""),"",_xlfn.BETA.INV(ABS(VLOOKUP($S$1,VLookups!$A$28:$B$29,2,FALSE)-X$3),IF($G30="L",$N30,$M30),IF($G30="L",$M30,$N30),$B30,$D30))</f>
        <v/>
      </c>
      <c r="Y30" s="129" t="str">
        <f>IF(OR($M30="",$N30=""),"",_xlfn.BETA.INV(ABS(VLOOKUP($S$1,VLookups!$A$28:$B$29,2,FALSE)-Y$3),IF($G30="L",$N30,$M30),IF($G30="L",$M30,$N30),$B30,$D30))</f>
        <v/>
      </c>
      <c r="Z30" s="130" t="str">
        <f>IF(OR($M30="",$N30=""),"",_xlfn.BETA.INV(ABS(VLOOKUP($S$1,VLookups!$A$28:$B$29,2,FALSE)-Z$3),IF($G30="L",$N30,$M30),IF($G30="L",$M30,$N30),$B30,$D30))</f>
        <v/>
      </c>
      <c r="AA30" s="129" t="str">
        <f>IF(OR($M30="",$N30=""),"",_xlfn.BETA.INV(ABS(VLOOKUP($S$1,VLookups!$A$28:$B$29,2,FALSE)-AA$3),IF($G30="L",$N30,$M30),IF($G30="L",$M30,$N30),$B30,$D30))</f>
        <v/>
      </c>
      <c r="AB30" s="130" t="str">
        <f>IF(OR($M30="",$N30=""),"",_xlfn.BETA.INV(ABS(VLOOKUP($S$1,VLookups!$A$28:$B$29,2,FALSE)-AB$3),IF($G30="L",$N30,$M30),IF($G30="L",$M30,$N30),$B30,$D30))</f>
        <v/>
      </c>
      <c r="AC30" s="129" t="str">
        <f>IF(OR($M30="",$N30=""),"",_xlfn.BETA.INV(ABS(VLOOKUP($S$1,VLookups!$A$28:$B$29,2,FALSE)-AC$3),IF($G30="L",$N30,$M30),IF($G30="L",$M30,$N30),$B30,$D30))</f>
        <v/>
      </c>
      <c r="AD30" s="130" t="str">
        <f>IF(OR($M30="",$N30=""),"",_xlfn.BETA.INV(ABS(VLOOKUP($S$1,VLookups!$A$28:$B$29,2,FALSE)-AD$3),IF($G30="L",$N30,$M30),IF($G30="L",$M30,$N30),$B30,$D30))</f>
        <v/>
      </c>
      <c r="AE30" s="129" t="str">
        <f>IF(OR($M30="",$N30=""),"",_xlfn.BETA.INV(ABS(VLOOKUP($S$1,VLookups!$A$28:$B$29,2,FALSE)-AE$3),IF($G30="L",$N30,$M30),IF($G30="L",$M30,$N30),$B30,$D30))</f>
        <v/>
      </c>
      <c r="AF30" s="130" t="str">
        <f>IF(OR($M30="",$N30=""),"",_xlfn.BETA.INV(ABS(VLOOKUP($S$1,VLookups!$A$28:$B$29,2,FALSE)-AF$3),IF($G30="L",$N30,$M30),IF($G30="L",$M30,$N30),$B30,$D30))</f>
        <v/>
      </c>
      <c r="AG30" s="17"/>
      <c r="AH30" s="238" t="str">
        <f t="shared" si="13"/>
        <v/>
      </c>
      <c r="AI30" s="236" t="str">
        <f t="shared" si="14"/>
        <v/>
      </c>
      <c r="AJ30" s="199" t="str">
        <f t="shared" si="49"/>
        <v/>
      </c>
      <c r="AK30" s="199" t="str">
        <f t="shared" si="49"/>
        <v/>
      </c>
      <c r="AL30" s="199" t="str">
        <f t="shared" si="49"/>
        <v/>
      </c>
      <c r="AM30" s="199" t="str">
        <f t="shared" si="49"/>
        <v/>
      </c>
      <c r="AN30" s="199" t="str">
        <f t="shared" si="49"/>
        <v/>
      </c>
      <c r="AO30" s="199" t="str">
        <f t="shared" si="49"/>
        <v/>
      </c>
      <c r="AP30" s="199" t="str">
        <f t="shared" si="49"/>
        <v/>
      </c>
      <c r="AQ30" s="199" t="str">
        <f t="shared" si="49"/>
        <v/>
      </c>
      <c r="AR30" s="199" t="str">
        <f t="shared" si="49"/>
        <v/>
      </c>
      <c r="AS30" s="199" t="str">
        <f t="shared" si="49"/>
        <v/>
      </c>
      <c r="AT30" s="199" t="str">
        <f t="shared" si="49"/>
        <v/>
      </c>
      <c r="AU30" s="199" t="str">
        <f t="shared" si="49"/>
        <v/>
      </c>
      <c r="AV30" s="199" t="str">
        <f t="shared" si="49"/>
        <v/>
      </c>
      <c r="AW30" s="199" t="str">
        <f t="shared" si="49"/>
        <v/>
      </c>
      <c r="AX30" s="199" t="str">
        <f t="shared" si="49"/>
        <v/>
      </c>
      <c r="AY30" s="199" t="str">
        <f t="shared" si="49"/>
        <v/>
      </c>
      <c r="AZ30" s="199" t="str">
        <f t="shared" si="49"/>
        <v/>
      </c>
      <c r="BA30" s="199" t="str">
        <f t="shared" si="49"/>
        <v/>
      </c>
      <c r="BB30" s="199" t="str">
        <f t="shared" si="49"/>
        <v/>
      </c>
      <c r="BC30" s="199" t="str">
        <f t="shared" si="49"/>
        <v/>
      </c>
      <c r="BD30" s="199" t="str">
        <f t="shared" si="49"/>
        <v/>
      </c>
      <c r="BE30" s="199" t="str">
        <f t="shared" si="49"/>
        <v/>
      </c>
      <c r="BF30" s="199" t="str">
        <f t="shared" si="49"/>
        <v/>
      </c>
      <c r="BG30" s="199" t="str">
        <f t="shared" si="49"/>
        <v/>
      </c>
      <c r="BH30" s="199" t="str">
        <f t="shared" si="49"/>
        <v/>
      </c>
      <c r="BI30" s="199" t="str">
        <f t="shared" si="49"/>
        <v/>
      </c>
      <c r="BJ30" s="199" t="str">
        <f t="shared" si="49"/>
        <v/>
      </c>
      <c r="BK30" s="199" t="str">
        <f t="shared" si="49"/>
        <v/>
      </c>
      <c r="BL30" s="199" t="str">
        <f t="shared" si="49"/>
        <v/>
      </c>
      <c r="BM30" s="199" t="str">
        <f t="shared" si="49"/>
        <v/>
      </c>
      <c r="BN30" s="199" t="str">
        <f t="shared" si="49"/>
        <v/>
      </c>
      <c r="BO30" s="199" t="str">
        <f t="shared" si="49"/>
        <v/>
      </c>
      <c r="BP30" s="199" t="str">
        <f t="shared" si="49"/>
        <v/>
      </c>
      <c r="BQ30" s="199" t="str">
        <f t="shared" si="49"/>
        <v/>
      </c>
      <c r="BR30" s="199" t="str">
        <f t="shared" si="49"/>
        <v/>
      </c>
      <c r="BS30" s="199" t="str">
        <f t="shared" si="49"/>
        <v/>
      </c>
      <c r="BT30" s="199" t="str">
        <f t="shared" si="49"/>
        <v/>
      </c>
      <c r="BU30" s="199" t="str">
        <f t="shared" si="49"/>
        <v/>
      </c>
      <c r="BV30" s="199" t="str">
        <f t="shared" si="49"/>
        <v/>
      </c>
      <c r="BW30" s="199" t="str">
        <f t="shared" si="49"/>
        <v/>
      </c>
      <c r="BX30" s="199" t="str">
        <f t="shared" si="49"/>
        <v/>
      </c>
      <c r="BY30" s="199" t="str">
        <f t="shared" si="49"/>
        <v/>
      </c>
      <c r="BZ30" s="199" t="str">
        <f t="shared" si="49"/>
        <v/>
      </c>
      <c r="CA30" s="199" t="str">
        <f t="shared" si="49"/>
        <v/>
      </c>
      <c r="CB30" s="199" t="str">
        <f t="shared" si="49"/>
        <v/>
      </c>
      <c r="CC30" s="199" t="str">
        <f t="shared" si="49"/>
        <v/>
      </c>
      <c r="CD30" s="199" t="str">
        <f t="shared" si="49"/>
        <v/>
      </c>
      <c r="CE30" s="199" t="str">
        <f t="shared" si="49"/>
        <v/>
      </c>
      <c r="CF30" s="199" t="str">
        <f t="shared" si="49"/>
        <v/>
      </c>
      <c r="CG30" s="199" t="str">
        <f t="shared" si="49"/>
        <v/>
      </c>
      <c r="CH30" s="199" t="str">
        <f t="shared" si="49"/>
        <v/>
      </c>
      <c r="CI30" s="199" t="str">
        <f t="shared" si="49"/>
        <v/>
      </c>
      <c r="CJ30" s="199" t="str">
        <f t="shared" si="49"/>
        <v/>
      </c>
      <c r="CK30" s="199" t="str">
        <f t="shared" si="49"/>
        <v/>
      </c>
      <c r="CL30" s="199" t="str">
        <f t="shared" si="49"/>
        <v/>
      </c>
      <c r="CM30" s="199" t="str">
        <f t="shared" si="49"/>
        <v/>
      </c>
      <c r="CN30" s="199" t="str">
        <f t="shared" si="49"/>
        <v/>
      </c>
      <c r="CO30" s="199" t="str">
        <f t="shared" si="49"/>
        <v/>
      </c>
      <c r="CP30" s="199" t="str">
        <f t="shared" si="49"/>
        <v/>
      </c>
      <c r="CQ30" s="199" t="str">
        <f t="shared" si="49"/>
        <v/>
      </c>
      <c r="CR30" s="199" t="str">
        <f t="shared" si="49"/>
        <v/>
      </c>
      <c r="CS30" s="199" t="str">
        <f t="shared" si="49"/>
        <v/>
      </c>
      <c r="CT30" s="199" t="str">
        <f t="shared" si="49"/>
        <v/>
      </c>
      <c r="CU30" s="199" t="str">
        <f t="shared" si="49"/>
        <v/>
      </c>
      <c r="CV30" s="199" t="str">
        <f t="shared" si="48"/>
        <v/>
      </c>
      <c r="CW30" s="199" t="str">
        <f t="shared" si="48"/>
        <v/>
      </c>
      <c r="CX30" s="199" t="str">
        <f t="shared" si="48"/>
        <v/>
      </c>
      <c r="CY30" s="199" t="str">
        <f t="shared" si="48"/>
        <v/>
      </c>
      <c r="CZ30" s="199" t="str">
        <f t="shared" si="48"/>
        <v/>
      </c>
      <c r="DA30" s="199" t="str">
        <f t="shared" si="48"/>
        <v/>
      </c>
      <c r="DB30" s="199" t="str">
        <f t="shared" si="48"/>
        <v/>
      </c>
      <c r="DC30" s="199" t="str">
        <f t="shared" si="48"/>
        <v/>
      </c>
      <c r="DD30" s="199" t="str">
        <f t="shared" si="48"/>
        <v/>
      </c>
      <c r="DE30" s="199" t="str">
        <f t="shared" si="48"/>
        <v/>
      </c>
      <c r="DF30" s="199" t="str">
        <f t="shared" si="48"/>
        <v/>
      </c>
      <c r="DG30" s="199" t="str">
        <f t="shared" si="48"/>
        <v/>
      </c>
      <c r="DH30" s="199" t="str">
        <f t="shared" si="48"/>
        <v/>
      </c>
      <c r="DI30" s="199" t="str">
        <f t="shared" si="48"/>
        <v/>
      </c>
      <c r="DJ30" s="199" t="str">
        <f t="shared" si="48"/>
        <v/>
      </c>
      <c r="DK30" s="199" t="str">
        <f t="shared" si="48"/>
        <v/>
      </c>
      <c r="DL30" s="199" t="str">
        <f t="shared" si="48"/>
        <v/>
      </c>
      <c r="DM30" s="199" t="str">
        <f t="shared" si="48"/>
        <v/>
      </c>
      <c r="DN30" s="199" t="str">
        <f t="shared" si="48"/>
        <v/>
      </c>
      <c r="DO30" s="199" t="str">
        <f t="shared" si="48"/>
        <v/>
      </c>
      <c r="DP30" s="199" t="str">
        <f t="shared" si="48"/>
        <v/>
      </c>
      <c r="DQ30" s="199" t="str">
        <f t="shared" si="48"/>
        <v/>
      </c>
      <c r="DR30" s="199" t="str">
        <f t="shared" si="48"/>
        <v/>
      </c>
      <c r="DS30" s="199" t="str">
        <f t="shared" si="48"/>
        <v/>
      </c>
      <c r="DT30" s="199" t="str">
        <f t="shared" si="48"/>
        <v/>
      </c>
      <c r="DU30" s="199" t="str">
        <f t="shared" si="48"/>
        <v/>
      </c>
      <c r="DV30" s="199" t="str">
        <f t="shared" si="48"/>
        <v/>
      </c>
      <c r="DW30" s="199" t="str">
        <f t="shared" si="48"/>
        <v/>
      </c>
      <c r="DX30" s="199" t="str">
        <f t="shared" si="48"/>
        <v/>
      </c>
      <c r="DY30" s="199" t="str">
        <f t="shared" si="48"/>
        <v/>
      </c>
      <c r="DZ30" s="199" t="str">
        <f t="shared" si="48"/>
        <v/>
      </c>
      <c r="EA30" s="199" t="str">
        <f t="shared" si="48"/>
        <v/>
      </c>
      <c r="EB30" s="199" t="str">
        <f t="shared" si="48"/>
        <v/>
      </c>
      <c r="EC30" s="199" t="str">
        <f t="shared" si="48"/>
        <v/>
      </c>
      <c r="ED30" s="199" t="str">
        <f t="shared" si="48"/>
        <v/>
      </c>
      <c r="EE30" s="236" t="str">
        <f t="shared" si="16"/>
        <v/>
      </c>
      <c r="EF30" s="237" t="e">
        <f t="shared" si="41"/>
        <v>#N/A</v>
      </c>
      <c r="EG30" s="237" t="e">
        <f t="shared" si="41"/>
        <v>#N/A</v>
      </c>
      <c r="EH30" s="237" t="e">
        <f t="shared" si="41"/>
        <v>#N/A</v>
      </c>
      <c r="EI30" s="237" t="e">
        <f t="shared" si="41"/>
        <v>#N/A</v>
      </c>
      <c r="EJ30" s="237" t="e">
        <f t="shared" si="41"/>
        <v>#N/A</v>
      </c>
      <c r="EK30" s="237" t="e">
        <f t="shared" si="41"/>
        <v>#N/A</v>
      </c>
      <c r="EL30" s="237" t="e">
        <f t="shared" si="41"/>
        <v>#N/A</v>
      </c>
      <c r="EM30" s="237" t="e">
        <f t="shared" si="41"/>
        <v>#N/A</v>
      </c>
      <c r="EN30" s="237" t="e">
        <f t="shared" si="41"/>
        <v>#N/A</v>
      </c>
      <c r="EO30" s="237" t="e">
        <f t="shared" si="41"/>
        <v>#N/A</v>
      </c>
      <c r="EP30" s="237" t="e">
        <f t="shared" si="41"/>
        <v>#N/A</v>
      </c>
      <c r="EQ30" s="237" t="e">
        <f t="shared" si="41"/>
        <v>#N/A</v>
      </c>
      <c r="ER30" s="237" t="e">
        <f t="shared" si="36"/>
        <v>#N/A</v>
      </c>
      <c r="ES30" s="237" t="e">
        <f t="shared" si="36"/>
        <v>#N/A</v>
      </c>
      <c r="ET30" s="237" t="e">
        <f t="shared" si="36"/>
        <v>#N/A</v>
      </c>
      <c r="EU30" s="237" t="e">
        <f t="shared" si="36"/>
        <v>#N/A</v>
      </c>
      <c r="EV30" s="237" t="e">
        <f t="shared" si="36"/>
        <v>#N/A</v>
      </c>
      <c r="EW30" s="237" t="e">
        <f t="shared" si="36"/>
        <v>#N/A</v>
      </c>
      <c r="EX30" s="237" t="e">
        <f t="shared" si="36"/>
        <v>#N/A</v>
      </c>
      <c r="EY30" s="237" t="e">
        <f t="shared" si="36"/>
        <v>#N/A</v>
      </c>
      <c r="EZ30" s="237" t="e">
        <f t="shared" si="36"/>
        <v>#N/A</v>
      </c>
      <c r="FA30" s="237" t="e">
        <f t="shared" si="36"/>
        <v>#N/A</v>
      </c>
      <c r="FB30" s="237" t="e">
        <f t="shared" si="36"/>
        <v>#N/A</v>
      </c>
      <c r="FC30" s="237" t="e">
        <f t="shared" si="36"/>
        <v>#N/A</v>
      </c>
      <c r="FD30" s="237" t="e">
        <f t="shared" si="36"/>
        <v>#N/A</v>
      </c>
      <c r="FE30" s="237" t="e">
        <f t="shared" si="36"/>
        <v>#N/A</v>
      </c>
      <c r="FF30" s="237" t="e">
        <f t="shared" si="36"/>
        <v>#N/A</v>
      </c>
      <c r="FG30" s="237" t="e">
        <f t="shared" si="36"/>
        <v>#N/A</v>
      </c>
      <c r="FH30" s="237" t="e">
        <f t="shared" si="42"/>
        <v>#N/A</v>
      </c>
      <c r="FI30" s="237" t="e">
        <f t="shared" si="42"/>
        <v>#N/A</v>
      </c>
      <c r="FJ30" s="237" t="e">
        <f t="shared" si="42"/>
        <v>#N/A</v>
      </c>
      <c r="FK30" s="237" t="e">
        <f t="shared" si="37"/>
        <v>#N/A</v>
      </c>
      <c r="FL30" s="237" t="e">
        <f t="shared" si="37"/>
        <v>#N/A</v>
      </c>
      <c r="FM30" s="237" t="e">
        <f t="shared" si="37"/>
        <v>#N/A</v>
      </c>
      <c r="FN30" s="237" t="e">
        <f t="shared" si="37"/>
        <v>#N/A</v>
      </c>
      <c r="FO30" s="237" t="e">
        <f t="shared" si="37"/>
        <v>#N/A</v>
      </c>
      <c r="FP30" s="237" t="e">
        <f t="shared" si="37"/>
        <v>#N/A</v>
      </c>
      <c r="FQ30" s="237" t="e">
        <f t="shared" si="37"/>
        <v>#N/A</v>
      </c>
      <c r="FR30" s="237" t="e">
        <f t="shared" si="37"/>
        <v>#N/A</v>
      </c>
      <c r="FS30" s="237" t="e">
        <f t="shared" si="37"/>
        <v>#N/A</v>
      </c>
      <c r="FT30" s="237" t="e">
        <f t="shared" si="37"/>
        <v>#N/A</v>
      </c>
      <c r="FU30" s="237" t="e">
        <f t="shared" si="37"/>
        <v>#N/A</v>
      </c>
      <c r="FV30" s="237" t="e">
        <f t="shared" si="37"/>
        <v>#N/A</v>
      </c>
      <c r="FW30" s="237" t="e">
        <f t="shared" si="37"/>
        <v>#N/A</v>
      </c>
      <c r="FX30" s="237" t="e">
        <f t="shared" si="37"/>
        <v>#N/A</v>
      </c>
      <c r="FY30" s="237" t="e">
        <f t="shared" si="37"/>
        <v>#N/A</v>
      </c>
      <c r="FZ30" s="237" t="e">
        <f t="shared" si="37"/>
        <v>#N/A</v>
      </c>
      <c r="GA30" s="237" t="e">
        <f t="shared" si="38"/>
        <v>#N/A</v>
      </c>
      <c r="GB30" s="237" t="e">
        <f t="shared" si="38"/>
        <v>#N/A</v>
      </c>
      <c r="GC30" s="237" t="e">
        <f t="shared" si="38"/>
        <v>#N/A</v>
      </c>
      <c r="GD30" s="237" t="e">
        <f t="shared" si="38"/>
        <v>#N/A</v>
      </c>
      <c r="GE30" s="237" t="e">
        <f t="shared" si="38"/>
        <v>#N/A</v>
      </c>
      <c r="GF30" s="237" t="e">
        <f t="shared" si="38"/>
        <v>#N/A</v>
      </c>
      <c r="GG30" s="237" t="e">
        <f t="shared" si="38"/>
        <v>#N/A</v>
      </c>
      <c r="GH30" s="237" t="e">
        <f t="shared" si="38"/>
        <v>#N/A</v>
      </c>
      <c r="GI30" s="237" t="e">
        <f t="shared" si="38"/>
        <v>#N/A</v>
      </c>
      <c r="GJ30" s="237" t="e">
        <f t="shared" si="38"/>
        <v>#N/A</v>
      </c>
      <c r="GK30" s="237" t="e">
        <f t="shared" si="38"/>
        <v>#N/A</v>
      </c>
      <c r="GL30" s="237" t="e">
        <f t="shared" si="38"/>
        <v>#N/A</v>
      </c>
      <c r="GM30" s="237" t="e">
        <f t="shared" si="38"/>
        <v>#N/A</v>
      </c>
      <c r="GN30" s="237" t="e">
        <f t="shared" si="38"/>
        <v>#N/A</v>
      </c>
      <c r="GO30" s="237" t="e">
        <f t="shared" si="38"/>
        <v>#N/A</v>
      </c>
      <c r="GP30" s="237" t="e">
        <f t="shared" si="38"/>
        <v>#N/A</v>
      </c>
      <c r="GQ30" s="237" t="e">
        <f t="shared" si="39"/>
        <v>#N/A</v>
      </c>
      <c r="GR30" s="237" t="e">
        <f t="shared" si="18"/>
        <v>#N/A</v>
      </c>
      <c r="GS30" s="237" t="e">
        <f t="shared" si="18"/>
        <v>#N/A</v>
      </c>
      <c r="GT30" s="237" t="e">
        <f t="shared" si="18"/>
        <v>#N/A</v>
      </c>
      <c r="GU30" s="237" t="e">
        <f t="shared" si="18"/>
        <v>#N/A</v>
      </c>
      <c r="GV30" s="237" t="e">
        <f t="shared" si="18"/>
        <v>#N/A</v>
      </c>
      <c r="GW30" s="237" t="e">
        <f t="shared" si="18"/>
        <v>#N/A</v>
      </c>
      <c r="GX30" s="237" t="e">
        <f t="shared" si="18"/>
        <v>#N/A</v>
      </c>
      <c r="GY30" s="237" t="e">
        <f t="shared" si="18"/>
        <v>#N/A</v>
      </c>
      <c r="GZ30" s="237" t="e">
        <f t="shared" si="18"/>
        <v>#N/A</v>
      </c>
      <c r="HA30" s="237" t="e">
        <f t="shared" si="18"/>
        <v>#N/A</v>
      </c>
      <c r="HB30" s="237" t="e">
        <f t="shared" si="18"/>
        <v>#N/A</v>
      </c>
      <c r="HC30" s="237" t="e">
        <f t="shared" si="18"/>
        <v>#N/A</v>
      </c>
      <c r="HD30" s="237" t="e">
        <f t="shared" si="18"/>
        <v>#N/A</v>
      </c>
      <c r="HE30" s="237" t="e">
        <f t="shared" si="18"/>
        <v>#N/A</v>
      </c>
      <c r="HF30" s="237" t="e">
        <f t="shared" si="18"/>
        <v>#N/A</v>
      </c>
      <c r="HG30" s="237" t="e">
        <f t="shared" si="18"/>
        <v>#N/A</v>
      </c>
      <c r="HH30" s="237" t="e">
        <f t="shared" si="47"/>
        <v>#N/A</v>
      </c>
      <c r="HI30" s="237" t="e">
        <f t="shared" si="47"/>
        <v>#N/A</v>
      </c>
      <c r="HJ30" s="237" t="e">
        <f t="shared" si="47"/>
        <v>#N/A</v>
      </c>
      <c r="HK30" s="237" t="e">
        <f t="shared" si="44"/>
        <v>#N/A</v>
      </c>
      <c r="HL30" s="237" t="e">
        <f t="shared" si="44"/>
        <v>#N/A</v>
      </c>
      <c r="HM30" s="237" t="e">
        <f t="shared" si="44"/>
        <v>#N/A</v>
      </c>
      <c r="HN30" s="237" t="e">
        <f t="shared" si="44"/>
        <v>#N/A</v>
      </c>
      <c r="HO30" s="237" t="e">
        <f t="shared" si="44"/>
        <v>#N/A</v>
      </c>
      <c r="HP30" s="237" t="e">
        <f t="shared" si="44"/>
        <v>#N/A</v>
      </c>
      <c r="HQ30" s="237" t="e">
        <f t="shared" si="44"/>
        <v>#N/A</v>
      </c>
      <c r="HR30" s="237" t="e">
        <f t="shared" si="44"/>
        <v>#N/A</v>
      </c>
      <c r="HS30" s="237" t="e">
        <f t="shared" si="44"/>
        <v>#N/A</v>
      </c>
      <c r="HT30" s="237" t="e">
        <f t="shared" si="44"/>
        <v>#N/A</v>
      </c>
      <c r="HU30" s="237" t="e">
        <f t="shared" si="44"/>
        <v>#N/A</v>
      </c>
      <c r="HV30" s="237" t="e">
        <f t="shared" si="44"/>
        <v>#N/A</v>
      </c>
      <c r="HW30" s="237" t="e">
        <f t="shared" si="44"/>
        <v>#N/A</v>
      </c>
      <c r="HX30" s="237" t="e">
        <f t="shared" si="44"/>
        <v>#N/A</v>
      </c>
      <c r="HY30" s="237" t="e">
        <f t="shared" si="44"/>
        <v>#N/A</v>
      </c>
      <c r="HZ30" s="237" t="e">
        <f t="shared" si="44"/>
        <v>#N/A</v>
      </c>
      <c r="IA30" s="237" t="e">
        <f t="shared" si="45"/>
        <v>#N/A</v>
      </c>
      <c r="IB30" s="237" t="e">
        <f t="shared" si="27"/>
        <v>#N/A</v>
      </c>
    </row>
    <row r="31" spans="1:236" hidden="1" x14ac:dyDescent="0.25">
      <c r="A31" s="22">
        <v>28</v>
      </c>
      <c r="B31" s="132"/>
      <c r="C31" s="132"/>
      <c r="D31" s="132"/>
      <c r="E31" s="127"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9" t="str">
        <f t="shared" si="3"/>
        <v/>
      </c>
      <c r="Q31" s="119" t="str">
        <f t="shared" si="4"/>
        <v/>
      </c>
      <c r="R31" s="40" t="str">
        <f t="shared" si="5"/>
        <v/>
      </c>
      <c r="S31" s="132"/>
      <c r="T31" s="28" t="str">
        <f>IF(AND(B31&gt;0,C31&gt;0,D31&gt;0,M31&gt;0,N31&gt;0,S31&gt;0,NOT(K31="")),ABS(VLOOKUP($S$1,VLookups!$A$28:$B$29,2,FALSE)-_xlfn.BETA.DIST(S31,IF(G31="L",N31,M31),IF(G31="L",M31,N31),TRUE,B31,D31)),"")</f>
        <v/>
      </c>
      <c r="U31" s="129" t="str">
        <f>IF(OR($M31="",$N31=""),"",_xlfn.BETA.INV(ABS(VLOOKUP($S$1,VLookups!$A$28:$B$29,2,FALSE)-U$3),IF($G31="L",$N31,$M31),IF($G31="L",$M31,$N31),$B31,$D31))</f>
        <v/>
      </c>
      <c r="V31" s="130" t="str">
        <f>IF(OR($M31="",$N31=""),"",_xlfn.BETA.INV(ABS(VLOOKUP($S$1,VLookups!$A$28:$B$29,2,FALSE)-V$3),IF($G31="L",$N31,$M31),IF($G31="L",$M31,$N31),$B31,$D31))</f>
        <v/>
      </c>
      <c r="W31" s="129" t="str">
        <f>IF(OR($M31="",$N31=""),"",_xlfn.BETA.INV(ABS(VLOOKUP($S$1,VLookups!$A$28:$B$29,2,FALSE)-W$3),IF($G31="L",$N31,$M31),IF($G31="L",$M31,$N31),$B31,$D31))</f>
        <v/>
      </c>
      <c r="X31" s="130" t="str">
        <f>IF(OR($M31="",$N31=""),"",_xlfn.BETA.INV(ABS(VLOOKUP($S$1,VLookups!$A$28:$B$29,2,FALSE)-X$3),IF($G31="L",$N31,$M31),IF($G31="L",$M31,$N31),$B31,$D31))</f>
        <v/>
      </c>
      <c r="Y31" s="129" t="str">
        <f>IF(OR($M31="",$N31=""),"",_xlfn.BETA.INV(ABS(VLOOKUP($S$1,VLookups!$A$28:$B$29,2,FALSE)-Y$3),IF($G31="L",$N31,$M31),IF($G31="L",$M31,$N31),$B31,$D31))</f>
        <v/>
      </c>
      <c r="Z31" s="130" t="str">
        <f>IF(OR($M31="",$N31=""),"",_xlfn.BETA.INV(ABS(VLOOKUP($S$1,VLookups!$A$28:$B$29,2,FALSE)-Z$3),IF($G31="L",$N31,$M31),IF($G31="L",$M31,$N31),$B31,$D31))</f>
        <v/>
      </c>
      <c r="AA31" s="129" t="str">
        <f>IF(OR($M31="",$N31=""),"",_xlfn.BETA.INV(ABS(VLOOKUP($S$1,VLookups!$A$28:$B$29,2,FALSE)-AA$3),IF($G31="L",$N31,$M31),IF($G31="L",$M31,$N31),$B31,$D31))</f>
        <v/>
      </c>
      <c r="AB31" s="130" t="str">
        <f>IF(OR($M31="",$N31=""),"",_xlfn.BETA.INV(ABS(VLOOKUP($S$1,VLookups!$A$28:$B$29,2,FALSE)-AB$3),IF($G31="L",$N31,$M31),IF($G31="L",$M31,$N31),$B31,$D31))</f>
        <v/>
      </c>
      <c r="AC31" s="129" t="str">
        <f>IF(OR($M31="",$N31=""),"",_xlfn.BETA.INV(ABS(VLOOKUP($S$1,VLookups!$A$28:$B$29,2,FALSE)-AC$3),IF($G31="L",$N31,$M31),IF($G31="L",$M31,$N31),$B31,$D31))</f>
        <v/>
      </c>
      <c r="AD31" s="130" t="str">
        <f>IF(OR($M31="",$N31=""),"",_xlfn.BETA.INV(ABS(VLOOKUP($S$1,VLookups!$A$28:$B$29,2,FALSE)-AD$3),IF($G31="L",$N31,$M31),IF($G31="L",$M31,$N31),$B31,$D31))</f>
        <v/>
      </c>
      <c r="AE31" s="129" t="str">
        <f>IF(OR($M31="",$N31=""),"",_xlfn.BETA.INV(ABS(VLOOKUP($S$1,VLookups!$A$28:$B$29,2,FALSE)-AE$3),IF($G31="L",$N31,$M31),IF($G31="L",$M31,$N31),$B31,$D31))</f>
        <v/>
      </c>
      <c r="AF31" s="130" t="str">
        <f>IF(OR($M31="",$N31=""),"",_xlfn.BETA.INV(ABS(VLOOKUP($S$1,VLookups!$A$28:$B$29,2,FALSE)-AF$3),IF($G31="L",$N31,$M31),IF($G31="L",$M31,$N31),$B31,$D31))</f>
        <v/>
      </c>
      <c r="AG31" s="17"/>
      <c r="AH31" s="238" t="str">
        <f t="shared" si="13"/>
        <v/>
      </c>
      <c r="AI31" s="236" t="str">
        <f t="shared" si="14"/>
        <v/>
      </c>
      <c r="AJ31" s="199" t="str">
        <f t="shared" si="49"/>
        <v/>
      </c>
      <c r="AK31" s="199" t="str">
        <f t="shared" si="49"/>
        <v/>
      </c>
      <c r="AL31" s="199" t="str">
        <f t="shared" si="49"/>
        <v/>
      </c>
      <c r="AM31" s="199" t="str">
        <f t="shared" si="49"/>
        <v/>
      </c>
      <c r="AN31" s="199" t="str">
        <f t="shared" si="49"/>
        <v/>
      </c>
      <c r="AO31" s="199" t="str">
        <f t="shared" si="49"/>
        <v/>
      </c>
      <c r="AP31" s="199" t="str">
        <f t="shared" si="49"/>
        <v/>
      </c>
      <c r="AQ31" s="199" t="str">
        <f t="shared" si="49"/>
        <v/>
      </c>
      <c r="AR31" s="199" t="str">
        <f t="shared" si="49"/>
        <v/>
      </c>
      <c r="AS31" s="199" t="str">
        <f t="shared" si="49"/>
        <v/>
      </c>
      <c r="AT31" s="199" t="str">
        <f t="shared" si="49"/>
        <v/>
      </c>
      <c r="AU31" s="199" t="str">
        <f t="shared" si="49"/>
        <v/>
      </c>
      <c r="AV31" s="199" t="str">
        <f t="shared" si="49"/>
        <v/>
      </c>
      <c r="AW31" s="199" t="str">
        <f t="shared" si="49"/>
        <v/>
      </c>
      <c r="AX31" s="199" t="str">
        <f t="shared" si="49"/>
        <v/>
      </c>
      <c r="AY31" s="199" t="str">
        <f t="shared" si="49"/>
        <v/>
      </c>
      <c r="AZ31" s="199" t="str">
        <f t="shared" si="49"/>
        <v/>
      </c>
      <c r="BA31" s="199" t="str">
        <f t="shared" si="49"/>
        <v/>
      </c>
      <c r="BB31" s="199" t="str">
        <f t="shared" si="49"/>
        <v/>
      </c>
      <c r="BC31" s="199" t="str">
        <f t="shared" si="49"/>
        <v/>
      </c>
      <c r="BD31" s="199" t="str">
        <f t="shared" si="49"/>
        <v/>
      </c>
      <c r="BE31" s="199" t="str">
        <f t="shared" si="49"/>
        <v/>
      </c>
      <c r="BF31" s="199" t="str">
        <f t="shared" si="49"/>
        <v/>
      </c>
      <c r="BG31" s="199" t="str">
        <f t="shared" si="49"/>
        <v/>
      </c>
      <c r="BH31" s="199" t="str">
        <f t="shared" si="49"/>
        <v/>
      </c>
      <c r="BI31" s="199" t="str">
        <f t="shared" si="49"/>
        <v/>
      </c>
      <c r="BJ31" s="199" t="str">
        <f t="shared" si="49"/>
        <v/>
      </c>
      <c r="BK31" s="199" t="str">
        <f t="shared" si="49"/>
        <v/>
      </c>
      <c r="BL31" s="199" t="str">
        <f t="shared" si="49"/>
        <v/>
      </c>
      <c r="BM31" s="199" t="str">
        <f t="shared" si="49"/>
        <v/>
      </c>
      <c r="BN31" s="199" t="str">
        <f t="shared" si="49"/>
        <v/>
      </c>
      <c r="BO31" s="199" t="str">
        <f t="shared" si="49"/>
        <v/>
      </c>
      <c r="BP31" s="199" t="str">
        <f t="shared" si="49"/>
        <v/>
      </c>
      <c r="BQ31" s="199" t="str">
        <f t="shared" si="49"/>
        <v/>
      </c>
      <c r="BR31" s="199" t="str">
        <f t="shared" si="49"/>
        <v/>
      </c>
      <c r="BS31" s="199" t="str">
        <f t="shared" si="49"/>
        <v/>
      </c>
      <c r="BT31" s="199" t="str">
        <f t="shared" si="49"/>
        <v/>
      </c>
      <c r="BU31" s="199" t="str">
        <f t="shared" si="49"/>
        <v/>
      </c>
      <c r="BV31" s="199" t="str">
        <f t="shared" si="49"/>
        <v/>
      </c>
      <c r="BW31" s="199" t="str">
        <f t="shared" si="49"/>
        <v/>
      </c>
      <c r="BX31" s="199" t="str">
        <f t="shared" si="49"/>
        <v/>
      </c>
      <c r="BY31" s="199" t="str">
        <f t="shared" si="49"/>
        <v/>
      </c>
      <c r="BZ31" s="199" t="str">
        <f t="shared" si="49"/>
        <v/>
      </c>
      <c r="CA31" s="199" t="str">
        <f t="shared" si="49"/>
        <v/>
      </c>
      <c r="CB31" s="199" t="str">
        <f t="shared" si="49"/>
        <v/>
      </c>
      <c r="CC31" s="199" t="str">
        <f t="shared" si="49"/>
        <v/>
      </c>
      <c r="CD31" s="199" t="str">
        <f t="shared" si="49"/>
        <v/>
      </c>
      <c r="CE31" s="199" t="str">
        <f t="shared" si="49"/>
        <v/>
      </c>
      <c r="CF31" s="199" t="str">
        <f t="shared" si="49"/>
        <v/>
      </c>
      <c r="CG31" s="199" t="str">
        <f t="shared" si="49"/>
        <v/>
      </c>
      <c r="CH31" s="199" t="str">
        <f t="shared" si="49"/>
        <v/>
      </c>
      <c r="CI31" s="199" t="str">
        <f t="shared" si="49"/>
        <v/>
      </c>
      <c r="CJ31" s="199" t="str">
        <f t="shared" si="49"/>
        <v/>
      </c>
      <c r="CK31" s="199" t="str">
        <f t="shared" si="49"/>
        <v/>
      </c>
      <c r="CL31" s="199" t="str">
        <f t="shared" si="49"/>
        <v/>
      </c>
      <c r="CM31" s="199" t="str">
        <f t="shared" si="49"/>
        <v/>
      </c>
      <c r="CN31" s="199" t="str">
        <f t="shared" si="49"/>
        <v/>
      </c>
      <c r="CO31" s="199" t="str">
        <f t="shared" si="49"/>
        <v/>
      </c>
      <c r="CP31" s="199" t="str">
        <f t="shared" si="49"/>
        <v/>
      </c>
      <c r="CQ31" s="199" t="str">
        <f t="shared" si="49"/>
        <v/>
      </c>
      <c r="CR31" s="199" t="str">
        <f t="shared" si="49"/>
        <v/>
      </c>
      <c r="CS31" s="199" t="str">
        <f t="shared" si="49"/>
        <v/>
      </c>
      <c r="CT31" s="199" t="str">
        <f t="shared" si="49"/>
        <v/>
      </c>
      <c r="CU31" s="199" t="str">
        <f t="shared" si="49"/>
        <v/>
      </c>
      <c r="CV31" s="199" t="str">
        <f t="shared" si="48"/>
        <v/>
      </c>
      <c r="CW31" s="199" t="str">
        <f t="shared" si="48"/>
        <v/>
      </c>
      <c r="CX31" s="199" t="str">
        <f t="shared" si="48"/>
        <v/>
      </c>
      <c r="CY31" s="199" t="str">
        <f t="shared" si="48"/>
        <v/>
      </c>
      <c r="CZ31" s="199" t="str">
        <f t="shared" si="48"/>
        <v/>
      </c>
      <c r="DA31" s="199" t="str">
        <f t="shared" si="48"/>
        <v/>
      </c>
      <c r="DB31" s="199" t="str">
        <f t="shared" si="48"/>
        <v/>
      </c>
      <c r="DC31" s="199" t="str">
        <f t="shared" si="48"/>
        <v/>
      </c>
      <c r="DD31" s="199" t="str">
        <f t="shared" si="48"/>
        <v/>
      </c>
      <c r="DE31" s="199" t="str">
        <f t="shared" si="48"/>
        <v/>
      </c>
      <c r="DF31" s="199" t="str">
        <f t="shared" si="48"/>
        <v/>
      </c>
      <c r="DG31" s="199" t="str">
        <f t="shared" si="48"/>
        <v/>
      </c>
      <c r="DH31" s="199" t="str">
        <f t="shared" si="48"/>
        <v/>
      </c>
      <c r="DI31" s="199" t="str">
        <f t="shared" si="48"/>
        <v/>
      </c>
      <c r="DJ31" s="199" t="str">
        <f t="shared" si="48"/>
        <v/>
      </c>
      <c r="DK31" s="199" t="str">
        <f t="shared" si="48"/>
        <v/>
      </c>
      <c r="DL31" s="199" t="str">
        <f t="shared" si="48"/>
        <v/>
      </c>
      <c r="DM31" s="199" t="str">
        <f t="shared" si="48"/>
        <v/>
      </c>
      <c r="DN31" s="199" t="str">
        <f t="shared" si="48"/>
        <v/>
      </c>
      <c r="DO31" s="199" t="str">
        <f t="shared" si="48"/>
        <v/>
      </c>
      <c r="DP31" s="199" t="str">
        <f t="shared" si="48"/>
        <v/>
      </c>
      <c r="DQ31" s="199" t="str">
        <f t="shared" si="48"/>
        <v/>
      </c>
      <c r="DR31" s="199" t="str">
        <f t="shared" si="48"/>
        <v/>
      </c>
      <c r="DS31" s="199" t="str">
        <f t="shared" si="48"/>
        <v/>
      </c>
      <c r="DT31" s="199" t="str">
        <f t="shared" si="48"/>
        <v/>
      </c>
      <c r="DU31" s="199" t="str">
        <f t="shared" si="48"/>
        <v/>
      </c>
      <c r="DV31" s="199" t="str">
        <f t="shared" si="48"/>
        <v/>
      </c>
      <c r="DW31" s="199" t="str">
        <f t="shared" si="48"/>
        <v/>
      </c>
      <c r="DX31" s="199" t="str">
        <f t="shared" si="48"/>
        <v/>
      </c>
      <c r="DY31" s="199" t="str">
        <f t="shared" si="48"/>
        <v/>
      </c>
      <c r="DZ31" s="199" t="str">
        <f t="shared" si="48"/>
        <v/>
      </c>
      <c r="EA31" s="199" t="str">
        <f t="shared" si="48"/>
        <v/>
      </c>
      <c r="EB31" s="199" t="str">
        <f t="shared" si="48"/>
        <v/>
      </c>
      <c r="EC31" s="199" t="str">
        <f t="shared" si="48"/>
        <v/>
      </c>
      <c r="ED31" s="199" t="str">
        <f t="shared" si="48"/>
        <v/>
      </c>
      <c r="EE31" s="236" t="str">
        <f t="shared" si="16"/>
        <v/>
      </c>
      <c r="EF31" s="237" t="e">
        <f t="shared" si="41"/>
        <v>#N/A</v>
      </c>
      <c r="EG31" s="237" t="e">
        <f t="shared" si="41"/>
        <v>#N/A</v>
      </c>
      <c r="EH31" s="237" t="e">
        <f t="shared" si="41"/>
        <v>#N/A</v>
      </c>
      <c r="EI31" s="237" t="e">
        <f t="shared" si="41"/>
        <v>#N/A</v>
      </c>
      <c r="EJ31" s="237" t="e">
        <f t="shared" si="41"/>
        <v>#N/A</v>
      </c>
      <c r="EK31" s="237" t="e">
        <f t="shared" si="41"/>
        <v>#N/A</v>
      </c>
      <c r="EL31" s="237" t="e">
        <f t="shared" si="41"/>
        <v>#N/A</v>
      </c>
      <c r="EM31" s="237" t="e">
        <f t="shared" si="41"/>
        <v>#N/A</v>
      </c>
      <c r="EN31" s="237" t="e">
        <f t="shared" si="41"/>
        <v>#N/A</v>
      </c>
      <c r="EO31" s="237" t="e">
        <f t="shared" si="41"/>
        <v>#N/A</v>
      </c>
      <c r="EP31" s="237" t="e">
        <f t="shared" si="41"/>
        <v>#N/A</v>
      </c>
      <c r="EQ31" s="237" t="e">
        <f t="shared" si="41"/>
        <v>#N/A</v>
      </c>
      <c r="ER31" s="237" t="e">
        <f t="shared" si="36"/>
        <v>#N/A</v>
      </c>
      <c r="ES31" s="237" t="e">
        <f t="shared" si="36"/>
        <v>#N/A</v>
      </c>
      <c r="ET31" s="237" t="e">
        <f t="shared" si="36"/>
        <v>#N/A</v>
      </c>
      <c r="EU31" s="237" t="e">
        <f t="shared" si="36"/>
        <v>#N/A</v>
      </c>
      <c r="EV31" s="237" t="e">
        <f t="shared" si="36"/>
        <v>#N/A</v>
      </c>
      <c r="EW31" s="237" t="e">
        <f t="shared" si="36"/>
        <v>#N/A</v>
      </c>
      <c r="EX31" s="237" t="e">
        <f t="shared" si="36"/>
        <v>#N/A</v>
      </c>
      <c r="EY31" s="237" t="e">
        <f t="shared" si="36"/>
        <v>#N/A</v>
      </c>
      <c r="EZ31" s="237" t="e">
        <f t="shared" si="36"/>
        <v>#N/A</v>
      </c>
      <c r="FA31" s="237" t="e">
        <f t="shared" si="36"/>
        <v>#N/A</v>
      </c>
      <c r="FB31" s="237" t="e">
        <f t="shared" si="36"/>
        <v>#N/A</v>
      </c>
      <c r="FC31" s="237" t="e">
        <f t="shared" si="36"/>
        <v>#N/A</v>
      </c>
      <c r="FD31" s="237" t="e">
        <f t="shared" si="36"/>
        <v>#N/A</v>
      </c>
      <c r="FE31" s="237" t="e">
        <f t="shared" si="36"/>
        <v>#N/A</v>
      </c>
      <c r="FF31" s="237" t="e">
        <f t="shared" si="36"/>
        <v>#N/A</v>
      </c>
      <c r="FG31" s="237" t="e">
        <f t="shared" si="36"/>
        <v>#N/A</v>
      </c>
      <c r="FH31" s="237" t="e">
        <f t="shared" si="42"/>
        <v>#N/A</v>
      </c>
      <c r="FI31" s="237" t="e">
        <f t="shared" si="42"/>
        <v>#N/A</v>
      </c>
      <c r="FJ31" s="237" t="e">
        <f t="shared" si="42"/>
        <v>#N/A</v>
      </c>
      <c r="FK31" s="237" t="e">
        <f t="shared" si="37"/>
        <v>#N/A</v>
      </c>
      <c r="FL31" s="237" t="e">
        <f t="shared" si="37"/>
        <v>#N/A</v>
      </c>
      <c r="FM31" s="237" t="e">
        <f t="shared" si="37"/>
        <v>#N/A</v>
      </c>
      <c r="FN31" s="237" t="e">
        <f t="shared" si="37"/>
        <v>#N/A</v>
      </c>
      <c r="FO31" s="237" t="e">
        <f t="shared" si="37"/>
        <v>#N/A</v>
      </c>
      <c r="FP31" s="237" t="e">
        <f t="shared" si="37"/>
        <v>#N/A</v>
      </c>
      <c r="FQ31" s="237" t="e">
        <f t="shared" si="37"/>
        <v>#N/A</v>
      </c>
      <c r="FR31" s="237" t="e">
        <f t="shared" si="37"/>
        <v>#N/A</v>
      </c>
      <c r="FS31" s="237" t="e">
        <f t="shared" si="37"/>
        <v>#N/A</v>
      </c>
      <c r="FT31" s="237" t="e">
        <f t="shared" si="37"/>
        <v>#N/A</v>
      </c>
      <c r="FU31" s="237" t="e">
        <f t="shared" si="37"/>
        <v>#N/A</v>
      </c>
      <c r="FV31" s="237" t="e">
        <f t="shared" si="37"/>
        <v>#N/A</v>
      </c>
      <c r="FW31" s="237" t="e">
        <f t="shared" si="37"/>
        <v>#N/A</v>
      </c>
      <c r="FX31" s="237" t="e">
        <f t="shared" si="37"/>
        <v>#N/A</v>
      </c>
      <c r="FY31" s="237" t="e">
        <f t="shared" si="37"/>
        <v>#N/A</v>
      </c>
      <c r="FZ31" s="237" t="e">
        <f t="shared" si="37"/>
        <v>#N/A</v>
      </c>
      <c r="GA31" s="237" t="e">
        <f t="shared" si="38"/>
        <v>#N/A</v>
      </c>
      <c r="GB31" s="237" t="e">
        <f t="shared" si="38"/>
        <v>#N/A</v>
      </c>
      <c r="GC31" s="237" t="e">
        <f t="shared" si="38"/>
        <v>#N/A</v>
      </c>
      <c r="GD31" s="237" t="e">
        <f t="shared" si="38"/>
        <v>#N/A</v>
      </c>
      <c r="GE31" s="237" t="e">
        <f t="shared" si="38"/>
        <v>#N/A</v>
      </c>
      <c r="GF31" s="237" t="e">
        <f t="shared" si="38"/>
        <v>#N/A</v>
      </c>
      <c r="GG31" s="237" t="e">
        <f t="shared" si="38"/>
        <v>#N/A</v>
      </c>
      <c r="GH31" s="237" t="e">
        <f t="shared" si="38"/>
        <v>#N/A</v>
      </c>
      <c r="GI31" s="237" t="e">
        <f t="shared" si="38"/>
        <v>#N/A</v>
      </c>
      <c r="GJ31" s="237" t="e">
        <f t="shared" si="38"/>
        <v>#N/A</v>
      </c>
      <c r="GK31" s="237" t="e">
        <f t="shared" si="38"/>
        <v>#N/A</v>
      </c>
      <c r="GL31" s="237" t="e">
        <f t="shared" si="38"/>
        <v>#N/A</v>
      </c>
      <c r="GM31" s="237" t="e">
        <f t="shared" si="38"/>
        <v>#N/A</v>
      </c>
      <c r="GN31" s="237" t="e">
        <f t="shared" si="38"/>
        <v>#N/A</v>
      </c>
      <c r="GO31" s="237" t="e">
        <f t="shared" si="38"/>
        <v>#N/A</v>
      </c>
      <c r="GP31" s="237" t="e">
        <f t="shared" si="38"/>
        <v>#N/A</v>
      </c>
      <c r="GQ31" s="237" t="e">
        <f t="shared" si="39"/>
        <v>#N/A</v>
      </c>
      <c r="GR31" s="237" t="e">
        <f t="shared" si="18"/>
        <v>#N/A</v>
      </c>
      <c r="GS31" s="237" t="e">
        <f t="shared" si="18"/>
        <v>#N/A</v>
      </c>
      <c r="GT31" s="237" t="e">
        <f t="shared" si="18"/>
        <v>#N/A</v>
      </c>
      <c r="GU31" s="237" t="e">
        <f t="shared" si="18"/>
        <v>#N/A</v>
      </c>
      <c r="GV31" s="237" t="e">
        <f t="shared" si="18"/>
        <v>#N/A</v>
      </c>
      <c r="GW31" s="237" t="e">
        <f t="shared" si="18"/>
        <v>#N/A</v>
      </c>
      <c r="GX31" s="237" t="e">
        <f t="shared" si="18"/>
        <v>#N/A</v>
      </c>
      <c r="GY31" s="237" t="e">
        <f t="shared" si="18"/>
        <v>#N/A</v>
      </c>
      <c r="GZ31" s="237" t="e">
        <f t="shared" si="18"/>
        <v>#N/A</v>
      </c>
      <c r="HA31" s="237" t="e">
        <f t="shared" si="18"/>
        <v>#N/A</v>
      </c>
      <c r="HB31" s="237" t="e">
        <f t="shared" si="18"/>
        <v>#N/A</v>
      </c>
      <c r="HC31" s="237" t="e">
        <f t="shared" si="18"/>
        <v>#N/A</v>
      </c>
      <c r="HD31" s="237" t="e">
        <f t="shared" si="18"/>
        <v>#N/A</v>
      </c>
      <c r="HE31" s="237" t="e">
        <f t="shared" si="18"/>
        <v>#N/A</v>
      </c>
      <c r="HF31" s="237" t="e">
        <f t="shared" si="18"/>
        <v>#N/A</v>
      </c>
      <c r="HG31" s="237" t="e">
        <f t="shared" si="18"/>
        <v>#N/A</v>
      </c>
      <c r="HH31" s="237" t="e">
        <f t="shared" si="47"/>
        <v>#N/A</v>
      </c>
      <c r="HI31" s="237" t="e">
        <f t="shared" si="47"/>
        <v>#N/A</v>
      </c>
      <c r="HJ31" s="237" t="e">
        <f t="shared" si="47"/>
        <v>#N/A</v>
      </c>
      <c r="HK31" s="237" t="e">
        <f t="shared" si="44"/>
        <v>#N/A</v>
      </c>
      <c r="HL31" s="237" t="e">
        <f t="shared" si="44"/>
        <v>#N/A</v>
      </c>
      <c r="HM31" s="237" t="e">
        <f t="shared" si="44"/>
        <v>#N/A</v>
      </c>
      <c r="HN31" s="237" t="e">
        <f t="shared" si="44"/>
        <v>#N/A</v>
      </c>
      <c r="HO31" s="237" t="e">
        <f t="shared" si="44"/>
        <v>#N/A</v>
      </c>
      <c r="HP31" s="237" t="e">
        <f t="shared" si="44"/>
        <v>#N/A</v>
      </c>
      <c r="HQ31" s="237" t="e">
        <f t="shared" si="44"/>
        <v>#N/A</v>
      </c>
      <c r="HR31" s="237" t="e">
        <f t="shared" si="44"/>
        <v>#N/A</v>
      </c>
      <c r="HS31" s="237" t="e">
        <f t="shared" si="44"/>
        <v>#N/A</v>
      </c>
      <c r="HT31" s="237" t="e">
        <f t="shared" si="44"/>
        <v>#N/A</v>
      </c>
      <c r="HU31" s="237" t="e">
        <f t="shared" si="44"/>
        <v>#N/A</v>
      </c>
      <c r="HV31" s="237" t="e">
        <f t="shared" si="44"/>
        <v>#N/A</v>
      </c>
      <c r="HW31" s="237" t="e">
        <f t="shared" si="44"/>
        <v>#N/A</v>
      </c>
      <c r="HX31" s="237" t="e">
        <f t="shared" si="44"/>
        <v>#N/A</v>
      </c>
      <c r="HY31" s="237" t="e">
        <f t="shared" si="44"/>
        <v>#N/A</v>
      </c>
      <c r="HZ31" s="237" t="e">
        <f t="shared" si="44"/>
        <v>#N/A</v>
      </c>
      <c r="IA31" s="237" t="e">
        <f t="shared" si="45"/>
        <v>#N/A</v>
      </c>
      <c r="IB31" s="237" t="e">
        <f t="shared" si="27"/>
        <v>#N/A</v>
      </c>
    </row>
    <row r="32" spans="1:236" hidden="1" x14ac:dyDescent="0.25">
      <c r="A32" s="22">
        <v>29</v>
      </c>
      <c r="B32" s="132"/>
      <c r="C32" s="132"/>
      <c r="D32" s="132"/>
      <c r="E32" s="127"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9" t="str">
        <f t="shared" si="3"/>
        <v/>
      </c>
      <c r="Q32" s="119" t="str">
        <f t="shared" si="4"/>
        <v/>
      </c>
      <c r="R32" s="40" t="str">
        <f t="shared" si="5"/>
        <v/>
      </c>
      <c r="S32" s="132"/>
      <c r="T32" s="28" t="str">
        <f>IF(AND(B32&gt;0,C32&gt;0,D32&gt;0,M32&gt;0,N32&gt;0,S32&gt;0,NOT(K32="")),ABS(VLOOKUP($S$1,VLookups!$A$28:$B$29,2,FALSE)-_xlfn.BETA.DIST(S32,IF(G32="L",N32,M32),IF(G32="L",M32,N32),TRUE,B32,D32)),"")</f>
        <v/>
      </c>
      <c r="U32" s="129" t="str">
        <f>IF(OR($M32="",$N32=""),"",_xlfn.BETA.INV(ABS(VLOOKUP($S$1,VLookups!$A$28:$B$29,2,FALSE)-U$3),IF($G32="L",$N32,$M32),IF($G32="L",$M32,$N32),$B32,$D32))</f>
        <v/>
      </c>
      <c r="V32" s="130" t="str">
        <f>IF(OR($M32="",$N32=""),"",_xlfn.BETA.INV(ABS(VLOOKUP($S$1,VLookups!$A$28:$B$29,2,FALSE)-V$3),IF($G32="L",$N32,$M32),IF($G32="L",$M32,$N32),$B32,$D32))</f>
        <v/>
      </c>
      <c r="W32" s="129" t="str">
        <f>IF(OR($M32="",$N32=""),"",_xlfn.BETA.INV(ABS(VLOOKUP($S$1,VLookups!$A$28:$B$29,2,FALSE)-W$3),IF($G32="L",$N32,$M32),IF($G32="L",$M32,$N32),$B32,$D32))</f>
        <v/>
      </c>
      <c r="X32" s="130" t="str">
        <f>IF(OR($M32="",$N32=""),"",_xlfn.BETA.INV(ABS(VLOOKUP($S$1,VLookups!$A$28:$B$29,2,FALSE)-X$3),IF($G32="L",$N32,$M32),IF($G32="L",$M32,$N32),$B32,$D32))</f>
        <v/>
      </c>
      <c r="Y32" s="129" t="str">
        <f>IF(OR($M32="",$N32=""),"",_xlfn.BETA.INV(ABS(VLOOKUP($S$1,VLookups!$A$28:$B$29,2,FALSE)-Y$3),IF($G32="L",$N32,$M32),IF($G32="L",$M32,$N32),$B32,$D32))</f>
        <v/>
      </c>
      <c r="Z32" s="130" t="str">
        <f>IF(OR($M32="",$N32=""),"",_xlfn.BETA.INV(ABS(VLOOKUP($S$1,VLookups!$A$28:$B$29,2,FALSE)-Z$3),IF($G32="L",$N32,$M32),IF($G32="L",$M32,$N32),$B32,$D32))</f>
        <v/>
      </c>
      <c r="AA32" s="129" t="str">
        <f>IF(OR($M32="",$N32=""),"",_xlfn.BETA.INV(ABS(VLOOKUP($S$1,VLookups!$A$28:$B$29,2,FALSE)-AA$3),IF($G32="L",$N32,$M32),IF($G32="L",$M32,$N32),$B32,$D32))</f>
        <v/>
      </c>
      <c r="AB32" s="130" t="str">
        <f>IF(OR($M32="",$N32=""),"",_xlfn.BETA.INV(ABS(VLOOKUP($S$1,VLookups!$A$28:$B$29,2,FALSE)-AB$3),IF($G32="L",$N32,$M32),IF($G32="L",$M32,$N32),$B32,$D32))</f>
        <v/>
      </c>
      <c r="AC32" s="129" t="str">
        <f>IF(OR($M32="",$N32=""),"",_xlfn.BETA.INV(ABS(VLOOKUP($S$1,VLookups!$A$28:$B$29,2,FALSE)-AC$3),IF($G32="L",$N32,$M32),IF($G32="L",$M32,$N32),$B32,$D32))</f>
        <v/>
      </c>
      <c r="AD32" s="130" t="str">
        <f>IF(OR($M32="",$N32=""),"",_xlfn.BETA.INV(ABS(VLOOKUP($S$1,VLookups!$A$28:$B$29,2,FALSE)-AD$3),IF($G32="L",$N32,$M32),IF($G32="L",$M32,$N32),$B32,$D32))</f>
        <v/>
      </c>
      <c r="AE32" s="129" t="str">
        <f>IF(OR($M32="",$N32=""),"",_xlfn.BETA.INV(ABS(VLOOKUP($S$1,VLookups!$A$28:$B$29,2,FALSE)-AE$3),IF($G32="L",$N32,$M32),IF($G32="L",$M32,$N32),$B32,$D32))</f>
        <v/>
      </c>
      <c r="AF32" s="130" t="str">
        <f>IF(OR($M32="",$N32=""),"",_xlfn.BETA.INV(ABS(VLOOKUP($S$1,VLookups!$A$28:$B$29,2,FALSE)-AF$3),IF($G32="L",$N32,$M32),IF($G32="L",$M32,$N32),$B32,$D32))</f>
        <v/>
      </c>
      <c r="AG32" s="17"/>
      <c r="AH32" s="238" t="str">
        <f t="shared" si="13"/>
        <v/>
      </c>
      <c r="AI32" s="236" t="str">
        <f t="shared" si="14"/>
        <v/>
      </c>
      <c r="AJ32" s="199" t="str">
        <f t="shared" si="49"/>
        <v/>
      </c>
      <c r="AK32" s="199" t="str">
        <f t="shared" si="49"/>
        <v/>
      </c>
      <c r="AL32" s="199" t="str">
        <f t="shared" si="49"/>
        <v/>
      </c>
      <c r="AM32" s="199" t="str">
        <f t="shared" si="49"/>
        <v/>
      </c>
      <c r="AN32" s="199" t="str">
        <f t="shared" si="49"/>
        <v/>
      </c>
      <c r="AO32" s="199" t="str">
        <f t="shared" si="49"/>
        <v/>
      </c>
      <c r="AP32" s="199" t="str">
        <f t="shared" si="49"/>
        <v/>
      </c>
      <c r="AQ32" s="199" t="str">
        <f t="shared" si="49"/>
        <v/>
      </c>
      <c r="AR32" s="199" t="str">
        <f t="shared" si="49"/>
        <v/>
      </c>
      <c r="AS32" s="199" t="str">
        <f t="shared" si="49"/>
        <v/>
      </c>
      <c r="AT32" s="199" t="str">
        <f t="shared" si="49"/>
        <v/>
      </c>
      <c r="AU32" s="199" t="str">
        <f t="shared" si="49"/>
        <v/>
      </c>
      <c r="AV32" s="199" t="str">
        <f t="shared" si="49"/>
        <v/>
      </c>
      <c r="AW32" s="199" t="str">
        <f t="shared" si="49"/>
        <v/>
      </c>
      <c r="AX32" s="199" t="str">
        <f t="shared" si="49"/>
        <v/>
      </c>
      <c r="AY32" s="199" t="str">
        <f t="shared" si="49"/>
        <v/>
      </c>
      <c r="AZ32" s="199" t="str">
        <f t="shared" si="49"/>
        <v/>
      </c>
      <c r="BA32" s="199" t="str">
        <f t="shared" si="49"/>
        <v/>
      </c>
      <c r="BB32" s="199" t="str">
        <f t="shared" si="49"/>
        <v/>
      </c>
      <c r="BC32" s="199" t="str">
        <f t="shared" si="49"/>
        <v/>
      </c>
      <c r="BD32" s="199" t="str">
        <f t="shared" si="49"/>
        <v/>
      </c>
      <c r="BE32" s="199" t="str">
        <f t="shared" si="49"/>
        <v/>
      </c>
      <c r="BF32" s="199" t="str">
        <f t="shared" si="49"/>
        <v/>
      </c>
      <c r="BG32" s="199" t="str">
        <f t="shared" si="49"/>
        <v/>
      </c>
      <c r="BH32" s="199" t="str">
        <f t="shared" si="49"/>
        <v/>
      </c>
      <c r="BI32" s="199" t="str">
        <f t="shared" si="49"/>
        <v/>
      </c>
      <c r="BJ32" s="199" t="str">
        <f t="shared" si="49"/>
        <v/>
      </c>
      <c r="BK32" s="199" t="str">
        <f t="shared" si="49"/>
        <v/>
      </c>
      <c r="BL32" s="199" t="str">
        <f t="shared" si="49"/>
        <v/>
      </c>
      <c r="BM32" s="199" t="str">
        <f t="shared" si="49"/>
        <v/>
      </c>
      <c r="BN32" s="199" t="str">
        <f t="shared" si="49"/>
        <v/>
      </c>
      <c r="BO32" s="199" t="str">
        <f t="shared" si="49"/>
        <v/>
      </c>
      <c r="BP32" s="199" t="str">
        <f t="shared" si="49"/>
        <v/>
      </c>
      <c r="BQ32" s="199" t="str">
        <f t="shared" si="49"/>
        <v/>
      </c>
      <c r="BR32" s="199" t="str">
        <f t="shared" si="49"/>
        <v/>
      </c>
      <c r="BS32" s="199" t="str">
        <f t="shared" si="49"/>
        <v/>
      </c>
      <c r="BT32" s="199" t="str">
        <f t="shared" si="49"/>
        <v/>
      </c>
      <c r="BU32" s="199" t="str">
        <f t="shared" si="49"/>
        <v/>
      </c>
      <c r="BV32" s="199" t="str">
        <f t="shared" si="49"/>
        <v/>
      </c>
      <c r="BW32" s="199" t="str">
        <f t="shared" si="49"/>
        <v/>
      </c>
      <c r="BX32" s="199" t="str">
        <f t="shared" si="49"/>
        <v/>
      </c>
      <c r="BY32" s="199" t="str">
        <f t="shared" si="49"/>
        <v/>
      </c>
      <c r="BZ32" s="199" t="str">
        <f t="shared" si="49"/>
        <v/>
      </c>
      <c r="CA32" s="199" t="str">
        <f t="shared" si="49"/>
        <v/>
      </c>
      <c r="CB32" s="199" t="str">
        <f t="shared" si="49"/>
        <v/>
      </c>
      <c r="CC32" s="199" t="str">
        <f t="shared" si="49"/>
        <v/>
      </c>
      <c r="CD32" s="199" t="str">
        <f t="shared" si="49"/>
        <v/>
      </c>
      <c r="CE32" s="199" t="str">
        <f t="shared" si="49"/>
        <v/>
      </c>
      <c r="CF32" s="199" t="str">
        <f t="shared" si="49"/>
        <v/>
      </c>
      <c r="CG32" s="199" t="str">
        <f t="shared" si="49"/>
        <v/>
      </c>
      <c r="CH32" s="199" t="str">
        <f t="shared" si="49"/>
        <v/>
      </c>
      <c r="CI32" s="199" t="str">
        <f t="shared" si="49"/>
        <v/>
      </c>
      <c r="CJ32" s="199" t="str">
        <f t="shared" si="49"/>
        <v/>
      </c>
      <c r="CK32" s="199" t="str">
        <f t="shared" si="49"/>
        <v/>
      </c>
      <c r="CL32" s="199" t="str">
        <f t="shared" si="49"/>
        <v/>
      </c>
      <c r="CM32" s="199" t="str">
        <f t="shared" si="49"/>
        <v/>
      </c>
      <c r="CN32" s="199" t="str">
        <f t="shared" si="49"/>
        <v/>
      </c>
      <c r="CO32" s="199" t="str">
        <f t="shared" si="49"/>
        <v/>
      </c>
      <c r="CP32" s="199" t="str">
        <f t="shared" si="49"/>
        <v/>
      </c>
      <c r="CQ32" s="199" t="str">
        <f t="shared" si="49"/>
        <v/>
      </c>
      <c r="CR32" s="199" t="str">
        <f t="shared" si="49"/>
        <v/>
      </c>
      <c r="CS32" s="199" t="str">
        <f t="shared" si="49"/>
        <v/>
      </c>
      <c r="CT32" s="199" t="str">
        <f t="shared" si="49"/>
        <v/>
      </c>
      <c r="CU32" s="199" t="str">
        <f t="shared" ref="CU32:FF32" si="50">IF(ISNONTEXT($AH32),CT32+$AH32,"")</f>
        <v/>
      </c>
      <c r="CV32" s="199" t="str">
        <f t="shared" si="48"/>
        <v/>
      </c>
      <c r="CW32" s="199" t="str">
        <f t="shared" si="48"/>
        <v/>
      </c>
      <c r="CX32" s="199" t="str">
        <f t="shared" si="48"/>
        <v/>
      </c>
      <c r="CY32" s="199" t="str">
        <f t="shared" si="48"/>
        <v/>
      </c>
      <c r="CZ32" s="199" t="str">
        <f t="shared" si="48"/>
        <v/>
      </c>
      <c r="DA32" s="199" t="str">
        <f t="shared" si="48"/>
        <v/>
      </c>
      <c r="DB32" s="199" t="str">
        <f t="shared" si="48"/>
        <v/>
      </c>
      <c r="DC32" s="199" t="str">
        <f t="shared" si="48"/>
        <v/>
      </c>
      <c r="DD32" s="199" t="str">
        <f t="shared" si="48"/>
        <v/>
      </c>
      <c r="DE32" s="199" t="str">
        <f t="shared" si="48"/>
        <v/>
      </c>
      <c r="DF32" s="199" t="str">
        <f t="shared" si="48"/>
        <v/>
      </c>
      <c r="DG32" s="199" t="str">
        <f t="shared" si="48"/>
        <v/>
      </c>
      <c r="DH32" s="199" t="str">
        <f t="shared" si="48"/>
        <v/>
      </c>
      <c r="DI32" s="199" t="str">
        <f t="shared" si="48"/>
        <v/>
      </c>
      <c r="DJ32" s="199" t="str">
        <f t="shared" si="48"/>
        <v/>
      </c>
      <c r="DK32" s="199" t="str">
        <f t="shared" si="48"/>
        <v/>
      </c>
      <c r="DL32" s="199" t="str">
        <f t="shared" si="48"/>
        <v/>
      </c>
      <c r="DM32" s="199" t="str">
        <f t="shared" si="48"/>
        <v/>
      </c>
      <c r="DN32" s="199" t="str">
        <f t="shared" si="48"/>
        <v/>
      </c>
      <c r="DO32" s="199" t="str">
        <f t="shared" si="48"/>
        <v/>
      </c>
      <c r="DP32" s="199" t="str">
        <f t="shared" si="48"/>
        <v/>
      </c>
      <c r="DQ32" s="199" t="str">
        <f t="shared" si="48"/>
        <v/>
      </c>
      <c r="DR32" s="199" t="str">
        <f t="shared" si="48"/>
        <v/>
      </c>
      <c r="DS32" s="199" t="str">
        <f t="shared" si="48"/>
        <v/>
      </c>
      <c r="DT32" s="199" t="str">
        <f t="shared" si="48"/>
        <v/>
      </c>
      <c r="DU32" s="199" t="str">
        <f t="shared" si="48"/>
        <v/>
      </c>
      <c r="DV32" s="199" t="str">
        <f t="shared" si="48"/>
        <v/>
      </c>
      <c r="DW32" s="199" t="str">
        <f t="shared" si="48"/>
        <v/>
      </c>
      <c r="DX32" s="199" t="str">
        <f t="shared" si="48"/>
        <v/>
      </c>
      <c r="DY32" s="199" t="str">
        <f t="shared" si="48"/>
        <v/>
      </c>
      <c r="DZ32" s="199" t="str">
        <f t="shared" si="48"/>
        <v/>
      </c>
      <c r="EA32" s="199" t="str">
        <f t="shared" si="48"/>
        <v/>
      </c>
      <c r="EB32" s="199" t="str">
        <f t="shared" si="48"/>
        <v/>
      </c>
      <c r="EC32" s="199" t="str">
        <f t="shared" si="48"/>
        <v/>
      </c>
      <c r="ED32" s="199" t="str">
        <f t="shared" si="48"/>
        <v/>
      </c>
      <c r="EE32" s="236" t="str">
        <f t="shared" si="16"/>
        <v/>
      </c>
      <c r="EF32" s="237" t="e">
        <f t="shared" si="41"/>
        <v>#N/A</v>
      </c>
      <c r="EG32" s="237" t="e">
        <f t="shared" si="41"/>
        <v>#N/A</v>
      </c>
      <c r="EH32" s="237" t="e">
        <f t="shared" si="41"/>
        <v>#N/A</v>
      </c>
      <c r="EI32" s="237" t="e">
        <f t="shared" si="41"/>
        <v>#N/A</v>
      </c>
      <c r="EJ32" s="237" t="e">
        <f t="shared" si="41"/>
        <v>#N/A</v>
      </c>
      <c r="EK32" s="237" t="e">
        <f t="shared" si="41"/>
        <v>#N/A</v>
      </c>
      <c r="EL32" s="237" t="e">
        <f t="shared" si="41"/>
        <v>#N/A</v>
      </c>
      <c r="EM32" s="237" t="e">
        <f t="shared" si="41"/>
        <v>#N/A</v>
      </c>
      <c r="EN32" s="237" t="e">
        <f t="shared" si="41"/>
        <v>#N/A</v>
      </c>
      <c r="EO32" s="237" t="e">
        <f t="shared" si="41"/>
        <v>#N/A</v>
      </c>
      <c r="EP32" s="237" t="e">
        <f t="shared" si="41"/>
        <v>#N/A</v>
      </c>
      <c r="EQ32" s="237" t="e">
        <f t="shared" si="41"/>
        <v>#N/A</v>
      </c>
      <c r="ER32" s="237" t="e">
        <f t="shared" si="36"/>
        <v>#N/A</v>
      </c>
      <c r="ES32" s="237" t="e">
        <f t="shared" si="36"/>
        <v>#N/A</v>
      </c>
      <c r="ET32" s="237" t="e">
        <f t="shared" si="36"/>
        <v>#N/A</v>
      </c>
      <c r="EU32" s="237" t="e">
        <f t="shared" si="36"/>
        <v>#N/A</v>
      </c>
      <c r="EV32" s="237" t="e">
        <f t="shared" si="36"/>
        <v>#N/A</v>
      </c>
      <c r="EW32" s="237" t="e">
        <f t="shared" si="36"/>
        <v>#N/A</v>
      </c>
      <c r="EX32" s="237" t="e">
        <f t="shared" si="36"/>
        <v>#N/A</v>
      </c>
      <c r="EY32" s="237" t="e">
        <f t="shared" si="36"/>
        <v>#N/A</v>
      </c>
      <c r="EZ32" s="237" t="e">
        <f t="shared" si="36"/>
        <v>#N/A</v>
      </c>
      <c r="FA32" s="237" t="e">
        <f t="shared" si="36"/>
        <v>#N/A</v>
      </c>
      <c r="FB32" s="237" t="e">
        <f t="shared" si="36"/>
        <v>#N/A</v>
      </c>
      <c r="FC32" s="237" t="e">
        <f t="shared" si="36"/>
        <v>#N/A</v>
      </c>
      <c r="FD32" s="237" t="e">
        <f t="shared" si="36"/>
        <v>#N/A</v>
      </c>
      <c r="FE32" s="237" t="e">
        <f t="shared" si="36"/>
        <v>#N/A</v>
      </c>
      <c r="FF32" s="237" t="e">
        <f t="shared" si="36"/>
        <v>#N/A</v>
      </c>
      <c r="FG32" s="237" t="e">
        <f t="shared" si="36"/>
        <v>#N/A</v>
      </c>
      <c r="FH32" s="237" t="e">
        <f t="shared" si="42"/>
        <v>#N/A</v>
      </c>
      <c r="FI32" s="237" t="e">
        <f t="shared" si="42"/>
        <v>#N/A</v>
      </c>
      <c r="FJ32" s="237" t="e">
        <f t="shared" si="42"/>
        <v>#N/A</v>
      </c>
      <c r="FK32" s="237" t="e">
        <f t="shared" si="37"/>
        <v>#N/A</v>
      </c>
      <c r="FL32" s="237" t="e">
        <f t="shared" si="37"/>
        <v>#N/A</v>
      </c>
      <c r="FM32" s="237" t="e">
        <f t="shared" si="37"/>
        <v>#N/A</v>
      </c>
      <c r="FN32" s="237" t="e">
        <f t="shared" si="37"/>
        <v>#N/A</v>
      </c>
      <c r="FO32" s="237" t="e">
        <f t="shared" si="37"/>
        <v>#N/A</v>
      </c>
      <c r="FP32" s="237" t="e">
        <f t="shared" si="37"/>
        <v>#N/A</v>
      </c>
      <c r="FQ32" s="237" t="e">
        <f t="shared" si="37"/>
        <v>#N/A</v>
      </c>
      <c r="FR32" s="237" t="e">
        <f t="shared" si="37"/>
        <v>#N/A</v>
      </c>
      <c r="FS32" s="237" t="e">
        <f t="shared" si="37"/>
        <v>#N/A</v>
      </c>
      <c r="FT32" s="237" t="e">
        <f t="shared" si="37"/>
        <v>#N/A</v>
      </c>
      <c r="FU32" s="237" t="e">
        <f t="shared" si="37"/>
        <v>#N/A</v>
      </c>
      <c r="FV32" s="237" t="e">
        <f t="shared" si="37"/>
        <v>#N/A</v>
      </c>
      <c r="FW32" s="237" t="e">
        <f t="shared" si="37"/>
        <v>#N/A</v>
      </c>
      <c r="FX32" s="237" t="e">
        <f t="shared" si="37"/>
        <v>#N/A</v>
      </c>
      <c r="FY32" s="237" t="e">
        <f t="shared" si="37"/>
        <v>#N/A</v>
      </c>
      <c r="FZ32" s="237" t="e">
        <f t="shared" si="37"/>
        <v>#N/A</v>
      </c>
      <c r="GA32" s="237" t="e">
        <f t="shared" si="38"/>
        <v>#N/A</v>
      </c>
      <c r="GB32" s="237" t="e">
        <f t="shared" si="38"/>
        <v>#N/A</v>
      </c>
      <c r="GC32" s="237" t="e">
        <f t="shared" si="38"/>
        <v>#N/A</v>
      </c>
      <c r="GD32" s="237" t="e">
        <f t="shared" si="38"/>
        <v>#N/A</v>
      </c>
      <c r="GE32" s="237" t="e">
        <f t="shared" si="38"/>
        <v>#N/A</v>
      </c>
      <c r="GF32" s="237" t="e">
        <f t="shared" si="38"/>
        <v>#N/A</v>
      </c>
      <c r="GG32" s="237" t="e">
        <f t="shared" si="38"/>
        <v>#N/A</v>
      </c>
      <c r="GH32" s="237" t="e">
        <f t="shared" si="38"/>
        <v>#N/A</v>
      </c>
      <c r="GI32" s="237" t="e">
        <f t="shared" si="38"/>
        <v>#N/A</v>
      </c>
      <c r="GJ32" s="237" t="e">
        <f t="shared" si="38"/>
        <v>#N/A</v>
      </c>
      <c r="GK32" s="237" t="e">
        <f t="shared" si="38"/>
        <v>#N/A</v>
      </c>
      <c r="GL32" s="237" t="e">
        <f t="shared" si="38"/>
        <v>#N/A</v>
      </c>
      <c r="GM32" s="237" t="e">
        <f t="shared" si="38"/>
        <v>#N/A</v>
      </c>
      <c r="GN32" s="237" t="e">
        <f t="shared" si="38"/>
        <v>#N/A</v>
      </c>
      <c r="GO32" s="237" t="e">
        <f t="shared" si="38"/>
        <v>#N/A</v>
      </c>
      <c r="GP32" s="237" t="e">
        <f t="shared" si="38"/>
        <v>#N/A</v>
      </c>
      <c r="GQ32" s="237" t="e">
        <f t="shared" si="39"/>
        <v>#N/A</v>
      </c>
      <c r="GR32" s="237" t="e">
        <f t="shared" si="18"/>
        <v>#N/A</v>
      </c>
      <c r="GS32" s="237" t="e">
        <f t="shared" si="18"/>
        <v>#N/A</v>
      </c>
      <c r="GT32" s="237" t="e">
        <f t="shared" si="18"/>
        <v>#N/A</v>
      </c>
      <c r="GU32" s="237" t="e">
        <f t="shared" si="18"/>
        <v>#N/A</v>
      </c>
      <c r="GV32" s="237" t="e">
        <f t="shared" si="18"/>
        <v>#N/A</v>
      </c>
      <c r="GW32" s="237" t="e">
        <f t="shared" si="18"/>
        <v>#N/A</v>
      </c>
      <c r="GX32" s="237" t="e">
        <f t="shared" si="18"/>
        <v>#N/A</v>
      </c>
      <c r="GY32" s="237" t="e">
        <f t="shared" si="18"/>
        <v>#N/A</v>
      </c>
      <c r="GZ32" s="237" t="e">
        <f t="shared" si="18"/>
        <v>#N/A</v>
      </c>
      <c r="HA32" s="237" t="e">
        <f t="shared" si="18"/>
        <v>#N/A</v>
      </c>
      <c r="HB32" s="237" t="e">
        <f t="shared" si="18"/>
        <v>#N/A</v>
      </c>
      <c r="HC32" s="237" t="e">
        <f t="shared" si="18"/>
        <v>#N/A</v>
      </c>
      <c r="HD32" s="237" t="e">
        <f t="shared" si="18"/>
        <v>#N/A</v>
      </c>
      <c r="HE32" s="237" t="e">
        <f t="shared" si="18"/>
        <v>#N/A</v>
      </c>
      <c r="HF32" s="237" t="e">
        <f t="shared" si="18"/>
        <v>#N/A</v>
      </c>
      <c r="HG32" s="237" t="e">
        <f t="shared" si="18"/>
        <v>#N/A</v>
      </c>
      <c r="HH32" s="237" t="e">
        <f t="shared" si="47"/>
        <v>#N/A</v>
      </c>
      <c r="HI32" s="237" t="e">
        <f t="shared" si="47"/>
        <v>#N/A</v>
      </c>
      <c r="HJ32" s="237" t="e">
        <f t="shared" si="47"/>
        <v>#N/A</v>
      </c>
      <c r="HK32" s="237" t="e">
        <f t="shared" si="44"/>
        <v>#N/A</v>
      </c>
      <c r="HL32" s="237" t="e">
        <f t="shared" si="44"/>
        <v>#N/A</v>
      </c>
      <c r="HM32" s="237" t="e">
        <f t="shared" si="44"/>
        <v>#N/A</v>
      </c>
      <c r="HN32" s="237" t="e">
        <f t="shared" si="44"/>
        <v>#N/A</v>
      </c>
      <c r="HO32" s="237" t="e">
        <f t="shared" si="44"/>
        <v>#N/A</v>
      </c>
      <c r="HP32" s="237" t="e">
        <f t="shared" si="44"/>
        <v>#N/A</v>
      </c>
      <c r="HQ32" s="237" t="e">
        <f t="shared" si="44"/>
        <v>#N/A</v>
      </c>
      <c r="HR32" s="237" t="e">
        <f t="shared" si="44"/>
        <v>#N/A</v>
      </c>
      <c r="HS32" s="237" t="e">
        <f t="shared" si="44"/>
        <v>#N/A</v>
      </c>
      <c r="HT32" s="237" t="e">
        <f t="shared" si="44"/>
        <v>#N/A</v>
      </c>
      <c r="HU32" s="237" t="e">
        <f t="shared" si="44"/>
        <v>#N/A</v>
      </c>
      <c r="HV32" s="237" t="e">
        <f t="shared" si="44"/>
        <v>#N/A</v>
      </c>
      <c r="HW32" s="237" t="e">
        <f t="shared" si="44"/>
        <v>#N/A</v>
      </c>
      <c r="HX32" s="237" t="e">
        <f t="shared" si="44"/>
        <v>#N/A</v>
      </c>
      <c r="HY32" s="237" t="e">
        <f t="shared" si="44"/>
        <v>#N/A</v>
      </c>
      <c r="HZ32" s="237" t="e">
        <f t="shared" si="44"/>
        <v>#N/A</v>
      </c>
      <c r="IA32" s="237" t="e">
        <f t="shared" si="45"/>
        <v>#N/A</v>
      </c>
      <c r="IB32" s="237" t="e">
        <f t="shared" si="27"/>
        <v>#N/A</v>
      </c>
    </row>
    <row r="33" spans="1:236" hidden="1" x14ac:dyDescent="0.25">
      <c r="A33" s="22">
        <v>30</v>
      </c>
      <c r="B33" s="132"/>
      <c r="C33" s="132"/>
      <c r="D33" s="132"/>
      <c r="E33" s="127"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9" t="str">
        <f t="shared" si="3"/>
        <v/>
      </c>
      <c r="Q33" s="119" t="str">
        <f t="shared" si="4"/>
        <v/>
      </c>
      <c r="R33" s="40" t="str">
        <f t="shared" si="5"/>
        <v/>
      </c>
      <c r="S33" s="132"/>
      <c r="T33" s="28" t="str">
        <f>IF(AND(B33&gt;0,C33&gt;0,D33&gt;0,M33&gt;0,N33&gt;0,S33&gt;0,NOT(K33="")),ABS(VLOOKUP($S$1,VLookups!$A$28:$B$29,2,FALSE)-_xlfn.BETA.DIST(S33,IF(G33="L",N33,M33),IF(G33="L",M33,N33),TRUE,B33,D33)),"")</f>
        <v/>
      </c>
      <c r="U33" s="129" t="str">
        <f>IF(OR($M33="",$N33=""),"",_xlfn.BETA.INV(ABS(VLOOKUP($S$1,VLookups!$A$28:$B$29,2,FALSE)-U$3),IF($G33="L",$N33,$M33),IF($G33="L",$M33,$N33),$B33,$D33))</f>
        <v/>
      </c>
      <c r="V33" s="130" t="str">
        <f>IF(OR($M33="",$N33=""),"",_xlfn.BETA.INV(ABS(VLOOKUP($S$1,VLookups!$A$28:$B$29,2,FALSE)-V$3),IF($G33="L",$N33,$M33),IF($G33="L",$M33,$N33),$B33,$D33))</f>
        <v/>
      </c>
      <c r="W33" s="129" t="str">
        <f>IF(OR($M33="",$N33=""),"",_xlfn.BETA.INV(ABS(VLOOKUP($S$1,VLookups!$A$28:$B$29,2,FALSE)-W$3),IF($G33="L",$N33,$M33),IF($G33="L",$M33,$N33),$B33,$D33))</f>
        <v/>
      </c>
      <c r="X33" s="130" t="str">
        <f>IF(OR($M33="",$N33=""),"",_xlfn.BETA.INV(ABS(VLOOKUP($S$1,VLookups!$A$28:$B$29,2,FALSE)-X$3),IF($G33="L",$N33,$M33),IF($G33="L",$M33,$N33),$B33,$D33))</f>
        <v/>
      </c>
      <c r="Y33" s="129" t="str">
        <f>IF(OR($M33="",$N33=""),"",_xlfn.BETA.INV(ABS(VLOOKUP($S$1,VLookups!$A$28:$B$29,2,FALSE)-Y$3),IF($G33="L",$N33,$M33),IF($G33="L",$M33,$N33),$B33,$D33))</f>
        <v/>
      </c>
      <c r="Z33" s="130" t="str">
        <f>IF(OR($M33="",$N33=""),"",_xlfn.BETA.INV(ABS(VLOOKUP($S$1,VLookups!$A$28:$B$29,2,FALSE)-Z$3),IF($G33="L",$N33,$M33),IF($G33="L",$M33,$N33),$B33,$D33))</f>
        <v/>
      </c>
      <c r="AA33" s="129" t="str">
        <f>IF(OR($M33="",$N33=""),"",_xlfn.BETA.INV(ABS(VLOOKUP($S$1,VLookups!$A$28:$B$29,2,FALSE)-AA$3),IF($G33="L",$N33,$M33),IF($G33="L",$M33,$N33),$B33,$D33))</f>
        <v/>
      </c>
      <c r="AB33" s="130" t="str">
        <f>IF(OR($M33="",$N33=""),"",_xlfn.BETA.INV(ABS(VLOOKUP($S$1,VLookups!$A$28:$B$29,2,FALSE)-AB$3),IF($G33="L",$N33,$M33),IF($G33="L",$M33,$N33),$B33,$D33))</f>
        <v/>
      </c>
      <c r="AC33" s="129" t="str">
        <f>IF(OR($M33="",$N33=""),"",_xlfn.BETA.INV(ABS(VLOOKUP($S$1,VLookups!$A$28:$B$29,2,FALSE)-AC$3),IF($G33="L",$N33,$M33),IF($G33="L",$M33,$N33),$B33,$D33))</f>
        <v/>
      </c>
      <c r="AD33" s="130" t="str">
        <f>IF(OR($M33="",$N33=""),"",_xlfn.BETA.INV(ABS(VLOOKUP($S$1,VLookups!$A$28:$B$29,2,FALSE)-AD$3),IF($G33="L",$N33,$M33),IF($G33="L",$M33,$N33),$B33,$D33))</f>
        <v/>
      </c>
      <c r="AE33" s="129" t="str">
        <f>IF(OR($M33="",$N33=""),"",_xlfn.BETA.INV(ABS(VLOOKUP($S$1,VLookups!$A$28:$B$29,2,FALSE)-AE$3),IF($G33="L",$N33,$M33),IF($G33="L",$M33,$N33),$B33,$D33))</f>
        <v/>
      </c>
      <c r="AF33" s="130" t="str">
        <f>IF(OR($M33="",$N33=""),"",_xlfn.BETA.INV(ABS(VLOOKUP($S$1,VLookups!$A$28:$B$29,2,FALSE)-AF$3),IF($G33="L",$N33,$M33),IF($G33="L",$M33,$N33),$B33,$D33))</f>
        <v/>
      </c>
      <c r="AG33" s="17"/>
      <c r="AH33" s="238" t="str">
        <f t="shared" si="13"/>
        <v/>
      </c>
      <c r="AI33" s="236" t="str">
        <f t="shared" si="14"/>
        <v/>
      </c>
      <c r="AJ33" s="199" t="str">
        <f t="shared" ref="AJ33:CU36" si="51">IF(ISNONTEXT($AH33),AI33+$AH33,"")</f>
        <v/>
      </c>
      <c r="AK33" s="199" t="str">
        <f t="shared" si="51"/>
        <v/>
      </c>
      <c r="AL33" s="199" t="str">
        <f t="shared" si="51"/>
        <v/>
      </c>
      <c r="AM33" s="199" t="str">
        <f t="shared" si="51"/>
        <v/>
      </c>
      <c r="AN33" s="199" t="str">
        <f t="shared" si="51"/>
        <v/>
      </c>
      <c r="AO33" s="199" t="str">
        <f t="shared" si="51"/>
        <v/>
      </c>
      <c r="AP33" s="199" t="str">
        <f t="shared" si="51"/>
        <v/>
      </c>
      <c r="AQ33" s="199" t="str">
        <f t="shared" si="51"/>
        <v/>
      </c>
      <c r="AR33" s="199" t="str">
        <f t="shared" si="51"/>
        <v/>
      </c>
      <c r="AS33" s="199" t="str">
        <f t="shared" si="51"/>
        <v/>
      </c>
      <c r="AT33" s="199" t="str">
        <f t="shared" si="51"/>
        <v/>
      </c>
      <c r="AU33" s="199" t="str">
        <f t="shared" si="51"/>
        <v/>
      </c>
      <c r="AV33" s="199" t="str">
        <f t="shared" si="51"/>
        <v/>
      </c>
      <c r="AW33" s="199" t="str">
        <f t="shared" si="51"/>
        <v/>
      </c>
      <c r="AX33" s="199" t="str">
        <f t="shared" si="51"/>
        <v/>
      </c>
      <c r="AY33" s="199" t="str">
        <f t="shared" si="51"/>
        <v/>
      </c>
      <c r="AZ33" s="199" t="str">
        <f t="shared" si="51"/>
        <v/>
      </c>
      <c r="BA33" s="199" t="str">
        <f t="shared" si="51"/>
        <v/>
      </c>
      <c r="BB33" s="199" t="str">
        <f t="shared" si="51"/>
        <v/>
      </c>
      <c r="BC33" s="199" t="str">
        <f t="shared" si="51"/>
        <v/>
      </c>
      <c r="BD33" s="199" t="str">
        <f t="shared" si="51"/>
        <v/>
      </c>
      <c r="BE33" s="199" t="str">
        <f t="shared" si="51"/>
        <v/>
      </c>
      <c r="BF33" s="199" t="str">
        <f t="shared" si="51"/>
        <v/>
      </c>
      <c r="BG33" s="199" t="str">
        <f t="shared" si="51"/>
        <v/>
      </c>
      <c r="BH33" s="199" t="str">
        <f t="shared" si="51"/>
        <v/>
      </c>
      <c r="BI33" s="199" t="str">
        <f t="shared" si="51"/>
        <v/>
      </c>
      <c r="BJ33" s="199" t="str">
        <f t="shared" si="51"/>
        <v/>
      </c>
      <c r="BK33" s="199" t="str">
        <f t="shared" si="51"/>
        <v/>
      </c>
      <c r="BL33" s="199" t="str">
        <f t="shared" si="51"/>
        <v/>
      </c>
      <c r="BM33" s="199" t="str">
        <f t="shared" si="51"/>
        <v/>
      </c>
      <c r="BN33" s="199" t="str">
        <f t="shared" si="51"/>
        <v/>
      </c>
      <c r="BO33" s="199" t="str">
        <f t="shared" si="51"/>
        <v/>
      </c>
      <c r="BP33" s="199" t="str">
        <f t="shared" si="51"/>
        <v/>
      </c>
      <c r="BQ33" s="199" t="str">
        <f t="shared" si="51"/>
        <v/>
      </c>
      <c r="BR33" s="199" t="str">
        <f t="shared" si="51"/>
        <v/>
      </c>
      <c r="BS33" s="199" t="str">
        <f t="shared" si="51"/>
        <v/>
      </c>
      <c r="BT33" s="199" t="str">
        <f t="shared" si="51"/>
        <v/>
      </c>
      <c r="BU33" s="199" t="str">
        <f t="shared" si="51"/>
        <v/>
      </c>
      <c r="BV33" s="199" t="str">
        <f t="shared" si="51"/>
        <v/>
      </c>
      <c r="BW33" s="199" t="str">
        <f t="shared" si="51"/>
        <v/>
      </c>
      <c r="BX33" s="199" t="str">
        <f t="shared" si="51"/>
        <v/>
      </c>
      <c r="BY33" s="199" t="str">
        <f t="shared" si="51"/>
        <v/>
      </c>
      <c r="BZ33" s="199" t="str">
        <f t="shared" si="51"/>
        <v/>
      </c>
      <c r="CA33" s="199" t="str">
        <f t="shared" si="51"/>
        <v/>
      </c>
      <c r="CB33" s="199" t="str">
        <f t="shared" si="51"/>
        <v/>
      </c>
      <c r="CC33" s="199" t="str">
        <f t="shared" si="51"/>
        <v/>
      </c>
      <c r="CD33" s="199" t="str">
        <f t="shared" si="51"/>
        <v/>
      </c>
      <c r="CE33" s="199" t="str">
        <f t="shared" si="51"/>
        <v/>
      </c>
      <c r="CF33" s="199" t="str">
        <f t="shared" si="51"/>
        <v/>
      </c>
      <c r="CG33" s="199" t="str">
        <f t="shared" si="51"/>
        <v/>
      </c>
      <c r="CH33" s="199" t="str">
        <f t="shared" si="51"/>
        <v/>
      </c>
      <c r="CI33" s="199" t="str">
        <f t="shared" si="51"/>
        <v/>
      </c>
      <c r="CJ33" s="199" t="str">
        <f t="shared" si="51"/>
        <v/>
      </c>
      <c r="CK33" s="199" t="str">
        <f t="shared" si="51"/>
        <v/>
      </c>
      <c r="CL33" s="199" t="str">
        <f t="shared" si="51"/>
        <v/>
      </c>
      <c r="CM33" s="199" t="str">
        <f t="shared" si="51"/>
        <v/>
      </c>
      <c r="CN33" s="199" t="str">
        <f t="shared" si="51"/>
        <v/>
      </c>
      <c r="CO33" s="199" t="str">
        <f t="shared" si="51"/>
        <v/>
      </c>
      <c r="CP33" s="199" t="str">
        <f t="shared" si="51"/>
        <v/>
      </c>
      <c r="CQ33" s="199" t="str">
        <f t="shared" si="51"/>
        <v/>
      </c>
      <c r="CR33" s="199" t="str">
        <f t="shared" si="51"/>
        <v/>
      </c>
      <c r="CS33" s="199" t="str">
        <f t="shared" si="51"/>
        <v/>
      </c>
      <c r="CT33" s="199" t="str">
        <f t="shared" si="51"/>
        <v/>
      </c>
      <c r="CU33" s="199" t="str">
        <f t="shared" si="51"/>
        <v/>
      </c>
      <c r="CV33" s="199" t="str">
        <f t="shared" si="48"/>
        <v/>
      </c>
      <c r="CW33" s="199" t="str">
        <f t="shared" si="48"/>
        <v/>
      </c>
      <c r="CX33" s="199" t="str">
        <f t="shared" si="48"/>
        <v/>
      </c>
      <c r="CY33" s="199" t="str">
        <f t="shared" si="48"/>
        <v/>
      </c>
      <c r="CZ33" s="199" t="str">
        <f t="shared" si="48"/>
        <v/>
      </c>
      <c r="DA33" s="199" t="str">
        <f t="shared" si="48"/>
        <v/>
      </c>
      <c r="DB33" s="199" t="str">
        <f t="shared" si="48"/>
        <v/>
      </c>
      <c r="DC33" s="199" t="str">
        <f t="shared" si="48"/>
        <v/>
      </c>
      <c r="DD33" s="199" t="str">
        <f t="shared" si="48"/>
        <v/>
      </c>
      <c r="DE33" s="199" t="str">
        <f t="shared" si="48"/>
        <v/>
      </c>
      <c r="DF33" s="199" t="str">
        <f t="shared" si="48"/>
        <v/>
      </c>
      <c r="DG33" s="199" t="str">
        <f t="shared" si="48"/>
        <v/>
      </c>
      <c r="DH33" s="199" t="str">
        <f t="shared" si="48"/>
        <v/>
      </c>
      <c r="DI33" s="199" t="str">
        <f t="shared" si="48"/>
        <v/>
      </c>
      <c r="DJ33" s="199" t="str">
        <f t="shared" si="48"/>
        <v/>
      </c>
      <c r="DK33" s="199" t="str">
        <f t="shared" si="48"/>
        <v/>
      </c>
      <c r="DL33" s="199" t="str">
        <f t="shared" si="48"/>
        <v/>
      </c>
      <c r="DM33" s="199" t="str">
        <f t="shared" si="48"/>
        <v/>
      </c>
      <c r="DN33" s="199" t="str">
        <f t="shared" si="48"/>
        <v/>
      </c>
      <c r="DO33" s="199" t="str">
        <f t="shared" si="48"/>
        <v/>
      </c>
      <c r="DP33" s="199" t="str">
        <f t="shared" si="48"/>
        <v/>
      </c>
      <c r="DQ33" s="199" t="str">
        <f t="shared" si="48"/>
        <v/>
      </c>
      <c r="DR33" s="199" t="str">
        <f t="shared" si="48"/>
        <v/>
      </c>
      <c r="DS33" s="199" t="str">
        <f t="shared" si="48"/>
        <v/>
      </c>
      <c r="DT33" s="199" t="str">
        <f t="shared" si="48"/>
        <v/>
      </c>
      <c r="DU33" s="199" t="str">
        <f t="shared" si="48"/>
        <v/>
      </c>
      <c r="DV33" s="199" t="str">
        <f t="shared" si="48"/>
        <v/>
      </c>
      <c r="DW33" s="199" t="str">
        <f t="shared" si="48"/>
        <v/>
      </c>
      <c r="DX33" s="199" t="str">
        <f t="shared" si="48"/>
        <v/>
      </c>
      <c r="DY33" s="199" t="str">
        <f t="shared" si="48"/>
        <v/>
      </c>
      <c r="DZ33" s="199" t="str">
        <f t="shared" si="48"/>
        <v/>
      </c>
      <c r="EA33" s="199" t="str">
        <f t="shared" si="48"/>
        <v/>
      </c>
      <c r="EB33" s="199" t="str">
        <f t="shared" si="48"/>
        <v/>
      </c>
      <c r="EC33" s="199" t="str">
        <f t="shared" si="48"/>
        <v/>
      </c>
      <c r="ED33" s="199" t="str">
        <f t="shared" si="48"/>
        <v/>
      </c>
      <c r="EE33" s="236" t="str">
        <f t="shared" si="16"/>
        <v/>
      </c>
      <c r="EF33" s="237" t="e">
        <f t="shared" si="41"/>
        <v>#N/A</v>
      </c>
      <c r="EG33" s="237" t="e">
        <f t="shared" si="41"/>
        <v>#N/A</v>
      </c>
      <c r="EH33" s="237" t="e">
        <f t="shared" si="41"/>
        <v>#N/A</v>
      </c>
      <c r="EI33" s="237" t="e">
        <f t="shared" si="41"/>
        <v>#N/A</v>
      </c>
      <c r="EJ33" s="237" t="e">
        <f t="shared" si="41"/>
        <v>#N/A</v>
      </c>
      <c r="EK33" s="237" t="e">
        <f t="shared" si="41"/>
        <v>#N/A</v>
      </c>
      <c r="EL33" s="237" t="e">
        <f t="shared" si="41"/>
        <v>#N/A</v>
      </c>
      <c r="EM33" s="237" t="e">
        <f t="shared" si="41"/>
        <v>#N/A</v>
      </c>
      <c r="EN33" s="237" t="e">
        <f t="shared" si="41"/>
        <v>#N/A</v>
      </c>
      <c r="EO33" s="237" t="e">
        <f t="shared" si="41"/>
        <v>#N/A</v>
      </c>
      <c r="EP33" s="237" t="e">
        <f t="shared" si="41"/>
        <v>#N/A</v>
      </c>
      <c r="EQ33" s="237" t="e">
        <f t="shared" si="41"/>
        <v>#N/A</v>
      </c>
      <c r="ER33" s="237" t="e">
        <f t="shared" si="36"/>
        <v>#N/A</v>
      </c>
      <c r="ES33" s="237" t="e">
        <f t="shared" si="36"/>
        <v>#N/A</v>
      </c>
      <c r="ET33" s="237" t="e">
        <f t="shared" si="36"/>
        <v>#N/A</v>
      </c>
      <c r="EU33" s="237" t="e">
        <f t="shared" si="36"/>
        <v>#N/A</v>
      </c>
      <c r="EV33" s="237" t="e">
        <f t="shared" si="36"/>
        <v>#N/A</v>
      </c>
      <c r="EW33" s="237" t="e">
        <f t="shared" si="36"/>
        <v>#N/A</v>
      </c>
      <c r="EX33" s="237" t="e">
        <f t="shared" si="36"/>
        <v>#N/A</v>
      </c>
      <c r="EY33" s="237" t="e">
        <f t="shared" si="36"/>
        <v>#N/A</v>
      </c>
      <c r="EZ33" s="237" t="e">
        <f t="shared" si="36"/>
        <v>#N/A</v>
      </c>
      <c r="FA33" s="237" t="e">
        <f t="shared" si="36"/>
        <v>#N/A</v>
      </c>
      <c r="FB33" s="237" t="e">
        <f t="shared" si="36"/>
        <v>#N/A</v>
      </c>
      <c r="FC33" s="237" t="e">
        <f t="shared" si="36"/>
        <v>#N/A</v>
      </c>
      <c r="FD33" s="237" t="e">
        <f t="shared" si="36"/>
        <v>#N/A</v>
      </c>
      <c r="FE33" s="237" t="e">
        <f t="shared" si="36"/>
        <v>#N/A</v>
      </c>
      <c r="FF33" s="237" t="e">
        <f t="shared" si="36"/>
        <v>#N/A</v>
      </c>
      <c r="FG33" s="237" t="e">
        <f t="shared" si="36"/>
        <v>#N/A</v>
      </c>
      <c r="FH33" s="237" t="e">
        <f t="shared" si="42"/>
        <v>#N/A</v>
      </c>
      <c r="FI33" s="237" t="e">
        <f t="shared" si="42"/>
        <v>#N/A</v>
      </c>
      <c r="FJ33" s="237" t="e">
        <f t="shared" si="42"/>
        <v>#N/A</v>
      </c>
      <c r="FK33" s="237" t="e">
        <f t="shared" si="37"/>
        <v>#N/A</v>
      </c>
      <c r="FL33" s="237" t="e">
        <f t="shared" si="37"/>
        <v>#N/A</v>
      </c>
      <c r="FM33" s="237" t="e">
        <f t="shared" si="37"/>
        <v>#N/A</v>
      </c>
      <c r="FN33" s="237" t="e">
        <f t="shared" si="37"/>
        <v>#N/A</v>
      </c>
      <c r="FO33" s="237" t="e">
        <f t="shared" si="37"/>
        <v>#N/A</v>
      </c>
      <c r="FP33" s="237" t="e">
        <f t="shared" si="37"/>
        <v>#N/A</v>
      </c>
      <c r="FQ33" s="237" t="e">
        <f t="shared" si="37"/>
        <v>#N/A</v>
      </c>
      <c r="FR33" s="237" t="e">
        <f t="shared" si="37"/>
        <v>#N/A</v>
      </c>
      <c r="FS33" s="237" t="e">
        <f t="shared" si="37"/>
        <v>#N/A</v>
      </c>
      <c r="FT33" s="237" t="e">
        <f t="shared" si="37"/>
        <v>#N/A</v>
      </c>
      <c r="FU33" s="237" t="e">
        <f t="shared" si="37"/>
        <v>#N/A</v>
      </c>
      <c r="FV33" s="237" t="e">
        <f t="shared" si="37"/>
        <v>#N/A</v>
      </c>
      <c r="FW33" s="237" t="e">
        <f t="shared" si="37"/>
        <v>#N/A</v>
      </c>
      <c r="FX33" s="237" t="e">
        <f t="shared" si="37"/>
        <v>#N/A</v>
      </c>
      <c r="FY33" s="237" t="e">
        <f t="shared" si="37"/>
        <v>#N/A</v>
      </c>
      <c r="FZ33" s="237" t="e">
        <f t="shared" si="37"/>
        <v>#N/A</v>
      </c>
      <c r="GA33" s="237" t="e">
        <f t="shared" si="38"/>
        <v>#N/A</v>
      </c>
      <c r="GB33" s="237" t="e">
        <f t="shared" si="38"/>
        <v>#N/A</v>
      </c>
      <c r="GC33" s="237" t="e">
        <f t="shared" si="38"/>
        <v>#N/A</v>
      </c>
      <c r="GD33" s="237" t="e">
        <f t="shared" si="38"/>
        <v>#N/A</v>
      </c>
      <c r="GE33" s="237" t="e">
        <f t="shared" si="38"/>
        <v>#N/A</v>
      </c>
      <c r="GF33" s="237" t="e">
        <f t="shared" si="38"/>
        <v>#N/A</v>
      </c>
      <c r="GG33" s="237" t="e">
        <f t="shared" si="38"/>
        <v>#N/A</v>
      </c>
      <c r="GH33" s="237" t="e">
        <f t="shared" si="38"/>
        <v>#N/A</v>
      </c>
      <c r="GI33" s="237" t="e">
        <f t="shared" si="38"/>
        <v>#N/A</v>
      </c>
      <c r="GJ33" s="237" t="e">
        <f t="shared" si="38"/>
        <v>#N/A</v>
      </c>
      <c r="GK33" s="237" t="e">
        <f t="shared" si="38"/>
        <v>#N/A</v>
      </c>
      <c r="GL33" s="237" t="e">
        <f t="shared" si="38"/>
        <v>#N/A</v>
      </c>
      <c r="GM33" s="237" t="e">
        <f t="shared" si="38"/>
        <v>#N/A</v>
      </c>
      <c r="GN33" s="237" t="e">
        <f t="shared" si="38"/>
        <v>#N/A</v>
      </c>
      <c r="GO33" s="237" t="e">
        <f t="shared" si="38"/>
        <v>#N/A</v>
      </c>
      <c r="GP33" s="237" t="e">
        <f t="shared" si="38"/>
        <v>#N/A</v>
      </c>
      <c r="GQ33" s="237" t="e">
        <f t="shared" si="39"/>
        <v>#N/A</v>
      </c>
      <c r="GR33" s="237" t="e">
        <f t="shared" si="18"/>
        <v>#N/A</v>
      </c>
      <c r="GS33" s="237" t="e">
        <f t="shared" si="18"/>
        <v>#N/A</v>
      </c>
      <c r="GT33" s="237" t="e">
        <f t="shared" si="18"/>
        <v>#N/A</v>
      </c>
      <c r="GU33" s="237" t="e">
        <f t="shared" si="18"/>
        <v>#N/A</v>
      </c>
      <c r="GV33" s="237" t="e">
        <f t="shared" si="18"/>
        <v>#N/A</v>
      </c>
      <c r="GW33" s="237" t="e">
        <f t="shared" si="18"/>
        <v>#N/A</v>
      </c>
      <c r="GX33" s="237" t="e">
        <f t="shared" si="18"/>
        <v>#N/A</v>
      </c>
      <c r="GY33" s="237" t="e">
        <f t="shared" si="18"/>
        <v>#N/A</v>
      </c>
      <c r="GZ33" s="237" t="e">
        <f t="shared" si="18"/>
        <v>#N/A</v>
      </c>
      <c r="HA33" s="237" t="e">
        <f t="shared" si="18"/>
        <v>#N/A</v>
      </c>
      <c r="HB33" s="237" t="e">
        <f t="shared" si="18"/>
        <v>#N/A</v>
      </c>
      <c r="HC33" s="237" t="e">
        <f t="shared" si="18"/>
        <v>#N/A</v>
      </c>
      <c r="HD33" s="237" t="e">
        <f t="shared" si="18"/>
        <v>#N/A</v>
      </c>
      <c r="HE33" s="237" t="e">
        <f t="shared" si="18"/>
        <v>#N/A</v>
      </c>
      <c r="HF33" s="237" t="e">
        <f t="shared" si="18"/>
        <v>#N/A</v>
      </c>
      <c r="HG33" s="237" t="e">
        <f t="shared" si="18"/>
        <v>#N/A</v>
      </c>
      <c r="HH33" s="237" t="e">
        <f t="shared" si="47"/>
        <v>#N/A</v>
      </c>
      <c r="HI33" s="237" t="e">
        <f t="shared" si="47"/>
        <v>#N/A</v>
      </c>
      <c r="HJ33" s="237" t="e">
        <f t="shared" si="47"/>
        <v>#N/A</v>
      </c>
      <c r="HK33" s="237" t="e">
        <f t="shared" si="44"/>
        <v>#N/A</v>
      </c>
      <c r="HL33" s="237" t="e">
        <f t="shared" si="44"/>
        <v>#N/A</v>
      </c>
      <c r="HM33" s="237" t="e">
        <f t="shared" si="44"/>
        <v>#N/A</v>
      </c>
      <c r="HN33" s="237" t="e">
        <f t="shared" si="44"/>
        <v>#N/A</v>
      </c>
      <c r="HO33" s="237" t="e">
        <f t="shared" si="44"/>
        <v>#N/A</v>
      </c>
      <c r="HP33" s="237" t="e">
        <f t="shared" si="44"/>
        <v>#N/A</v>
      </c>
      <c r="HQ33" s="237" t="e">
        <f t="shared" si="44"/>
        <v>#N/A</v>
      </c>
      <c r="HR33" s="237" t="e">
        <f t="shared" si="44"/>
        <v>#N/A</v>
      </c>
      <c r="HS33" s="237" t="e">
        <f t="shared" si="44"/>
        <v>#N/A</v>
      </c>
      <c r="HT33" s="237" t="e">
        <f t="shared" si="44"/>
        <v>#N/A</v>
      </c>
      <c r="HU33" s="237" t="e">
        <f t="shared" si="44"/>
        <v>#N/A</v>
      </c>
      <c r="HV33" s="237" t="e">
        <f t="shared" si="44"/>
        <v>#N/A</v>
      </c>
      <c r="HW33" s="237" t="e">
        <f t="shared" si="44"/>
        <v>#N/A</v>
      </c>
      <c r="HX33" s="237" t="e">
        <f t="shared" si="44"/>
        <v>#N/A</v>
      </c>
      <c r="HY33" s="237" t="e">
        <f t="shared" si="44"/>
        <v>#N/A</v>
      </c>
      <c r="HZ33" s="237" t="e">
        <f t="shared" si="44"/>
        <v>#N/A</v>
      </c>
      <c r="IA33" s="237" t="e">
        <f t="shared" si="45"/>
        <v>#N/A</v>
      </c>
      <c r="IB33" s="237" t="e">
        <f t="shared" si="27"/>
        <v>#N/A</v>
      </c>
    </row>
    <row r="34" spans="1:236" hidden="1" x14ac:dyDescent="0.25">
      <c r="A34" s="22">
        <v>31</v>
      </c>
      <c r="B34" s="132"/>
      <c r="C34" s="132"/>
      <c r="D34" s="132"/>
      <c r="E34" s="127"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9" t="str">
        <f t="shared" si="3"/>
        <v/>
      </c>
      <c r="Q34" s="119" t="str">
        <f t="shared" si="4"/>
        <v/>
      </c>
      <c r="R34" s="40" t="str">
        <f t="shared" si="5"/>
        <v/>
      </c>
      <c r="S34" s="132"/>
      <c r="T34" s="28" t="str">
        <f>IF(AND(B34&gt;0,C34&gt;0,D34&gt;0,M34&gt;0,N34&gt;0,S34&gt;0,NOT(K34="")),ABS(VLOOKUP($S$1,VLookups!$A$28:$B$29,2,FALSE)-_xlfn.BETA.DIST(S34,IF(G34="L",N34,M34),IF(G34="L",M34,N34),TRUE,B34,D34)),"")</f>
        <v/>
      </c>
      <c r="U34" s="129" t="str">
        <f>IF(OR($M34="",$N34=""),"",_xlfn.BETA.INV(ABS(VLOOKUP($S$1,VLookups!$A$28:$B$29,2,FALSE)-U$3),IF($G34="L",$N34,$M34),IF($G34="L",$M34,$N34),$B34,$D34))</f>
        <v/>
      </c>
      <c r="V34" s="130" t="str">
        <f>IF(OR($M34="",$N34=""),"",_xlfn.BETA.INV(ABS(VLOOKUP($S$1,VLookups!$A$28:$B$29,2,FALSE)-V$3),IF($G34="L",$N34,$M34),IF($G34="L",$M34,$N34),$B34,$D34))</f>
        <v/>
      </c>
      <c r="W34" s="129" t="str">
        <f>IF(OR($M34="",$N34=""),"",_xlfn.BETA.INV(ABS(VLOOKUP($S$1,VLookups!$A$28:$B$29,2,FALSE)-W$3),IF($G34="L",$N34,$M34),IF($G34="L",$M34,$N34),$B34,$D34))</f>
        <v/>
      </c>
      <c r="X34" s="130" t="str">
        <f>IF(OR($M34="",$N34=""),"",_xlfn.BETA.INV(ABS(VLOOKUP($S$1,VLookups!$A$28:$B$29,2,FALSE)-X$3),IF($G34="L",$N34,$M34),IF($G34="L",$M34,$N34),$B34,$D34))</f>
        <v/>
      </c>
      <c r="Y34" s="129" t="str">
        <f>IF(OR($M34="",$N34=""),"",_xlfn.BETA.INV(ABS(VLOOKUP($S$1,VLookups!$A$28:$B$29,2,FALSE)-Y$3),IF($G34="L",$N34,$M34),IF($G34="L",$M34,$N34),$B34,$D34))</f>
        <v/>
      </c>
      <c r="Z34" s="130" t="str">
        <f>IF(OR($M34="",$N34=""),"",_xlfn.BETA.INV(ABS(VLOOKUP($S$1,VLookups!$A$28:$B$29,2,FALSE)-Z$3),IF($G34="L",$N34,$M34),IF($G34="L",$M34,$N34),$B34,$D34))</f>
        <v/>
      </c>
      <c r="AA34" s="129" t="str">
        <f>IF(OR($M34="",$N34=""),"",_xlfn.BETA.INV(ABS(VLOOKUP($S$1,VLookups!$A$28:$B$29,2,FALSE)-AA$3),IF($G34="L",$N34,$M34),IF($G34="L",$M34,$N34),$B34,$D34))</f>
        <v/>
      </c>
      <c r="AB34" s="130" t="str">
        <f>IF(OR($M34="",$N34=""),"",_xlfn.BETA.INV(ABS(VLOOKUP($S$1,VLookups!$A$28:$B$29,2,FALSE)-AB$3),IF($G34="L",$N34,$M34),IF($G34="L",$M34,$N34),$B34,$D34))</f>
        <v/>
      </c>
      <c r="AC34" s="129" t="str">
        <f>IF(OR($M34="",$N34=""),"",_xlfn.BETA.INV(ABS(VLOOKUP($S$1,VLookups!$A$28:$B$29,2,FALSE)-AC$3),IF($G34="L",$N34,$M34),IF($G34="L",$M34,$N34),$B34,$D34))</f>
        <v/>
      </c>
      <c r="AD34" s="130" t="str">
        <f>IF(OR($M34="",$N34=""),"",_xlfn.BETA.INV(ABS(VLOOKUP($S$1,VLookups!$A$28:$B$29,2,FALSE)-AD$3),IF($G34="L",$N34,$M34),IF($G34="L",$M34,$N34),$B34,$D34))</f>
        <v/>
      </c>
      <c r="AE34" s="129" t="str">
        <f>IF(OR($M34="",$N34=""),"",_xlfn.BETA.INV(ABS(VLOOKUP($S$1,VLookups!$A$28:$B$29,2,FALSE)-AE$3),IF($G34="L",$N34,$M34),IF($G34="L",$M34,$N34),$B34,$D34))</f>
        <v/>
      </c>
      <c r="AF34" s="130" t="str">
        <f>IF(OR($M34="",$N34=""),"",_xlfn.BETA.INV(ABS(VLOOKUP($S$1,VLookups!$A$28:$B$29,2,FALSE)-AF$3),IF($G34="L",$N34,$M34),IF($G34="L",$M34,$N34),$B34,$D34))</f>
        <v/>
      </c>
      <c r="AG34" s="17"/>
      <c r="AH34" s="238" t="str">
        <f t="shared" si="13"/>
        <v/>
      </c>
      <c r="AI34" s="236" t="str">
        <f t="shared" si="14"/>
        <v/>
      </c>
      <c r="AJ34" s="199" t="str">
        <f t="shared" si="51"/>
        <v/>
      </c>
      <c r="AK34" s="199" t="str">
        <f t="shared" si="51"/>
        <v/>
      </c>
      <c r="AL34" s="199" t="str">
        <f t="shared" si="51"/>
        <v/>
      </c>
      <c r="AM34" s="199" t="str">
        <f t="shared" si="51"/>
        <v/>
      </c>
      <c r="AN34" s="199" t="str">
        <f t="shared" si="51"/>
        <v/>
      </c>
      <c r="AO34" s="199" t="str">
        <f t="shared" si="51"/>
        <v/>
      </c>
      <c r="AP34" s="199" t="str">
        <f t="shared" si="51"/>
        <v/>
      </c>
      <c r="AQ34" s="199" t="str">
        <f t="shared" si="51"/>
        <v/>
      </c>
      <c r="AR34" s="199" t="str">
        <f t="shared" si="51"/>
        <v/>
      </c>
      <c r="AS34" s="199" t="str">
        <f t="shared" si="51"/>
        <v/>
      </c>
      <c r="AT34" s="199" t="str">
        <f t="shared" si="51"/>
        <v/>
      </c>
      <c r="AU34" s="199" t="str">
        <f t="shared" si="51"/>
        <v/>
      </c>
      <c r="AV34" s="199" t="str">
        <f t="shared" si="51"/>
        <v/>
      </c>
      <c r="AW34" s="199" t="str">
        <f t="shared" si="51"/>
        <v/>
      </c>
      <c r="AX34" s="199" t="str">
        <f t="shared" si="51"/>
        <v/>
      </c>
      <c r="AY34" s="199" t="str">
        <f t="shared" si="51"/>
        <v/>
      </c>
      <c r="AZ34" s="199" t="str">
        <f t="shared" si="51"/>
        <v/>
      </c>
      <c r="BA34" s="199" t="str">
        <f t="shared" si="51"/>
        <v/>
      </c>
      <c r="BB34" s="199" t="str">
        <f t="shared" si="51"/>
        <v/>
      </c>
      <c r="BC34" s="199" t="str">
        <f t="shared" si="51"/>
        <v/>
      </c>
      <c r="BD34" s="199" t="str">
        <f t="shared" si="51"/>
        <v/>
      </c>
      <c r="BE34" s="199" t="str">
        <f t="shared" si="51"/>
        <v/>
      </c>
      <c r="BF34" s="199" t="str">
        <f t="shared" si="51"/>
        <v/>
      </c>
      <c r="BG34" s="199" t="str">
        <f t="shared" si="51"/>
        <v/>
      </c>
      <c r="BH34" s="199" t="str">
        <f t="shared" si="51"/>
        <v/>
      </c>
      <c r="BI34" s="199" t="str">
        <f t="shared" si="51"/>
        <v/>
      </c>
      <c r="BJ34" s="199" t="str">
        <f t="shared" si="51"/>
        <v/>
      </c>
      <c r="BK34" s="199" t="str">
        <f t="shared" si="51"/>
        <v/>
      </c>
      <c r="BL34" s="199" t="str">
        <f t="shared" si="51"/>
        <v/>
      </c>
      <c r="BM34" s="199" t="str">
        <f t="shared" si="51"/>
        <v/>
      </c>
      <c r="BN34" s="199" t="str">
        <f t="shared" si="51"/>
        <v/>
      </c>
      <c r="BO34" s="199" t="str">
        <f t="shared" si="51"/>
        <v/>
      </c>
      <c r="BP34" s="199" t="str">
        <f t="shared" si="51"/>
        <v/>
      </c>
      <c r="BQ34" s="199" t="str">
        <f t="shared" si="51"/>
        <v/>
      </c>
      <c r="BR34" s="199" t="str">
        <f t="shared" si="51"/>
        <v/>
      </c>
      <c r="BS34" s="199" t="str">
        <f t="shared" si="51"/>
        <v/>
      </c>
      <c r="BT34" s="199" t="str">
        <f t="shared" si="51"/>
        <v/>
      </c>
      <c r="BU34" s="199" t="str">
        <f t="shared" si="51"/>
        <v/>
      </c>
      <c r="BV34" s="199" t="str">
        <f t="shared" si="51"/>
        <v/>
      </c>
      <c r="BW34" s="199" t="str">
        <f t="shared" si="51"/>
        <v/>
      </c>
      <c r="BX34" s="199" t="str">
        <f t="shared" si="51"/>
        <v/>
      </c>
      <c r="BY34" s="199" t="str">
        <f t="shared" si="51"/>
        <v/>
      </c>
      <c r="BZ34" s="199" t="str">
        <f t="shared" si="51"/>
        <v/>
      </c>
      <c r="CA34" s="199" t="str">
        <f t="shared" si="51"/>
        <v/>
      </c>
      <c r="CB34" s="199" t="str">
        <f t="shared" si="51"/>
        <v/>
      </c>
      <c r="CC34" s="199" t="str">
        <f t="shared" si="51"/>
        <v/>
      </c>
      <c r="CD34" s="199" t="str">
        <f t="shared" si="51"/>
        <v/>
      </c>
      <c r="CE34" s="199" t="str">
        <f t="shared" si="51"/>
        <v/>
      </c>
      <c r="CF34" s="199" t="str">
        <f t="shared" si="51"/>
        <v/>
      </c>
      <c r="CG34" s="199" t="str">
        <f t="shared" si="51"/>
        <v/>
      </c>
      <c r="CH34" s="199" t="str">
        <f t="shared" si="51"/>
        <v/>
      </c>
      <c r="CI34" s="199" t="str">
        <f t="shared" si="51"/>
        <v/>
      </c>
      <c r="CJ34" s="199" t="str">
        <f t="shared" si="51"/>
        <v/>
      </c>
      <c r="CK34" s="199" t="str">
        <f t="shared" si="51"/>
        <v/>
      </c>
      <c r="CL34" s="199" t="str">
        <f t="shared" si="51"/>
        <v/>
      </c>
      <c r="CM34" s="199" t="str">
        <f t="shared" si="51"/>
        <v/>
      </c>
      <c r="CN34" s="199" t="str">
        <f t="shared" si="51"/>
        <v/>
      </c>
      <c r="CO34" s="199" t="str">
        <f t="shared" si="51"/>
        <v/>
      </c>
      <c r="CP34" s="199" t="str">
        <f t="shared" si="51"/>
        <v/>
      </c>
      <c r="CQ34" s="199" t="str">
        <f t="shared" si="51"/>
        <v/>
      </c>
      <c r="CR34" s="199" t="str">
        <f t="shared" si="51"/>
        <v/>
      </c>
      <c r="CS34" s="199" t="str">
        <f t="shared" si="51"/>
        <v/>
      </c>
      <c r="CT34" s="199" t="str">
        <f t="shared" si="51"/>
        <v/>
      </c>
      <c r="CU34" s="199" t="str">
        <f t="shared" si="51"/>
        <v/>
      </c>
      <c r="CV34" s="199" t="str">
        <f t="shared" si="48"/>
        <v/>
      </c>
      <c r="CW34" s="199" t="str">
        <f t="shared" si="48"/>
        <v/>
      </c>
      <c r="CX34" s="199" t="str">
        <f t="shared" si="48"/>
        <v/>
      </c>
      <c r="CY34" s="199" t="str">
        <f t="shared" si="48"/>
        <v/>
      </c>
      <c r="CZ34" s="199" t="str">
        <f t="shared" si="48"/>
        <v/>
      </c>
      <c r="DA34" s="199" t="str">
        <f t="shared" si="48"/>
        <v/>
      </c>
      <c r="DB34" s="199" t="str">
        <f t="shared" si="48"/>
        <v/>
      </c>
      <c r="DC34" s="199" t="str">
        <f t="shared" si="48"/>
        <v/>
      </c>
      <c r="DD34" s="199" t="str">
        <f t="shared" si="48"/>
        <v/>
      </c>
      <c r="DE34" s="199" t="str">
        <f t="shared" si="48"/>
        <v/>
      </c>
      <c r="DF34" s="199" t="str">
        <f t="shared" si="48"/>
        <v/>
      </c>
      <c r="DG34" s="199" t="str">
        <f t="shared" si="48"/>
        <v/>
      </c>
      <c r="DH34" s="199" t="str">
        <f t="shared" si="48"/>
        <v/>
      </c>
      <c r="DI34" s="199" t="str">
        <f t="shared" si="48"/>
        <v/>
      </c>
      <c r="DJ34" s="199" t="str">
        <f t="shared" si="48"/>
        <v/>
      </c>
      <c r="DK34" s="199" t="str">
        <f t="shared" si="48"/>
        <v/>
      </c>
      <c r="DL34" s="199" t="str">
        <f t="shared" si="48"/>
        <v/>
      </c>
      <c r="DM34" s="199" t="str">
        <f t="shared" si="48"/>
        <v/>
      </c>
      <c r="DN34" s="199" t="str">
        <f t="shared" si="48"/>
        <v/>
      </c>
      <c r="DO34" s="199" t="str">
        <f t="shared" si="48"/>
        <v/>
      </c>
      <c r="DP34" s="199" t="str">
        <f t="shared" si="48"/>
        <v/>
      </c>
      <c r="DQ34" s="199" t="str">
        <f t="shared" si="48"/>
        <v/>
      </c>
      <c r="DR34" s="199" t="str">
        <f t="shared" si="48"/>
        <v/>
      </c>
      <c r="DS34" s="199" t="str">
        <f t="shared" si="48"/>
        <v/>
      </c>
      <c r="DT34" s="199" t="str">
        <f t="shared" si="48"/>
        <v/>
      </c>
      <c r="DU34" s="199" t="str">
        <f t="shared" si="48"/>
        <v/>
      </c>
      <c r="DV34" s="199" t="str">
        <f t="shared" si="48"/>
        <v/>
      </c>
      <c r="DW34" s="199" t="str">
        <f t="shared" si="48"/>
        <v/>
      </c>
      <c r="DX34" s="199" t="str">
        <f t="shared" si="48"/>
        <v/>
      </c>
      <c r="DY34" s="199" t="str">
        <f t="shared" si="48"/>
        <v/>
      </c>
      <c r="DZ34" s="199" t="str">
        <f t="shared" si="48"/>
        <v/>
      </c>
      <c r="EA34" s="199" t="str">
        <f t="shared" si="48"/>
        <v/>
      </c>
      <c r="EB34" s="199" t="str">
        <f t="shared" si="48"/>
        <v/>
      </c>
      <c r="EC34" s="199" t="str">
        <f t="shared" si="48"/>
        <v/>
      </c>
      <c r="ED34" s="199" t="str">
        <f t="shared" si="48"/>
        <v/>
      </c>
      <c r="EE34" s="236" t="str">
        <f t="shared" si="16"/>
        <v/>
      </c>
      <c r="EF34" s="237" t="e">
        <f t="shared" si="41"/>
        <v>#N/A</v>
      </c>
      <c r="EG34" s="237" t="e">
        <f t="shared" si="41"/>
        <v>#N/A</v>
      </c>
      <c r="EH34" s="237" t="e">
        <f t="shared" si="41"/>
        <v>#N/A</v>
      </c>
      <c r="EI34" s="237" t="e">
        <f t="shared" si="41"/>
        <v>#N/A</v>
      </c>
      <c r="EJ34" s="237" t="e">
        <f t="shared" si="41"/>
        <v>#N/A</v>
      </c>
      <c r="EK34" s="237" t="e">
        <f t="shared" si="41"/>
        <v>#N/A</v>
      </c>
      <c r="EL34" s="237" t="e">
        <f t="shared" si="41"/>
        <v>#N/A</v>
      </c>
      <c r="EM34" s="237" t="e">
        <f t="shared" si="41"/>
        <v>#N/A</v>
      </c>
      <c r="EN34" s="237" t="e">
        <f t="shared" si="41"/>
        <v>#N/A</v>
      </c>
      <c r="EO34" s="237" t="e">
        <f t="shared" si="41"/>
        <v>#N/A</v>
      </c>
      <c r="EP34" s="237" t="e">
        <f t="shared" si="41"/>
        <v>#N/A</v>
      </c>
      <c r="EQ34" s="237" t="e">
        <f t="shared" si="41"/>
        <v>#N/A</v>
      </c>
      <c r="ER34" s="237" t="e">
        <f t="shared" si="36"/>
        <v>#N/A</v>
      </c>
      <c r="ES34" s="237" t="e">
        <f t="shared" si="36"/>
        <v>#N/A</v>
      </c>
      <c r="ET34" s="237" t="e">
        <f t="shared" si="36"/>
        <v>#N/A</v>
      </c>
      <c r="EU34" s="237" t="e">
        <f t="shared" si="36"/>
        <v>#N/A</v>
      </c>
      <c r="EV34" s="237" t="e">
        <f t="shared" si="36"/>
        <v>#N/A</v>
      </c>
      <c r="EW34" s="237" t="e">
        <f t="shared" si="36"/>
        <v>#N/A</v>
      </c>
      <c r="EX34" s="237" t="e">
        <f t="shared" si="36"/>
        <v>#N/A</v>
      </c>
      <c r="EY34" s="237" t="e">
        <f t="shared" si="36"/>
        <v>#N/A</v>
      </c>
      <c r="EZ34" s="237" t="e">
        <f t="shared" si="36"/>
        <v>#N/A</v>
      </c>
      <c r="FA34" s="237" t="e">
        <f t="shared" si="36"/>
        <v>#N/A</v>
      </c>
      <c r="FB34" s="237" t="e">
        <f t="shared" si="36"/>
        <v>#N/A</v>
      </c>
      <c r="FC34" s="237" t="e">
        <f t="shared" si="36"/>
        <v>#N/A</v>
      </c>
      <c r="FD34" s="237" t="e">
        <f t="shared" si="36"/>
        <v>#N/A</v>
      </c>
      <c r="FE34" s="237" t="e">
        <f t="shared" si="36"/>
        <v>#N/A</v>
      </c>
      <c r="FF34" s="237" t="e">
        <f t="shared" si="36"/>
        <v>#N/A</v>
      </c>
      <c r="FG34" s="237" t="e">
        <f t="shared" si="36"/>
        <v>#N/A</v>
      </c>
      <c r="FH34" s="237" t="e">
        <f t="shared" si="42"/>
        <v>#N/A</v>
      </c>
      <c r="FI34" s="237" t="e">
        <f t="shared" si="42"/>
        <v>#N/A</v>
      </c>
      <c r="FJ34" s="237" t="e">
        <f t="shared" si="42"/>
        <v>#N/A</v>
      </c>
      <c r="FK34" s="237" t="e">
        <f t="shared" si="37"/>
        <v>#N/A</v>
      </c>
      <c r="FL34" s="237" t="e">
        <f t="shared" si="37"/>
        <v>#N/A</v>
      </c>
      <c r="FM34" s="237" t="e">
        <f t="shared" si="37"/>
        <v>#N/A</v>
      </c>
      <c r="FN34" s="237" t="e">
        <f t="shared" si="37"/>
        <v>#N/A</v>
      </c>
      <c r="FO34" s="237" t="e">
        <f t="shared" si="37"/>
        <v>#N/A</v>
      </c>
      <c r="FP34" s="237" t="e">
        <f t="shared" si="37"/>
        <v>#N/A</v>
      </c>
      <c r="FQ34" s="237" t="e">
        <f t="shared" si="37"/>
        <v>#N/A</v>
      </c>
      <c r="FR34" s="237" t="e">
        <f t="shared" si="37"/>
        <v>#N/A</v>
      </c>
      <c r="FS34" s="237" t="e">
        <f t="shared" si="37"/>
        <v>#N/A</v>
      </c>
      <c r="FT34" s="237" t="e">
        <f t="shared" si="37"/>
        <v>#N/A</v>
      </c>
      <c r="FU34" s="237" t="e">
        <f t="shared" si="37"/>
        <v>#N/A</v>
      </c>
      <c r="FV34" s="237" t="e">
        <f t="shared" si="37"/>
        <v>#N/A</v>
      </c>
      <c r="FW34" s="237" t="e">
        <f t="shared" si="37"/>
        <v>#N/A</v>
      </c>
      <c r="FX34" s="237" t="e">
        <f t="shared" si="37"/>
        <v>#N/A</v>
      </c>
      <c r="FY34" s="237" t="e">
        <f t="shared" si="37"/>
        <v>#N/A</v>
      </c>
      <c r="FZ34" s="237" t="e">
        <f t="shared" si="37"/>
        <v>#N/A</v>
      </c>
      <c r="GA34" s="237" t="e">
        <f t="shared" si="38"/>
        <v>#N/A</v>
      </c>
      <c r="GB34" s="237" t="e">
        <f t="shared" si="38"/>
        <v>#N/A</v>
      </c>
      <c r="GC34" s="237" t="e">
        <f t="shared" si="38"/>
        <v>#N/A</v>
      </c>
      <c r="GD34" s="237" t="e">
        <f t="shared" si="38"/>
        <v>#N/A</v>
      </c>
      <c r="GE34" s="237" t="e">
        <f t="shared" si="38"/>
        <v>#N/A</v>
      </c>
      <c r="GF34" s="237" t="e">
        <f t="shared" si="38"/>
        <v>#N/A</v>
      </c>
      <c r="GG34" s="237" t="e">
        <f t="shared" si="38"/>
        <v>#N/A</v>
      </c>
      <c r="GH34" s="237" t="e">
        <f t="shared" si="38"/>
        <v>#N/A</v>
      </c>
      <c r="GI34" s="237" t="e">
        <f t="shared" si="38"/>
        <v>#N/A</v>
      </c>
      <c r="GJ34" s="237" t="e">
        <f t="shared" si="38"/>
        <v>#N/A</v>
      </c>
      <c r="GK34" s="237" t="e">
        <f t="shared" si="38"/>
        <v>#N/A</v>
      </c>
      <c r="GL34" s="237" t="e">
        <f t="shared" si="38"/>
        <v>#N/A</v>
      </c>
      <c r="GM34" s="237" t="e">
        <f t="shared" si="38"/>
        <v>#N/A</v>
      </c>
      <c r="GN34" s="237" t="e">
        <f t="shared" si="38"/>
        <v>#N/A</v>
      </c>
      <c r="GO34" s="237" t="e">
        <f t="shared" si="38"/>
        <v>#N/A</v>
      </c>
      <c r="GP34" s="237" t="e">
        <f t="shared" si="38"/>
        <v>#N/A</v>
      </c>
      <c r="GQ34" s="237" t="e">
        <f t="shared" si="39"/>
        <v>#N/A</v>
      </c>
      <c r="GR34" s="237" t="e">
        <f t="shared" si="18"/>
        <v>#N/A</v>
      </c>
      <c r="GS34" s="237" t="e">
        <f t="shared" si="18"/>
        <v>#N/A</v>
      </c>
      <c r="GT34" s="237" t="e">
        <f t="shared" si="18"/>
        <v>#N/A</v>
      </c>
      <c r="GU34" s="237" t="e">
        <f t="shared" si="18"/>
        <v>#N/A</v>
      </c>
      <c r="GV34" s="237" t="e">
        <f t="shared" si="18"/>
        <v>#N/A</v>
      </c>
      <c r="GW34" s="237" t="e">
        <f t="shared" si="18"/>
        <v>#N/A</v>
      </c>
      <c r="GX34" s="237" t="e">
        <f t="shared" si="18"/>
        <v>#N/A</v>
      </c>
      <c r="GY34" s="237" t="e">
        <f t="shared" si="18"/>
        <v>#N/A</v>
      </c>
      <c r="GZ34" s="237" t="e">
        <f t="shared" si="18"/>
        <v>#N/A</v>
      </c>
      <c r="HA34" s="237" t="e">
        <f t="shared" si="18"/>
        <v>#N/A</v>
      </c>
      <c r="HB34" s="237" t="e">
        <f t="shared" si="18"/>
        <v>#N/A</v>
      </c>
      <c r="HC34" s="237" t="e">
        <f t="shared" si="18"/>
        <v>#N/A</v>
      </c>
      <c r="HD34" s="237" t="e">
        <f t="shared" si="18"/>
        <v>#N/A</v>
      </c>
      <c r="HE34" s="237" t="e">
        <f t="shared" si="18"/>
        <v>#N/A</v>
      </c>
      <c r="HF34" s="237" t="e">
        <f t="shared" si="18"/>
        <v>#N/A</v>
      </c>
      <c r="HG34" s="237" t="e">
        <f t="shared" si="18"/>
        <v>#N/A</v>
      </c>
      <c r="HH34" s="237" t="e">
        <f t="shared" si="47"/>
        <v>#N/A</v>
      </c>
      <c r="HI34" s="237" t="e">
        <f t="shared" si="47"/>
        <v>#N/A</v>
      </c>
      <c r="HJ34" s="237" t="e">
        <f t="shared" si="47"/>
        <v>#N/A</v>
      </c>
      <c r="HK34" s="237" t="e">
        <f t="shared" si="44"/>
        <v>#N/A</v>
      </c>
      <c r="HL34" s="237" t="e">
        <f t="shared" si="44"/>
        <v>#N/A</v>
      </c>
      <c r="HM34" s="237" t="e">
        <f t="shared" si="44"/>
        <v>#N/A</v>
      </c>
      <c r="HN34" s="237" t="e">
        <f t="shared" si="44"/>
        <v>#N/A</v>
      </c>
      <c r="HO34" s="237" t="e">
        <f t="shared" si="44"/>
        <v>#N/A</v>
      </c>
      <c r="HP34" s="237" t="e">
        <f t="shared" si="44"/>
        <v>#N/A</v>
      </c>
      <c r="HQ34" s="237" t="e">
        <f t="shared" si="44"/>
        <v>#N/A</v>
      </c>
      <c r="HR34" s="237" t="e">
        <f t="shared" si="44"/>
        <v>#N/A</v>
      </c>
      <c r="HS34" s="237" t="e">
        <f t="shared" si="44"/>
        <v>#N/A</v>
      </c>
      <c r="HT34" s="237" t="e">
        <f t="shared" si="44"/>
        <v>#N/A</v>
      </c>
      <c r="HU34" s="237" t="e">
        <f t="shared" si="44"/>
        <v>#N/A</v>
      </c>
      <c r="HV34" s="237" t="e">
        <f t="shared" si="44"/>
        <v>#N/A</v>
      </c>
      <c r="HW34" s="237" t="e">
        <f t="shared" si="44"/>
        <v>#N/A</v>
      </c>
      <c r="HX34" s="237" t="e">
        <f t="shared" si="44"/>
        <v>#N/A</v>
      </c>
      <c r="HY34" s="237" t="e">
        <f t="shared" si="44"/>
        <v>#N/A</v>
      </c>
      <c r="HZ34" s="237" t="e">
        <f t="shared" si="44"/>
        <v>#N/A</v>
      </c>
      <c r="IA34" s="237" t="e">
        <f t="shared" si="45"/>
        <v>#N/A</v>
      </c>
      <c r="IB34" s="237" t="e">
        <f t="shared" si="27"/>
        <v>#N/A</v>
      </c>
    </row>
    <row r="35" spans="1:236" hidden="1" x14ac:dyDescent="0.25">
      <c r="A35" s="22">
        <v>32</v>
      </c>
      <c r="B35" s="132"/>
      <c r="C35" s="132"/>
      <c r="D35" s="132"/>
      <c r="E35" s="127"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9" t="str">
        <f t="shared" si="3"/>
        <v/>
      </c>
      <c r="Q35" s="119" t="str">
        <f t="shared" si="4"/>
        <v/>
      </c>
      <c r="R35" s="40" t="str">
        <f t="shared" si="5"/>
        <v/>
      </c>
      <c r="S35" s="132"/>
      <c r="T35" s="28" t="str">
        <f>IF(AND(B35&gt;0,C35&gt;0,D35&gt;0,M35&gt;0,N35&gt;0,S35&gt;0,NOT(K35="")),ABS(VLOOKUP($S$1,VLookups!$A$28:$B$29,2,FALSE)-_xlfn.BETA.DIST(S35,IF(G35="L",N35,M35),IF(G35="L",M35,N35),TRUE,B35,D35)),"")</f>
        <v/>
      </c>
      <c r="U35" s="129" t="str">
        <f>IF(OR($M35="",$N35=""),"",_xlfn.BETA.INV(ABS(VLOOKUP($S$1,VLookups!$A$28:$B$29,2,FALSE)-U$3),IF($G35="L",$N35,$M35),IF($G35="L",$M35,$N35),$B35,$D35))</f>
        <v/>
      </c>
      <c r="V35" s="130" t="str">
        <f>IF(OR($M35="",$N35=""),"",_xlfn.BETA.INV(ABS(VLOOKUP($S$1,VLookups!$A$28:$B$29,2,FALSE)-V$3),IF($G35="L",$N35,$M35),IF($G35="L",$M35,$N35),$B35,$D35))</f>
        <v/>
      </c>
      <c r="W35" s="129" t="str">
        <f>IF(OR($M35="",$N35=""),"",_xlfn.BETA.INV(ABS(VLOOKUP($S$1,VLookups!$A$28:$B$29,2,FALSE)-W$3),IF($G35="L",$N35,$M35),IF($G35="L",$M35,$N35),$B35,$D35))</f>
        <v/>
      </c>
      <c r="X35" s="130" t="str">
        <f>IF(OR($M35="",$N35=""),"",_xlfn.BETA.INV(ABS(VLOOKUP($S$1,VLookups!$A$28:$B$29,2,FALSE)-X$3),IF($G35="L",$N35,$M35),IF($G35="L",$M35,$N35),$B35,$D35))</f>
        <v/>
      </c>
      <c r="Y35" s="129" t="str">
        <f>IF(OR($M35="",$N35=""),"",_xlfn.BETA.INV(ABS(VLOOKUP($S$1,VLookups!$A$28:$B$29,2,FALSE)-Y$3),IF($G35="L",$N35,$M35),IF($G35="L",$M35,$N35),$B35,$D35))</f>
        <v/>
      </c>
      <c r="Z35" s="130" t="str">
        <f>IF(OR($M35="",$N35=""),"",_xlfn.BETA.INV(ABS(VLOOKUP($S$1,VLookups!$A$28:$B$29,2,FALSE)-Z$3),IF($G35="L",$N35,$M35),IF($G35="L",$M35,$N35),$B35,$D35))</f>
        <v/>
      </c>
      <c r="AA35" s="129" t="str">
        <f>IF(OR($M35="",$N35=""),"",_xlfn.BETA.INV(ABS(VLOOKUP($S$1,VLookups!$A$28:$B$29,2,FALSE)-AA$3),IF($G35="L",$N35,$M35),IF($G35="L",$M35,$N35),$B35,$D35))</f>
        <v/>
      </c>
      <c r="AB35" s="130" t="str">
        <f>IF(OR($M35="",$N35=""),"",_xlfn.BETA.INV(ABS(VLOOKUP($S$1,VLookups!$A$28:$B$29,2,FALSE)-AB$3),IF($G35="L",$N35,$M35),IF($G35="L",$M35,$N35),$B35,$D35))</f>
        <v/>
      </c>
      <c r="AC35" s="129" t="str">
        <f>IF(OR($M35="",$N35=""),"",_xlfn.BETA.INV(ABS(VLOOKUP($S$1,VLookups!$A$28:$B$29,2,FALSE)-AC$3),IF($G35="L",$N35,$M35),IF($G35="L",$M35,$N35),$B35,$D35))</f>
        <v/>
      </c>
      <c r="AD35" s="130" t="str">
        <f>IF(OR($M35="",$N35=""),"",_xlfn.BETA.INV(ABS(VLOOKUP($S$1,VLookups!$A$28:$B$29,2,FALSE)-AD$3),IF($G35="L",$N35,$M35),IF($G35="L",$M35,$N35),$B35,$D35))</f>
        <v/>
      </c>
      <c r="AE35" s="129" t="str">
        <f>IF(OR($M35="",$N35=""),"",_xlfn.BETA.INV(ABS(VLOOKUP($S$1,VLookups!$A$28:$B$29,2,FALSE)-AE$3),IF($G35="L",$N35,$M35),IF($G35="L",$M35,$N35),$B35,$D35))</f>
        <v/>
      </c>
      <c r="AF35" s="130" t="str">
        <f>IF(OR($M35="",$N35=""),"",_xlfn.BETA.INV(ABS(VLOOKUP($S$1,VLookups!$A$28:$B$29,2,FALSE)-AF$3),IF($G35="L",$N35,$M35),IF($G35="L",$M35,$N35),$B35,$D35))</f>
        <v/>
      </c>
      <c r="AG35" s="17"/>
      <c r="AH35" s="238" t="str">
        <f t="shared" si="13"/>
        <v/>
      </c>
      <c r="AI35" s="236" t="str">
        <f t="shared" si="14"/>
        <v/>
      </c>
      <c r="AJ35" s="199" t="str">
        <f t="shared" si="51"/>
        <v/>
      </c>
      <c r="AK35" s="199" t="str">
        <f t="shared" si="51"/>
        <v/>
      </c>
      <c r="AL35" s="199" t="str">
        <f t="shared" si="51"/>
        <v/>
      </c>
      <c r="AM35" s="199" t="str">
        <f t="shared" si="51"/>
        <v/>
      </c>
      <c r="AN35" s="199" t="str">
        <f t="shared" si="51"/>
        <v/>
      </c>
      <c r="AO35" s="199" t="str">
        <f t="shared" si="51"/>
        <v/>
      </c>
      <c r="AP35" s="199" t="str">
        <f t="shared" si="51"/>
        <v/>
      </c>
      <c r="AQ35" s="199" t="str">
        <f t="shared" si="51"/>
        <v/>
      </c>
      <c r="AR35" s="199" t="str">
        <f t="shared" si="51"/>
        <v/>
      </c>
      <c r="AS35" s="199" t="str">
        <f t="shared" si="51"/>
        <v/>
      </c>
      <c r="AT35" s="199" t="str">
        <f t="shared" si="51"/>
        <v/>
      </c>
      <c r="AU35" s="199" t="str">
        <f t="shared" si="51"/>
        <v/>
      </c>
      <c r="AV35" s="199" t="str">
        <f t="shared" si="51"/>
        <v/>
      </c>
      <c r="AW35" s="199" t="str">
        <f t="shared" si="51"/>
        <v/>
      </c>
      <c r="AX35" s="199" t="str">
        <f t="shared" si="51"/>
        <v/>
      </c>
      <c r="AY35" s="199" t="str">
        <f t="shared" si="51"/>
        <v/>
      </c>
      <c r="AZ35" s="199" t="str">
        <f t="shared" si="51"/>
        <v/>
      </c>
      <c r="BA35" s="199" t="str">
        <f t="shared" si="51"/>
        <v/>
      </c>
      <c r="BB35" s="199" t="str">
        <f t="shared" si="51"/>
        <v/>
      </c>
      <c r="BC35" s="199" t="str">
        <f t="shared" si="51"/>
        <v/>
      </c>
      <c r="BD35" s="199" t="str">
        <f t="shared" si="51"/>
        <v/>
      </c>
      <c r="BE35" s="199" t="str">
        <f t="shared" si="51"/>
        <v/>
      </c>
      <c r="BF35" s="199" t="str">
        <f t="shared" si="51"/>
        <v/>
      </c>
      <c r="BG35" s="199" t="str">
        <f t="shared" si="51"/>
        <v/>
      </c>
      <c r="BH35" s="199" t="str">
        <f t="shared" si="51"/>
        <v/>
      </c>
      <c r="BI35" s="199" t="str">
        <f t="shared" si="51"/>
        <v/>
      </c>
      <c r="BJ35" s="199" t="str">
        <f t="shared" si="51"/>
        <v/>
      </c>
      <c r="BK35" s="199" t="str">
        <f t="shared" si="51"/>
        <v/>
      </c>
      <c r="BL35" s="199" t="str">
        <f t="shared" si="51"/>
        <v/>
      </c>
      <c r="BM35" s="199" t="str">
        <f t="shared" si="51"/>
        <v/>
      </c>
      <c r="BN35" s="199" t="str">
        <f t="shared" si="51"/>
        <v/>
      </c>
      <c r="BO35" s="199" t="str">
        <f t="shared" si="51"/>
        <v/>
      </c>
      <c r="BP35" s="199" t="str">
        <f t="shared" si="51"/>
        <v/>
      </c>
      <c r="BQ35" s="199" t="str">
        <f t="shared" si="51"/>
        <v/>
      </c>
      <c r="BR35" s="199" t="str">
        <f t="shared" si="51"/>
        <v/>
      </c>
      <c r="BS35" s="199" t="str">
        <f t="shared" si="51"/>
        <v/>
      </c>
      <c r="BT35" s="199" t="str">
        <f t="shared" si="51"/>
        <v/>
      </c>
      <c r="BU35" s="199" t="str">
        <f t="shared" si="51"/>
        <v/>
      </c>
      <c r="BV35" s="199" t="str">
        <f t="shared" si="51"/>
        <v/>
      </c>
      <c r="BW35" s="199" t="str">
        <f t="shared" si="51"/>
        <v/>
      </c>
      <c r="BX35" s="199" t="str">
        <f t="shared" si="51"/>
        <v/>
      </c>
      <c r="BY35" s="199" t="str">
        <f t="shared" si="51"/>
        <v/>
      </c>
      <c r="BZ35" s="199" t="str">
        <f t="shared" si="51"/>
        <v/>
      </c>
      <c r="CA35" s="199" t="str">
        <f t="shared" si="51"/>
        <v/>
      </c>
      <c r="CB35" s="199" t="str">
        <f t="shared" si="51"/>
        <v/>
      </c>
      <c r="CC35" s="199" t="str">
        <f t="shared" si="51"/>
        <v/>
      </c>
      <c r="CD35" s="199" t="str">
        <f t="shared" si="51"/>
        <v/>
      </c>
      <c r="CE35" s="199" t="str">
        <f t="shared" si="51"/>
        <v/>
      </c>
      <c r="CF35" s="199" t="str">
        <f t="shared" si="51"/>
        <v/>
      </c>
      <c r="CG35" s="199" t="str">
        <f t="shared" si="51"/>
        <v/>
      </c>
      <c r="CH35" s="199" t="str">
        <f t="shared" si="51"/>
        <v/>
      </c>
      <c r="CI35" s="199" t="str">
        <f t="shared" si="51"/>
        <v/>
      </c>
      <c r="CJ35" s="199" t="str">
        <f t="shared" si="51"/>
        <v/>
      </c>
      <c r="CK35" s="199" t="str">
        <f t="shared" si="51"/>
        <v/>
      </c>
      <c r="CL35" s="199" t="str">
        <f t="shared" si="51"/>
        <v/>
      </c>
      <c r="CM35" s="199" t="str">
        <f t="shared" si="51"/>
        <v/>
      </c>
      <c r="CN35" s="199" t="str">
        <f t="shared" si="51"/>
        <v/>
      </c>
      <c r="CO35" s="199" t="str">
        <f t="shared" si="51"/>
        <v/>
      </c>
      <c r="CP35" s="199" t="str">
        <f t="shared" si="51"/>
        <v/>
      </c>
      <c r="CQ35" s="199" t="str">
        <f t="shared" si="51"/>
        <v/>
      </c>
      <c r="CR35" s="199" t="str">
        <f t="shared" si="51"/>
        <v/>
      </c>
      <c r="CS35" s="199" t="str">
        <f t="shared" si="51"/>
        <v/>
      </c>
      <c r="CT35" s="199" t="str">
        <f t="shared" si="51"/>
        <v/>
      </c>
      <c r="CU35" s="199" t="str">
        <f t="shared" si="51"/>
        <v/>
      </c>
      <c r="CV35" s="199" t="str">
        <f t="shared" si="48"/>
        <v/>
      </c>
      <c r="CW35" s="199" t="str">
        <f t="shared" si="48"/>
        <v/>
      </c>
      <c r="CX35" s="199" t="str">
        <f t="shared" si="48"/>
        <v/>
      </c>
      <c r="CY35" s="199" t="str">
        <f t="shared" si="48"/>
        <v/>
      </c>
      <c r="CZ35" s="199" t="str">
        <f t="shared" si="48"/>
        <v/>
      </c>
      <c r="DA35" s="199" t="str">
        <f t="shared" si="48"/>
        <v/>
      </c>
      <c r="DB35" s="199" t="str">
        <f t="shared" si="48"/>
        <v/>
      </c>
      <c r="DC35" s="199" t="str">
        <f t="shared" si="48"/>
        <v/>
      </c>
      <c r="DD35" s="199" t="str">
        <f t="shared" si="48"/>
        <v/>
      </c>
      <c r="DE35" s="199" t="str">
        <f t="shared" ref="DE35:FP35" si="52">IF(ISNONTEXT($AH35),DD35+$AH35,"")</f>
        <v/>
      </c>
      <c r="DF35" s="199" t="str">
        <f t="shared" si="52"/>
        <v/>
      </c>
      <c r="DG35" s="199" t="str">
        <f t="shared" si="52"/>
        <v/>
      </c>
      <c r="DH35" s="199" t="str">
        <f t="shared" si="52"/>
        <v/>
      </c>
      <c r="DI35" s="199" t="str">
        <f t="shared" si="52"/>
        <v/>
      </c>
      <c r="DJ35" s="199" t="str">
        <f t="shared" si="52"/>
        <v/>
      </c>
      <c r="DK35" s="199" t="str">
        <f t="shared" si="52"/>
        <v/>
      </c>
      <c r="DL35" s="199" t="str">
        <f t="shared" si="52"/>
        <v/>
      </c>
      <c r="DM35" s="199" t="str">
        <f t="shared" si="52"/>
        <v/>
      </c>
      <c r="DN35" s="199" t="str">
        <f t="shared" si="52"/>
        <v/>
      </c>
      <c r="DO35" s="199" t="str">
        <f t="shared" si="52"/>
        <v/>
      </c>
      <c r="DP35" s="199" t="str">
        <f t="shared" si="52"/>
        <v/>
      </c>
      <c r="DQ35" s="199" t="str">
        <f t="shared" si="52"/>
        <v/>
      </c>
      <c r="DR35" s="199" t="str">
        <f t="shared" si="52"/>
        <v/>
      </c>
      <c r="DS35" s="199" t="str">
        <f t="shared" si="52"/>
        <v/>
      </c>
      <c r="DT35" s="199" t="str">
        <f t="shared" si="52"/>
        <v/>
      </c>
      <c r="DU35" s="199" t="str">
        <f t="shared" si="52"/>
        <v/>
      </c>
      <c r="DV35" s="199" t="str">
        <f t="shared" si="52"/>
        <v/>
      </c>
      <c r="DW35" s="199" t="str">
        <f t="shared" si="52"/>
        <v/>
      </c>
      <c r="DX35" s="199" t="str">
        <f t="shared" si="52"/>
        <v/>
      </c>
      <c r="DY35" s="199" t="str">
        <f t="shared" si="52"/>
        <v/>
      </c>
      <c r="DZ35" s="199" t="str">
        <f t="shared" si="52"/>
        <v/>
      </c>
      <c r="EA35" s="199" t="str">
        <f t="shared" si="52"/>
        <v/>
      </c>
      <c r="EB35" s="199" t="str">
        <f t="shared" si="52"/>
        <v/>
      </c>
      <c r="EC35" s="199" t="str">
        <f t="shared" si="52"/>
        <v/>
      </c>
      <c r="ED35" s="199" t="str">
        <f t="shared" si="52"/>
        <v/>
      </c>
      <c r="EE35" s="236" t="str">
        <f t="shared" si="16"/>
        <v/>
      </c>
      <c r="EF35" s="237" t="e">
        <f t="shared" si="41"/>
        <v>#N/A</v>
      </c>
      <c r="EG35" s="237" t="e">
        <f t="shared" si="41"/>
        <v>#N/A</v>
      </c>
      <c r="EH35" s="237" t="e">
        <f t="shared" si="41"/>
        <v>#N/A</v>
      </c>
      <c r="EI35" s="237" t="e">
        <f t="shared" si="41"/>
        <v>#N/A</v>
      </c>
      <c r="EJ35" s="237" t="e">
        <f t="shared" si="41"/>
        <v>#N/A</v>
      </c>
      <c r="EK35" s="237" t="e">
        <f t="shared" si="41"/>
        <v>#N/A</v>
      </c>
      <c r="EL35" s="237" t="e">
        <f t="shared" si="41"/>
        <v>#N/A</v>
      </c>
      <c r="EM35" s="237" t="e">
        <f t="shared" si="41"/>
        <v>#N/A</v>
      </c>
      <c r="EN35" s="237" t="e">
        <f t="shared" si="41"/>
        <v>#N/A</v>
      </c>
      <c r="EO35" s="237" t="e">
        <f t="shared" si="41"/>
        <v>#N/A</v>
      </c>
      <c r="EP35" s="237" t="e">
        <f t="shared" si="41"/>
        <v>#N/A</v>
      </c>
      <c r="EQ35" s="237" t="e">
        <f t="shared" si="41"/>
        <v>#N/A</v>
      </c>
      <c r="ER35" s="237" t="e">
        <f t="shared" si="36"/>
        <v>#N/A</v>
      </c>
      <c r="ES35" s="237" t="e">
        <f t="shared" si="36"/>
        <v>#N/A</v>
      </c>
      <c r="ET35" s="237" t="e">
        <f t="shared" si="36"/>
        <v>#N/A</v>
      </c>
      <c r="EU35" s="237" t="e">
        <f t="shared" si="36"/>
        <v>#N/A</v>
      </c>
      <c r="EV35" s="237" t="e">
        <f t="shared" si="36"/>
        <v>#N/A</v>
      </c>
      <c r="EW35" s="237" t="e">
        <f t="shared" si="36"/>
        <v>#N/A</v>
      </c>
      <c r="EX35" s="237" t="e">
        <f t="shared" si="36"/>
        <v>#N/A</v>
      </c>
      <c r="EY35" s="237" t="e">
        <f t="shared" si="36"/>
        <v>#N/A</v>
      </c>
      <c r="EZ35" s="237" t="e">
        <f t="shared" si="36"/>
        <v>#N/A</v>
      </c>
      <c r="FA35" s="237" t="e">
        <f t="shared" si="36"/>
        <v>#N/A</v>
      </c>
      <c r="FB35" s="237" t="e">
        <f t="shared" si="36"/>
        <v>#N/A</v>
      </c>
      <c r="FC35" s="237" t="e">
        <f t="shared" si="36"/>
        <v>#N/A</v>
      </c>
      <c r="FD35" s="237" t="e">
        <f t="shared" si="36"/>
        <v>#N/A</v>
      </c>
      <c r="FE35" s="237" t="e">
        <f t="shared" si="36"/>
        <v>#N/A</v>
      </c>
      <c r="FF35" s="237" t="e">
        <f t="shared" si="36"/>
        <v>#N/A</v>
      </c>
      <c r="FG35" s="237" t="e">
        <f t="shared" si="36"/>
        <v>#N/A</v>
      </c>
      <c r="FH35" s="237" t="e">
        <f t="shared" si="42"/>
        <v>#N/A</v>
      </c>
      <c r="FI35" s="237" t="e">
        <f t="shared" si="42"/>
        <v>#N/A</v>
      </c>
      <c r="FJ35" s="237" t="e">
        <f t="shared" si="42"/>
        <v>#N/A</v>
      </c>
      <c r="FK35" s="237" t="e">
        <f t="shared" si="37"/>
        <v>#N/A</v>
      </c>
      <c r="FL35" s="237" t="e">
        <f t="shared" si="37"/>
        <v>#N/A</v>
      </c>
      <c r="FM35" s="237" t="e">
        <f t="shared" si="37"/>
        <v>#N/A</v>
      </c>
      <c r="FN35" s="237" t="e">
        <f t="shared" si="37"/>
        <v>#N/A</v>
      </c>
      <c r="FO35" s="237" t="e">
        <f t="shared" si="37"/>
        <v>#N/A</v>
      </c>
      <c r="FP35" s="237" t="e">
        <f t="shared" si="37"/>
        <v>#N/A</v>
      </c>
      <c r="FQ35" s="237" t="e">
        <f t="shared" si="37"/>
        <v>#N/A</v>
      </c>
      <c r="FR35" s="237" t="e">
        <f t="shared" si="37"/>
        <v>#N/A</v>
      </c>
      <c r="FS35" s="237" t="e">
        <f t="shared" si="37"/>
        <v>#N/A</v>
      </c>
      <c r="FT35" s="237" t="e">
        <f t="shared" si="37"/>
        <v>#N/A</v>
      </c>
      <c r="FU35" s="237" t="e">
        <f t="shared" si="37"/>
        <v>#N/A</v>
      </c>
      <c r="FV35" s="237" t="e">
        <f t="shared" si="37"/>
        <v>#N/A</v>
      </c>
      <c r="FW35" s="237" t="e">
        <f t="shared" si="37"/>
        <v>#N/A</v>
      </c>
      <c r="FX35" s="237" t="e">
        <f t="shared" si="37"/>
        <v>#N/A</v>
      </c>
      <c r="FY35" s="237" t="e">
        <f t="shared" si="37"/>
        <v>#N/A</v>
      </c>
      <c r="FZ35" s="237" t="e">
        <f t="shared" si="37"/>
        <v>#N/A</v>
      </c>
      <c r="GA35" s="237" t="e">
        <f t="shared" si="38"/>
        <v>#N/A</v>
      </c>
      <c r="GB35" s="237" t="e">
        <f t="shared" si="38"/>
        <v>#N/A</v>
      </c>
      <c r="GC35" s="237" t="e">
        <f t="shared" si="38"/>
        <v>#N/A</v>
      </c>
      <c r="GD35" s="237" t="e">
        <f t="shared" si="38"/>
        <v>#N/A</v>
      </c>
      <c r="GE35" s="237" t="e">
        <f t="shared" si="38"/>
        <v>#N/A</v>
      </c>
      <c r="GF35" s="237" t="e">
        <f t="shared" si="38"/>
        <v>#N/A</v>
      </c>
      <c r="GG35" s="237" t="e">
        <f t="shared" si="38"/>
        <v>#N/A</v>
      </c>
      <c r="GH35" s="237" t="e">
        <f t="shared" si="38"/>
        <v>#N/A</v>
      </c>
      <c r="GI35" s="237" t="e">
        <f t="shared" si="38"/>
        <v>#N/A</v>
      </c>
      <c r="GJ35" s="237" t="e">
        <f t="shared" si="38"/>
        <v>#N/A</v>
      </c>
      <c r="GK35" s="237" t="e">
        <f t="shared" si="38"/>
        <v>#N/A</v>
      </c>
      <c r="GL35" s="237" t="e">
        <f t="shared" si="38"/>
        <v>#N/A</v>
      </c>
      <c r="GM35" s="237" t="e">
        <f t="shared" si="38"/>
        <v>#N/A</v>
      </c>
      <c r="GN35" s="237" t="e">
        <f t="shared" si="38"/>
        <v>#N/A</v>
      </c>
      <c r="GO35" s="237" t="e">
        <f t="shared" si="38"/>
        <v>#N/A</v>
      </c>
      <c r="GP35" s="237" t="e">
        <f t="shared" si="38"/>
        <v>#N/A</v>
      </c>
      <c r="GQ35" s="237" t="e">
        <f t="shared" si="39"/>
        <v>#N/A</v>
      </c>
      <c r="GR35" s="237" t="e">
        <f t="shared" si="18"/>
        <v>#N/A</v>
      </c>
      <c r="GS35" s="237" t="e">
        <f t="shared" si="18"/>
        <v>#N/A</v>
      </c>
      <c r="GT35" s="237" t="e">
        <f t="shared" si="18"/>
        <v>#N/A</v>
      </c>
      <c r="GU35" s="237" t="e">
        <f t="shared" si="18"/>
        <v>#N/A</v>
      </c>
      <c r="GV35" s="237" t="e">
        <f t="shared" si="18"/>
        <v>#N/A</v>
      </c>
      <c r="GW35" s="237" t="e">
        <f t="shared" si="18"/>
        <v>#N/A</v>
      </c>
      <c r="GX35" s="237" t="e">
        <f t="shared" si="18"/>
        <v>#N/A</v>
      </c>
      <c r="GY35" s="237" t="e">
        <f t="shared" si="18"/>
        <v>#N/A</v>
      </c>
      <c r="GZ35" s="237" t="e">
        <f t="shared" si="18"/>
        <v>#N/A</v>
      </c>
      <c r="HA35" s="237" t="e">
        <f t="shared" si="18"/>
        <v>#N/A</v>
      </c>
      <c r="HB35" s="237" t="e">
        <f t="shared" si="18"/>
        <v>#N/A</v>
      </c>
      <c r="HC35" s="237" t="e">
        <f t="shared" si="18"/>
        <v>#N/A</v>
      </c>
      <c r="HD35" s="237" t="e">
        <f t="shared" si="18"/>
        <v>#N/A</v>
      </c>
      <c r="HE35" s="237" t="e">
        <f t="shared" si="18"/>
        <v>#N/A</v>
      </c>
      <c r="HF35" s="237" t="e">
        <f t="shared" si="18"/>
        <v>#N/A</v>
      </c>
      <c r="HG35" s="237" t="e">
        <f t="shared" si="18"/>
        <v>#N/A</v>
      </c>
      <c r="HH35" s="237" t="e">
        <f t="shared" si="47"/>
        <v>#N/A</v>
      </c>
      <c r="HI35" s="237" t="e">
        <f t="shared" si="47"/>
        <v>#N/A</v>
      </c>
      <c r="HJ35" s="237" t="e">
        <f t="shared" si="47"/>
        <v>#N/A</v>
      </c>
      <c r="HK35" s="237" t="e">
        <f t="shared" si="44"/>
        <v>#N/A</v>
      </c>
      <c r="HL35" s="237" t="e">
        <f t="shared" si="44"/>
        <v>#N/A</v>
      </c>
      <c r="HM35" s="237" t="e">
        <f t="shared" si="44"/>
        <v>#N/A</v>
      </c>
      <c r="HN35" s="237" t="e">
        <f t="shared" si="44"/>
        <v>#N/A</v>
      </c>
      <c r="HO35" s="237" t="e">
        <f t="shared" si="44"/>
        <v>#N/A</v>
      </c>
      <c r="HP35" s="237" t="e">
        <f t="shared" si="44"/>
        <v>#N/A</v>
      </c>
      <c r="HQ35" s="237" t="e">
        <f t="shared" si="44"/>
        <v>#N/A</v>
      </c>
      <c r="HR35" s="237" t="e">
        <f t="shared" si="44"/>
        <v>#N/A</v>
      </c>
      <c r="HS35" s="237" t="e">
        <f t="shared" si="44"/>
        <v>#N/A</v>
      </c>
      <c r="HT35" s="237" t="e">
        <f t="shared" si="44"/>
        <v>#N/A</v>
      </c>
      <c r="HU35" s="237" t="e">
        <f t="shared" si="44"/>
        <v>#N/A</v>
      </c>
      <c r="HV35" s="237" t="e">
        <f t="shared" si="44"/>
        <v>#N/A</v>
      </c>
      <c r="HW35" s="237" t="e">
        <f t="shared" si="44"/>
        <v>#N/A</v>
      </c>
      <c r="HX35" s="237" t="e">
        <f t="shared" si="44"/>
        <v>#N/A</v>
      </c>
      <c r="HY35" s="237" t="e">
        <f t="shared" si="44"/>
        <v>#N/A</v>
      </c>
      <c r="HZ35" s="237" t="e">
        <f t="shared" si="44"/>
        <v>#N/A</v>
      </c>
      <c r="IA35" s="237" t="e">
        <f t="shared" si="45"/>
        <v>#N/A</v>
      </c>
      <c r="IB35" s="237" t="e">
        <f t="shared" si="27"/>
        <v>#N/A</v>
      </c>
    </row>
    <row r="36" spans="1:236" hidden="1" x14ac:dyDescent="0.25">
      <c r="A36" s="22">
        <v>33</v>
      </c>
      <c r="B36" s="132"/>
      <c r="C36" s="132"/>
      <c r="D36" s="132"/>
      <c r="E36" s="127"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9" t="str">
        <f t="shared" si="3"/>
        <v/>
      </c>
      <c r="Q36" s="119" t="str">
        <f t="shared" si="4"/>
        <v/>
      </c>
      <c r="R36" s="40" t="str">
        <f t="shared" si="5"/>
        <v/>
      </c>
      <c r="S36" s="132"/>
      <c r="T36" s="28" t="str">
        <f>IF(AND(B36&gt;0,C36&gt;0,D36&gt;0,M36&gt;0,N36&gt;0,S36&gt;0,NOT(K36="")),ABS(VLOOKUP($S$1,VLookups!$A$28:$B$29,2,FALSE)-_xlfn.BETA.DIST(S36,IF(G36="L",N36,M36),IF(G36="L",M36,N36),TRUE,B36,D36)),"")</f>
        <v/>
      </c>
      <c r="U36" s="129" t="str">
        <f>IF(OR($M36="",$N36=""),"",_xlfn.BETA.INV(ABS(VLOOKUP($S$1,VLookups!$A$28:$B$29,2,FALSE)-U$3),IF($G36="L",$N36,$M36),IF($G36="L",$M36,$N36),$B36,$D36))</f>
        <v/>
      </c>
      <c r="V36" s="130" t="str">
        <f>IF(OR($M36="",$N36=""),"",_xlfn.BETA.INV(ABS(VLOOKUP($S$1,VLookups!$A$28:$B$29,2,FALSE)-V$3),IF($G36="L",$N36,$M36),IF($G36="L",$M36,$N36),$B36,$D36))</f>
        <v/>
      </c>
      <c r="W36" s="129" t="str">
        <f>IF(OR($M36="",$N36=""),"",_xlfn.BETA.INV(ABS(VLOOKUP($S$1,VLookups!$A$28:$B$29,2,FALSE)-W$3),IF($G36="L",$N36,$M36),IF($G36="L",$M36,$N36),$B36,$D36))</f>
        <v/>
      </c>
      <c r="X36" s="130" t="str">
        <f>IF(OR($M36="",$N36=""),"",_xlfn.BETA.INV(ABS(VLOOKUP($S$1,VLookups!$A$28:$B$29,2,FALSE)-X$3),IF($G36="L",$N36,$M36),IF($G36="L",$M36,$N36),$B36,$D36))</f>
        <v/>
      </c>
      <c r="Y36" s="129" t="str">
        <f>IF(OR($M36="",$N36=""),"",_xlfn.BETA.INV(ABS(VLOOKUP($S$1,VLookups!$A$28:$B$29,2,FALSE)-Y$3),IF($G36="L",$N36,$M36),IF($G36="L",$M36,$N36),$B36,$D36))</f>
        <v/>
      </c>
      <c r="Z36" s="130" t="str">
        <f>IF(OR($M36="",$N36=""),"",_xlfn.BETA.INV(ABS(VLOOKUP($S$1,VLookups!$A$28:$B$29,2,FALSE)-Z$3),IF($G36="L",$N36,$M36),IF($G36="L",$M36,$N36),$B36,$D36))</f>
        <v/>
      </c>
      <c r="AA36" s="129" t="str">
        <f>IF(OR($M36="",$N36=""),"",_xlfn.BETA.INV(ABS(VLOOKUP($S$1,VLookups!$A$28:$B$29,2,FALSE)-AA$3),IF($G36="L",$N36,$M36),IF($G36="L",$M36,$N36),$B36,$D36))</f>
        <v/>
      </c>
      <c r="AB36" s="130" t="str">
        <f>IF(OR($M36="",$N36=""),"",_xlfn.BETA.INV(ABS(VLOOKUP($S$1,VLookups!$A$28:$B$29,2,FALSE)-AB$3),IF($G36="L",$N36,$M36),IF($G36="L",$M36,$N36),$B36,$D36))</f>
        <v/>
      </c>
      <c r="AC36" s="129" t="str">
        <f>IF(OR($M36="",$N36=""),"",_xlfn.BETA.INV(ABS(VLOOKUP($S$1,VLookups!$A$28:$B$29,2,FALSE)-AC$3),IF($G36="L",$N36,$M36),IF($G36="L",$M36,$N36),$B36,$D36))</f>
        <v/>
      </c>
      <c r="AD36" s="130" t="str">
        <f>IF(OR($M36="",$N36=""),"",_xlfn.BETA.INV(ABS(VLOOKUP($S$1,VLookups!$A$28:$B$29,2,FALSE)-AD$3),IF($G36="L",$N36,$M36),IF($G36="L",$M36,$N36),$B36,$D36))</f>
        <v/>
      </c>
      <c r="AE36" s="129" t="str">
        <f>IF(OR($M36="",$N36=""),"",_xlfn.BETA.INV(ABS(VLOOKUP($S$1,VLookups!$A$28:$B$29,2,FALSE)-AE$3),IF($G36="L",$N36,$M36),IF($G36="L",$M36,$N36),$B36,$D36))</f>
        <v/>
      </c>
      <c r="AF36" s="130" t="str">
        <f>IF(OR($M36="",$N36=""),"",_xlfn.BETA.INV(ABS(VLOOKUP($S$1,VLookups!$A$28:$B$29,2,FALSE)-AF$3),IF($G36="L",$N36,$M36),IF($G36="L",$M36,$N36),$B36,$D36))</f>
        <v/>
      </c>
      <c r="AG36" s="17"/>
      <c r="AH36" s="238" t="str">
        <f t="shared" si="13"/>
        <v/>
      </c>
      <c r="AI36" s="236" t="str">
        <f t="shared" si="14"/>
        <v/>
      </c>
      <c r="AJ36" s="199" t="str">
        <f t="shared" si="51"/>
        <v/>
      </c>
      <c r="AK36" s="199" t="str">
        <f t="shared" si="51"/>
        <v/>
      </c>
      <c r="AL36" s="199" t="str">
        <f t="shared" si="51"/>
        <v/>
      </c>
      <c r="AM36" s="199" t="str">
        <f t="shared" si="51"/>
        <v/>
      </c>
      <c r="AN36" s="199" t="str">
        <f t="shared" si="51"/>
        <v/>
      </c>
      <c r="AO36" s="199" t="str">
        <f t="shared" si="51"/>
        <v/>
      </c>
      <c r="AP36" s="199" t="str">
        <f t="shared" si="51"/>
        <v/>
      </c>
      <c r="AQ36" s="199" t="str">
        <f t="shared" si="51"/>
        <v/>
      </c>
      <c r="AR36" s="199" t="str">
        <f t="shared" si="51"/>
        <v/>
      </c>
      <c r="AS36" s="199" t="str">
        <f t="shared" si="51"/>
        <v/>
      </c>
      <c r="AT36" s="199" t="str">
        <f t="shared" si="51"/>
        <v/>
      </c>
      <c r="AU36" s="199" t="str">
        <f t="shared" si="51"/>
        <v/>
      </c>
      <c r="AV36" s="199" t="str">
        <f t="shared" si="51"/>
        <v/>
      </c>
      <c r="AW36" s="199" t="str">
        <f t="shared" si="51"/>
        <v/>
      </c>
      <c r="AX36" s="199" t="str">
        <f t="shared" si="51"/>
        <v/>
      </c>
      <c r="AY36" s="199" t="str">
        <f t="shared" si="51"/>
        <v/>
      </c>
      <c r="AZ36" s="199" t="str">
        <f t="shared" si="51"/>
        <v/>
      </c>
      <c r="BA36" s="199" t="str">
        <f t="shared" si="51"/>
        <v/>
      </c>
      <c r="BB36" s="199" t="str">
        <f t="shared" si="51"/>
        <v/>
      </c>
      <c r="BC36" s="199" t="str">
        <f t="shared" si="51"/>
        <v/>
      </c>
      <c r="BD36" s="199" t="str">
        <f t="shared" si="51"/>
        <v/>
      </c>
      <c r="BE36" s="199" t="str">
        <f t="shared" si="51"/>
        <v/>
      </c>
      <c r="BF36" s="199" t="str">
        <f t="shared" si="51"/>
        <v/>
      </c>
      <c r="BG36" s="199" t="str">
        <f t="shared" si="51"/>
        <v/>
      </c>
      <c r="BH36" s="199" t="str">
        <f t="shared" si="51"/>
        <v/>
      </c>
      <c r="BI36" s="199" t="str">
        <f t="shared" si="51"/>
        <v/>
      </c>
      <c r="BJ36" s="199" t="str">
        <f t="shared" si="51"/>
        <v/>
      </c>
      <c r="BK36" s="199" t="str">
        <f t="shared" si="51"/>
        <v/>
      </c>
      <c r="BL36" s="199" t="str">
        <f t="shared" si="51"/>
        <v/>
      </c>
      <c r="BM36" s="199" t="str">
        <f t="shared" si="51"/>
        <v/>
      </c>
      <c r="BN36" s="199" t="str">
        <f t="shared" si="51"/>
        <v/>
      </c>
      <c r="BO36" s="199" t="str">
        <f t="shared" si="51"/>
        <v/>
      </c>
      <c r="BP36" s="199" t="str">
        <f t="shared" si="51"/>
        <v/>
      </c>
      <c r="BQ36" s="199" t="str">
        <f t="shared" si="51"/>
        <v/>
      </c>
      <c r="BR36" s="199" t="str">
        <f t="shared" si="51"/>
        <v/>
      </c>
      <c r="BS36" s="199" t="str">
        <f t="shared" si="51"/>
        <v/>
      </c>
      <c r="BT36" s="199" t="str">
        <f t="shared" si="51"/>
        <v/>
      </c>
      <c r="BU36" s="199" t="str">
        <f t="shared" si="51"/>
        <v/>
      </c>
      <c r="BV36" s="199" t="str">
        <f t="shared" si="51"/>
        <v/>
      </c>
      <c r="BW36" s="199" t="str">
        <f t="shared" si="51"/>
        <v/>
      </c>
      <c r="BX36" s="199" t="str">
        <f t="shared" si="51"/>
        <v/>
      </c>
      <c r="BY36" s="199" t="str">
        <f t="shared" si="51"/>
        <v/>
      </c>
      <c r="BZ36" s="199" t="str">
        <f t="shared" si="51"/>
        <v/>
      </c>
      <c r="CA36" s="199" t="str">
        <f t="shared" si="51"/>
        <v/>
      </c>
      <c r="CB36" s="199" t="str">
        <f t="shared" si="51"/>
        <v/>
      </c>
      <c r="CC36" s="199" t="str">
        <f t="shared" si="51"/>
        <v/>
      </c>
      <c r="CD36" s="199" t="str">
        <f t="shared" si="51"/>
        <v/>
      </c>
      <c r="CE36" s="199" t="str">
        <f t="shared" si="51"/>
        <v/>
      </c>
      <c r="CF36" s="199" t="str">
        <f t="shared" si="51"/>
        <v/>
      </c>
      <c r="CG36" s="199" t="str">
        <f t="shared" si="51"/>
        <v/>
      </c>
      <c r="CH36" s="199" t="str">
        <f t="shared" si="51"/>
        <v/>
      </c>
      <c r="CI36" s="199" t="str">
        <f t="shared" si="51"/>
        <v/>
      </c>
      <c r="CJ36" s="199" t="str">
        <f t="shared" si="51"/>
        <v/>
      </c>
      <c r="CK36" s="199" t="str">
        <f t="shared" si="51"/>
        <v/>
      </c>
      <c r="CL36" s="199" t="str">
        <f t="shared" si="51"/>
        <v/>
      </c>
      <c r="CM36" s="199" t="str">
        <f t="shared" si="51"/>
        <v/>
      </c>
      <c r="CN36" s="199" t="str">
        <f t="shared" si="51"/>
        <v/>
      </c>
      <c r="CO36" s="199" t="str">
        <f t="shared" si="51"/>
        <v/>
      </c>
      <c r="CP36" s="199" t="str">
        <f t="shared" si="51"/>
        <v/>
      </c>
      <c r="CQ36" s="199" t="str">
        <f t="shared" si="51"/>
        <v/>
      </c>
      <c r="CR36" s="199" t="str">
        <f t="shared" si="51"/>
        <v/>
      </c>
      <c r="CS36" s="199" t="str">
        <f t="shared" si="51"/>
        <v/>
      </c>
      <c r="CT36" s="199" t="str">
        <f t="shared" si="51"/>
        <v/>
      </c>
      <c r="CU36" s="199" t="str">
        <f t="shared" ref="CU36:FF43" si="53">IF(ISNONTEXT($AH36),CT36+$AH36,"")</f>
        <v/>
      </c>
      <c r="CV36" s="199" t="str">
        <f t="shared" si="53"/>
        <v/>
      </c>
      <c r="CW36" s="199" t="str">
        <f t="shared" si="53"/>
        <v/>
      </c>
      <c r="CX36" s="199" t="str">
        <f t="shared" si="53"/>
        <v/>
      </c>
      <c r="CY36" s="199" t="str">
        <f t="shared" si="53"/>
        <v/>
      </c>
      <c r="CZ36" s="199" t="str">
        <f t="shared" si="53"/>
        <v/>
      </c>
      <c r="DA36" s="199" t="str">
        <f t="shared" si="53"/>
        <v/>
      </c>
      <c r="DB36" s="199" t="str">
        <f t="shared" si="53"/>
        <v/>
      </c>
      <c r="DC36" s="199" t="str">
        <f t="shared" si="53"/>
        <v/>
      </c>
      <c r="DD36" s="199" t="str">
        <f t="shared" si="53"/>
        <v/>
      </c>
      <c r="DE36" s="199" t="str">
        <f t="shared" si="53"/>
        <v/>
      </c>
      <c r="DF36" s="199" t="str">
        <f t="shared" si="53"/>
        <v/>
      </c>
      <c r="DG36" s="199" t="str">
        <f t="shared" si="53"/>
        <v/>
      </c>
      <c r="DH36" s="199" t="str">
        <f t="shared" si="53"/>
        <v/>
      </c>
      <c r="DI36" s="199" t="str">
        <f t="shared" si="53"/>
        <v/>
      </c>
      <c r="DJ36" s="199" t="str">
        <f t="shared" si="53"/>
        <v/>
      </c>
      <c r="DK36" s="199" t="str">
        <f t="shared" si="53"/>
        <v/>
      </c>
      <c r="DL36" s="199" t="str">
        <f t="shared" si="53"/>
        <v/>
      </c>
      <c r="DM36" s="199" t="str">
        <f t="shared" si="53"/>
        <v/>
      </c>
      <c r="DN36" s="199" t="str">
        <f t="shared" si="53"/>
        <v/>
      </c>
      <c r="DO36" s="199" t="str">
        <f t="shared" si="53"/>
        <v/>
      </c>
      <c r="DP36" s="199" t="str">
        <f t="shared" si="53"/>
        <v/>
      </c>
      <c r="DQ36" s="199" t="str">
        <f t="shared" si="53"/>
        <v/>
      </c>
      <c r="DR36" s="199" t="str">
        <f t="shared" si="53"/>
        <v/>
      </c>
      <c r="DS36" s="199" t="str">
        <f t="shared" si="53"/>
        <v/>
      </c>
      <c r="DT36" s="199" t="str">
        <f t="shared" si="53"/>
        <v/>
      </c>
      <c r="DU36" s="199" t="str">
        <f t="shared" si="53"/>
        <v/>
      </c>
      <c r="DV36" s="199" t="str">
        <f t="shared" si="53"/>
        <v/>
      </c>
      <c r="DW36" s="199" t="str">
        <f t="shared" si="53"/>
        <v/>
      </c>
      <c r="DX36" s="199" t="str">
        <f t="shared" si="53"/>
        <v/>
      </c>
      <c r="DY36" s="199" t="str">
        <f t="shared" si="53"/>
        <v/>
      </c>
      <c r="DZ36" s="199" t="str">
        <f t="shared" si="53"/>
        <v/>
      </c>
      <c r="EA36" s="199" t="str">
        <f t="shared" si="53"/>
        <v/>
      </c>
      <c r="EB36" s="199" t="str">
        <f t="shared" si="53"/>
        <v/>
      </c>
      <c r="EC36" s="199" t="str">
        <f t="shared" si="53"/>
        <v/>
      </c>
      <c r="ED36" s="199" t="str">
        <f t="shared" si="53"/>
        <v/>
      </c>
      <c r="EE36" s="236" t="str">
        <f t="shared" si="16"/>
        <v/>
      </c>
      <c r="EF36" s="237" t="e">
        <f t="shared" si="41"/>
        <v>#N/A</v>
      </c>
      <c r="EG36" s="237" t="e">
        <f t="shared" si="41"/>
        <v>#N/A</v>
      </c>
      <c r="EH36" s="237" t="e">
        <f t="shared" si="41"/>
        <v>#N/A</v>
      </c>
      <c r="EI36" s="237" t="e">
        <f t="shared" si="41"/>
        <v>#N/A</v>
      </c>
      <c r="EJ36" s="237" t="e">
        <f t="shared" si="41"/>
        <v>#N/A</v>
      </c>
      <c r="EK36" s="237" t="e">
        <f t="shared" si="41"/>
        <v>#N/A</v>
      </c>
      <c r="EL36" s="237" t="e">
        <f t="shared" si="41"/>
        <v>#N/A</v>
      </c>
      <c r="EM36" s="237" t="e">
        <f t="shared" si="41"/>
        <v>#N/A</v>
      </c>
      <c r="EN36" s="237" t="e">
        <f t="shared" si="41"/>
        <v>#N/A</v>
      </c>
      <c r="EO36" s="237" t="e">
        <f t="shared" si="41"/>
        <v>#N/A</v>
      </c>
      <c r="EP36" s="237" t="e">
        <f t="shared" si="41"/>
        <v>#N/A</v>
      </c>
      <c r="EQ36" s="237" t="e">
        <f t="shared" si="41"/>
        <v>#N/A</v>
      </c>
      <c r="ER36" s="237" t="e">
        <f t="shared" si="36"/>
        <v>#N/A</v>
      </c>
      <c r="ES36" s="237" t="e">
        <f t="shared" si="36"/>
        <v>#N/A</v>
      </c>
      <c r="ET36" s="237" t="e">
        <f t="shared" si="36"/>
        <v>#N/A</v>
      </c>
      <c r="EU36" s="237" t="e">
        <f t="shared" si="36"/>
        <v>#N/A</v>
      </c>
      <c r="EV36" s="237" t="e">
        <f t="shared" si="36"/>
        <v>#N/A</v>
      </c>
      <c r="EW36" s="237" t="e">
        <f t="shared" si="36"/>
        <v>#N/A</v>
      </c>
      <c r="EX36" s="237" t="e">
        <f t="shared" si="36"/>
        <v>#N/A</v>
      </c>
      <c r="EY36" s="237" t="e">
        <f t="shared" si="36"/>
        <v>#N/A</v>
      </c>
      <c r="EZ36" s="237" t="e">
        <f t="shared" si="36"/>
        <v>#N/A</v>
      </c>
      <c r="FA36" s="237" t="e">
        <f t="shared" si="36"/>
        <v>#N/A</v>
      </c>
      <c r="FB36" s="237" t="e">
        <f t="shared" si="36"/>
        <v>#N/A</v>
      </c>
      <c r="FC36" s="237" t="e">
        <f t="shared" si="36"/>
        <v>#N/A</v>
      </c>
      <c r="FD36" s="237" t="e">
        <f t="shared" si="36"/>
        <v>#N/A</v>
      </c>
      <c r="FE36" s="237" t="e">
        <f t="shared" si="36"/>
        <v>#N/A</v>
      </c>
      <c r="FF36" s="237" t="e">
        <f t="shared" si="36"/>
        <v>#N/A</v>
      </c>
      <c r="FG36" s="237" t="e">
        <f t="shared" si="36"/>
        <v>#N/A</v>
      </c>
      <c r="FH36" s="237" t="e">
        <f t="shared" si="42"/>
        <v>#N/A</v>
      </c>
      <c r="FI36" s="237" t="e">
        <f t="shared" si="42"/>
        <v>#N/A</v>
      </c>
      <c r="FJ36" s="237" t="e">
        <f t="shared" si="42"/>
        <v>#N/A</v>
      </c>
      <c r="FK36" s="237" t="e">
        <f t="shared" si="37"/>
        <v>#N/A</v>
      </c>
      <c r="FL36" s="237" t="e">
        <f t="shared" si="37"/>
        <v>#N/A</v>
      </c>
      <c r="FM36" s="237" t="e">
        <f t="shared" si="37"/>
        <v>#N/A</v>
      </c>
      <c r="FN36" s="237" t="e">
        <f t="shared" si="37"/>
        <v>#N/A</v>
      </c>
      <c r="FO36" s="237" t="e">
        <f t="shared" si="37"/>
        <v>#N/A</v>
      </c>
      <c r="FP36" s="237" t="e">
        <f t="shared" si="37"/>
        <v>#N/A</v>
      </c>
      <c r="FQ36" s="237" t="e">
        <f t="shared" si="37"/>
        <v>#N/A</v>
      </c>
      <c r="FR36" s="237" t="e">
        <f t="shared" si="37"/>
        <v>#N/A</v>
      </c>
      <c r="FS36" s="237" t="e">
        <f t="shared" si="37"/>
        <v>#N/A</v>
      </c>
      <c r="FT36" s="237" t="e">
        <f t="shared" si="37"/>
        <v>#N/A</v>
      </c>
      <c r="FU36" s="237" t="e">
        <f t="shared" si="37"/>
        <v>#N/A</v>
      </c>
      <c r="FV36" s="237" t="e">
        <f t="shared" si="37"/>
        <v>#N/A</v>
      </c>
      <c r="FW36" s="237" t="e">
        <f t="shared" si="37"/>
        <v>#N/A</v>
      </c>
      <c r="FX36" s="237" t="e">
        <f t="shared" si="37"/>
        <v>#N/A</v>
      </c>
      <c r="FY36" s="237" t="e">
        <f t="shared" si="37"/>
        <v>#N/A</v>
      </c>
      <c r="FZ36" s="237" t="e">
        <f t="shared" si="37"/>
        <v>#N/A</v>
      </c>
      <c r="GA36" s="237" t="e">
        <f t="shared" si="38"/>
        <v>#N/A</v>
      </c>
      <c r="GB36" s="237" t="e">
        <f t="shared" si="38"/>
        <v>#N/A</v>
      </c>
      <c r="GC36" s="237" t="e">
        <f t="shared" si="38"/>
        <v>#N/A</v>
      </c>
      <c r="GD36" s="237" t="e">
        <f t="shared" si="38"/>
        <v>#N/A</v>
      </c>
      <c r="GE36" s="237" t="e">
        <f t="shared" si="38"/>
        <v>#N/A</v>
      </c>
      <c r="GF36" s="237" t="e">
        <f t="shared" si="38"/>
        <v>#N/A</v>
      </c>
      <c r="GG36" s="237" t="e">
        <f t="shared" si="38"/>
        <v>#N/A</v>
      </c>
      <c r="GH36" s="237" t="e">
        <f t="shared" si="38"/>
        <v>#N/A</v>
      </c>
      <c r="GI36" s="237" t="e">
        <f t="shared" si="38"/>
        <v>#N/A</v>
      </c>
      <c r="GJ36" s="237" t="e">
        <f t="shared" si="38"/>
        <v>#N/A</v>
      </c>
      <c r="GK36" s="237" t="e">
        <f t="shared" si="38"/>
        <v>#N/A</v>
      </c>
      <c r="GL36" s="237" t="e">
        <f t="shared" si="38"/>
        <v>#N/A</v>
      </c>
      <c r="GM36" s="237" t="e">
        <f t="shared" si="38"/>
        <v>#N/A</v>
      </c>
      <c r="GN36" s="237" t="e">
        <f t="shared" si="38"/>
        <v>#N/A</v>
      </c>
      <c r="GO36" s="237" t="e">
        <f t="shared" si="38"/>
        <v>#N/A</v>
      </c>
      <c r="GP36" s="237" t="e">
        <f t="shared" si="38"/>
        <v>#N/A</v>
      </c>
      <c r="GQ36" s="237" t="e">
        <f t="shared" si="39"/>
        <v>#N/A</v>
      </c>
      <c r="GR36" s="237" t="e">
        <f t="shared" si="18"/>
        <v>#N/A</v>
      </c>
      <c r="GS36" s="237" t="e">
        <f t="shared" si="18"/>
        <v>#N/A</v>
      </c>
      <c r="GT36" s="237" t="e">
        <f t="shared" si="18"/>
        <v>#N/A</v>
      </c>
      <c r="GU36" s="237" t="e">
        <f t="shared" si="18"/>
        <v>#N/A</v>
      </c>
      <c r="GV36" s="237" t="e">
        <f t="shared" si="18"/>
        <v>#N/A</v>
      </c>
      <c r="GW36" s="237" t="e">
        <f t="shared" si="18"/>
        <v>#N/A</v>
      </c>
      <c r="GX36" s="237" t="e">
        <f t="shared" si="18"/>
        <v>#N/A</v>
      </c>
      <c r="GY36" s="237" t="e">
        <f t="shared" si="18"/>
        <v>#N/A</v>
      </c>
      <c r="GZ36" s="237" t="e">
        <f t="shared" si="18"/>
        <v>#N/A</v>
      </c>
      <c r="HA36" s="237" t="e">
        <f t="shared" si="18"/>
        <v>#N/A</v>
      </c>
      <c r="HB36" s="237" t="e">
        <f t="shared" si="18"/>
        <v>#N/A</v>
      </c>
      <c r="HC36" s="237" t="e">
        <f t="shared" si="18"/>
        <v>#N/A</v>
      </c>
      <c r="HD36" s="237" t="e">
        <f t="shared" si="18"/>
        <v>#N/A</v>
      </c>
      <c r="HE36" s="237" t="e">
        <f t="shared" si="18"/>
        <v>#N/A</v>
      </c>
      <c r="HF36" s="237" t="e">
        <f t="shared" si="18"/>
        <v>#N/A</v>
      </c>
      <c r="HG36" s="237" t="e">
        <f t="shared" si="18"/>
        <v>#N/A</v>
      </c>
      <c r="HH36" s="237" t="e">
        <f t="shared" si="47"/>
        <v>#N/A</v>
      </c>
      <c r="HI36" s="237" t="e">
        <f t="shared" si="47"/>
        <v>#N/A</v>
      </c>
      <c r="HJ36" s="237" t="e">
        <f t="shared" si="47"/>
        <v>#N/A</v>
      </c>
      <c r="HK36" s="237" t="e">
        <f t="shared" si="44"/>
        <v>#N/A</v>
      </c>
      <c r="HL36" s="237" t="e">
        <f t="shared" si="44"/>
        <v>#N/A</v>
      </c>
      <c r="HM36" s="237" t="e">
        <f t="shared" si="44"/>
        <v>#N/A</v>
      </c>
      <c r="HN36" s="237" t="e">
        <f t="shared" si="44"/>
        <v>#N/A</v>
      </c>
      <c r="HO36" s="237" t="e">
        <f t="shared" si="44"/>
        <v>#N/A</v>
      </c>
      <c r="HP36" s="237" t="e">
        <f t="shared" si="44"/>
        <v>#N/A</v>
      </c>
      <c r="HQ36" s="237" t="e">
        <f t="shared" si="44"/>
        <v>#N/A</v>
      </c>
      <c r="HR36" s="237" t="e">
        <f t="shared" si="44"/>
        <v>#N/A</v>
      </c>
      <c r="HS36" s="237" t="e">
        <f t="shared" si="44"/>
        <v>#N/A</v>
      </c>
      <c r="HT36" s="237" t="e">
        <f t="shared" si="44"/>
        <v>#N/A</v>
      </c>
      <c r="HU36" s="237" t="e">
        <f t="shared" si="44"/>
        <v>#N/A</v>
      </c>
      <c r="HV36" s="237" t="e">
        <f t="shared" si="44"/>
        <v>#N/A</v>
      </c>
      <c r="HW36" s="237" t="e">
        <f t="shared" si="44"/>
        <v>#N/A</v>
      </c>
      <c r="HX36" s="237" t="e">
        <f t="shared" si="44"/>
        <v>#N/A</v>
      </c>
      <c r="HY36" s="237" t="e">
        <f t="shared" si="44"/>
        <v>#N/A</v>
      </c>
      <c r="HZ36" s="237" t="e">
        <f t="shared" si="44"/>
        <v>#N/A</v>
      </c>
      <c r="IA36" s="237" t="e">
        <f t="shared" si="45"/>
        <v>#N/A</v>
      </c>
      <c r="IB36" s="237" t="e">
        <f t="shared" si="27"/>
        <v>#N/A</v>
      </c>
    </row>
    <row r="37" spans="1:236" hidden="1" x14ac:dyDescent="0.25">
      <c r="A37" s="22">
        <v>34</v>
      </c>
      <c r="B37" s="132"/>
      <c r="C37" s="132"/>
      <c r="D37" s="132"/>
      <c r="E37" s="127"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9" t="str">
        <f t="shared" si="3"/>
        <v/>
      </c>
      <c r="Q37" s="119" t="str">
        <f t="shared" si="4"/>
        <v/>
      </c>
      <c r="R37" s="40" t="str">
        <f t="shared" si="5"/>
        <v/>
      </c>
      <c r="S37" s="132"/>
      <c r="T37" s="28" t="str">
        <f>IF(AND(B37&gt;0,C37&gt;0,D37&gt;0,M37&gt;0,N37&gt;0,S37&gt;0,NOT(K37="")),ABS(VLOOKUP($S$1,VLookups!$A$28:$B$29,2,FALSE)-_xlfn.BETA.DIST(S37,IF(G37="L",N37,M37),IF(G37="L",M37,N37),TRUE,B37,D37)),"")</f>
        <v/>
      </c>
      <c r="U37" s="129" t="str">
        <f>IF(OR($M37="",$N37=""),"",_xlfn.BETA.INV(ABS(VLOOKUP($S$1,VLookups!$A$28:$B$29,2,FALSE)-U$3),IF($G37="L",$N37,$M37),IF($G37="L",$M37,$N37),$B37,$D37))</f>
        <v/>
      </c>
      <c r="V37" s="130" t="str">
        <f>IF(OR($M37="",$N37=""),"",_xlfn.BETA.INV(ABS(VLOOKUP($S$1,VLookups!$A$28:$B$29,2,FALSE)-V$3),IF($G37="L",$N37,$M37),IF($G37="L",$M37,$N37),$B37,$D37))</f>
        <v/>
      </c>
      <c r="W37" s="129" t="str">
        <f>IF(OR($M37="",$N37=""),"",_xlfn.BETA.INV(ABS(VLOOKUP($S$1,VLookups!$A$28:$B$29,2,FALSE)-W$3),IF($G37="L",$N37,$M37),IF($G37="L",$M37,$N37),$B37,$D37))</f>
        <v/>
      </c>
      <c r="X37" s="130" t="str">
        <f>IF(OR($M37="",$N37=""),"",_xlfn.BETA.INV(ABS(VLOOKUP($S$1,VLookups!$A$28:$B$29,2,FALSE)-X$3),IF($G37="L",$N37,$M37),IF($G37="L",$M37,$N37),$B37,$D37))</f>
        <v/>
      </c>
      <c r="Y37" s="129" t="str">
        <f>IF(OR($M37="",$N37=""),"",_xlfn.BETA.INV(ABS(VLOOKUP($S$1,VLookups!$A$28:$B$29,2,FALSE)-Y$3),IF($G37="L",$N37,$M37),IF($G37="L",$M37,$N37),$B37,$D37))</f>
        <v/>
      </c>
      <c r="Z37" s="130" t="str">
        <f>IF(OR($M37="",$N37=""),"",_xlfn.BETA.INV(ABS(VLOOKUP($S$1,VLookups!$A$28:$B$29,2,FALSE)-Z$3),IF($G37="L",$N37,$M37),IF($G37="L",$M37,$N37),$B37,$D37))</f>
        <v/>
      </c>
      <c r="AA37" s="129" t="str">
        <f>IF(OR($M37="",$N37=""),"",_xlfn.BETA.INV(ABS(VLOOKUP($S$1,VLookups!$A$28:$B$29,2,FALSE)-AA$3),IF($G37="L",$N37,$M37),IF($G37="L",$M37,$N37),$B37,$D37))</f>
        <v/>
      </c>
      <c r="AB37" s="130" t="str">
        <f>IF(OR($M37="",$N37=""),"",_xlfn.BETA.INV(ABS(VLOOKUP($S$1,VLookups!$A$28:$B$29,2,FALSE)-AB$3),IF($G37="L",$N37,$M37),IF($G37="L",$M37,$N37),$B37,$D37))</f>
        <v/>
      </c>
      <c r="AC37" s="129" t="str">
        <f>IF(OR($M37="",$N37=""),"",_xlfn.BETA.INV(ABS(VLOOKUP($S$1,VLookups!$A$28:$B$29,2,FALSE)-AC$3),IF($G37="L",$N37,$M37),IF($G37="L",$M37,$N37),$B37,$D37))</f>
        <v/>
      </c>
      <c r="AD37" s="130" t="str">
        <f>IF(OR($M37="",$N37=""),"",_xlfn.BETA.INV(ABS(VLOOKUP($S$1,VLookups!$A$28:$B$29,2,FALSE)-AD$3),IF($G37="L",$N37,$M37),IF($G37="L",$M37,$N37),$B37,$D37))</f>
        <v/>
      </c>
      <c r="AE37" s="129" t="str">
        <f>IF(OR($M37="",$N37=""),"",_xlfn.BETA.INV(ABS(VLOOKUP($S$1,VLookups!$A$28:$B$29,2,FALSE)-AE$3),IF($G37="L",$N37,$M37),IF($G37="L",$M37,$N37),$B37,$D37))</f>
        <v/>
      </c>
      <c r="AF37" s="130" t="str">
        <f>IF(OR($M37="",$N37=""),"",_xlfn.BETA.INV(ABS(VLOOKUP($S$1,VLookups!$A$28:$B$29,2,FALSE)-AF$3),IF($G37="L",$N37,$M37),IF($G37="L",$M37,$N37),$B37,$D37))</f>
        <v/>
      </c>
      <c r="AG37" s="17"/>
      <c r="AH37" s="238" t="str">
        <f t="shared" si="13"/>
        <v/>
      </c>
      <c r="AI37" s="236" t="str">
        <f t="shared" si="14"/>
        <v/>
      </c>
      <c r="AJ37" s="199" t="str">
        <f t="shared" ref="AJ37:CU40" si="54">IF(ISNONTEXT($AH37),AI37+$AH37,"")</f>
        <v/>
      </c>
      <c r="AK37" s="199" t="str">
        <f t="shared" si="54"/>
        <v/>
      </c>
      <c r="AL37" s="199" t="str">
        <f t="shared" si="54"/>
        <v/>
      </c>
      <c r="AM37" s="199" t="str">
        <f t="shared" si="54"/>
        <v/>
      </c>
      <c r="AN37" s="199" t="str">
        <f t="shared" si="54"/>
        <v/>
      </c>
      <c r="AO37" s="199" t="str">
        <f t="shared" si="54"/>
        <v/>
      </c>
      <c r="AP37" s="199" t="str">
        <f t="shared" si="54"/>
        <v/>
      </c>
      <c r="AQ37" s="199" t="str">
        <f t="shared" si="54"/>
        <v/>
      </c>
      <c r="AR37" s="199" t="str">
        <f t="shared" si="54"/>
        <v/>
      </c>
      <c r="AS37" s="199" t="str">
        <f t="shared" si="54"/>
        <v/>
      </c>
      <c r="AT37" s="199" t="str">
        <f t="shared" si="54"/>
        <v/>
      </c>
      <c r="AU37" s="199" t="str">
        <f t="shared" si="54"/>
        <v/>
      </c>
      <c r="AV37" s="199" t="str">
        <f t="shared" si="54"/>
        <v/>
      </c>
      <c r="AW37" s="199" t="str">
        <f t="shared" si="54"/>
        <v/>
      </c>
      <c r="AX37" s="199" t="str">
        <f t="shared" si="54"/>
        <v/>
      </c>
      <c r="AY37" s="199" t="str">
        <f t="shared" si="54"/>
        <v/>
      </c>
      <c r="AZ37" s="199" t="str">
        <f t="shared" si="54"/>
        <v/>
      </c>
      <c r="BA37" s="199" t="str">
        <f t="shared" si="54"/>
        <v/>
      </c>
      <c r="BB37" s="199" t="str">
        <f t="shared" si="54"/>
        <v/>
      </c>
      <c r="BC37" s="199" t="str">
        <f t="shared" si="54"/>
        <v/>
      </c>
      <c r="BD37" s="199" t="str">
        <f t="shared" si="54"/>
        <v/>
      </c>
      <c r="BE37" s="199" t="str">
        <f t="shared" si="54"/>
        <v/>
      </c>
      <c r="BF37" s="199" t="str">
        <f t="shared" si="54"/>
        <v/>
      </c>
      <c r="BG37" s="199" t="str">
        <f t="shared" si="54"/>
        <v/>
      </c>
      <c r="BH37" s="199" t="str">
        <f t="shared" si="54"/>
        <v/>
      </c>
      <c r="BI37" s="199" t="str">
        <f t="shared" si="54"/>
        <v/>
      </c>
      <c r="BJ37" s="199" t="str">
        <f t="shared" si="54"/>
        <v/>
      </c>
      <c r="BK37" s="199" t="str">
        <f t="shared" si="54"/>
        <v/>
      </c>
      <c r="BL37" s="199" t="str">
        <f t="shared" si="54"/>
        <v/>
      </c>
      <c r="BM37" s="199" t="str">
        <f t="shared" si="54"/>
        <v/>
      </c>
      <c r="BN37" s="199" t="str">
        <f t="shared" si="54"/>
        <v/>
      </c>
      <c r="BO37" s="199" t="str">
        <f t="shared" si="54"/>
        <v/>
      </c>
      <c r="BP37" s="199" t="str">
        <f t="shared" si="54"/>
        <v/>
      </c>
      <c r="BQ37" s="199" t="str">
        <f t="shared" si="54"/>
        <v/>
      </c>
      <c r="BR37" s="199" t="str">
        <f t="shared" si="54"/>
        <v/>
      </c>
      <c r="BS37" s="199" t="str">
        <f t="shared" si="54"/>
        <v/>
      </c>
      <c r="BT37" s="199" t="str">
        <f t="shared" si="54"/>
        <v/>
      </c>
      <c r="BU37" s="199" t="str">
        <f t="shared" si="54"/>
        <v/>
      </c>
      <c r="BV37" s="199" t="str">
        <f t="shared" si="54"/>
        <v/>
      </c>
      <c r="BW37" s="199" t="str">
        <f t="shared" si="54"/>
        <v/>
      </c>
      <c r="BX37" s="199" t="str">
        <f t="shared" si="54"/>
        <v/>
      </c>
      <c r="BY37" s="199" t="str">
        <f t="shared" si="54"/>
        <v/>
      </c>
      <c r="BZ37" s="199" t="str">
        <f t="shared" si="54"/>
        <v/>
      </c>
      <c r="CA37" s="199" t="str">
        <f t="shared" si="54"/>
        <v/>
      </c>
      <c r="CB37" s="199" t="str">
        <f t="shared" si="54"/>
        <v/>
      </c>
      <c r="CC37" s="199" t="str">
        <f t="shared" si="54"/>
        <v/>
      </c>
      <c r="CD37" s="199" t="str">
        <f t="shared" si="54"/>
        <v/>
      </c>
      <c r="CE37" s="199" t="str">
        <f t="shared" si="54"/>
        <v/>
      </c>
      <c r="CF37" s="199" t="str">
        <f t="shared" si="54"/>
        <v/>
      </c>
      <c r="CG37" s="199" t="str">
        <f t="shared" si="54"/>
        <v/>
      </c>
      <c r="CH37" s="199" t="str">
        <f t="shared" si="54"/>
        <v/>
      </c>
      <c r="CI37" s="199" t="str">
        <f t="shared" si="54"/>
        <v/>
      </c>
      <c r="CJ37" s="199" t="str">
        <f t="shared" si="54"/>
        <v/>
      </c>
      <c r="CK37" s="199" t="str">
        <f t="shared" si="54"/>
        <v/>
      </c>
      <c r="CL37" s="199" t="str">
        <f t="shared" si="54"/>
        <v/>
      </c>
      <c r="CM37" s="199" t="str">
        <f t="shared" si="54"/>
        <v/>
      </c>
      <c r="CN37" s="199" t="str">
        <f t="shared" si="54"/>
        <v/>
      </c>
      <c r="CO37" s="199" t="str">
        <f t="shared" si="54"/>
        <v/>
      </c>
      <c r="CP37" s="199" t="str">
        <f t="shared" si="54"/>
        <v/>
      </c>
      <c r="CQ37" s="199" t="str">
        <f t="shared" si="54"/>
        <v/>
      </c>
      <c r="CR37" s="199" t="str">
        <f t="shared" si="54"/>
        <v/>
      </c>
      <c r="CS37" s="199" t="str">
        <f t="shared" si="54"/>
        <v/>
      </c>
      <c r="CT37" s="199" t="str">
        <f t="shared" si="54"/>
        <v/>
      </c>
      <c r="CU37" s="199" t="str">
        <f t="shared" si="54"/>
        <v/>
      </c>
      <c r="CV37" s="199" t="str">
        <f t="shared" si="53"/>
        <v/>
      </c>
      <c r="CW37" s="199" t="str">
        <f t="shared" si="53"/>
        <v/>
      </c>
      <c r="CX37" s="199" t="str">
        <f t="shared" si="53"/>
        <v/>
      </c>
      <c r="CY37" s="199" t="str">
        <f t="shared" si="53"/>
        <v/>
      </c>
      <c r="CZ37" s="199" t="str">
        <f t="shared" si="53"/>
        <v/>
      </c>
      <c r="DA37" s="199" t="str">
        <f t="shared" si="53"/>
        <v/>
      </c>
      <c r="DB37" s="199" t="str">
        <f t="shared" si="53"/>
        <v/>
      </c>
      <c r="DC37" s="199" t="str">
        <f t="shared" si="53"/>
        <v/>
      </c>
      <c r="DD37" s="199" t="str">
        <f t="shared" si="53"/>
        <v/>
      </c>
      <c r="DE37" s="199" t="str">
        <f t="shared" si="53"/>
        <v/>
      </c>
      <c r="DF37" s="199" t="str">
        <f t="shared" si="53"/>
        <v/>
      </c>
      <c r="DG37" s="199" t="str">
        <f t="shared" si="53"/>
        <v/>
      </c>
      <c r="DH37" s="199" t="str">
        <f t="shared" si="53"/>
        <v/>
      </c>
      <c r="DI37" s="199" t="str">
        <f t="shared" si="53"/>
        <v/>
      </c>
      <c r="DJ37" s="199" t="str">
        <f t="shared" si="53"/>
        <v/>
      </c>
      <c r="DK37" s="199" t="str">
        <f t="shared" si="53"/>
        <v/>
      </c>
      <c r="DL37" s="199" t="str">
        <f t="shared" si="53"/>
        <v/>
      </c>
      <c r="DM37" s="199" t="str">
        <f t="shared" si="53"/>
        <v/>
      </c>
      <c r="DN37" s="199" t="str">
        <f t="shared" si="53"/>
        <v/>
      </c>
      <c r="DO37" s="199" t="str">
        <f t="shared" si="53"/>
        <v/>
      </c>
      <c r="DP37" s="199" t="str">
        <f t="shared" si="53"/>
        <v/>
      </c>
      <c r="DQ37" s="199" t="str">
        <f t="shared" si="53"/>
        <v/>
      </c>
      <c r="DR37" s="199" t="str">
        <f t="shared" si="53"/>
        <v/>
      </c>
      <c r="DS37" s="199" t="str">
        <f t="shared" si="53"/>
        <v/>
      </c>
      <c r="DT37" s="199" t="str">
        <f t="shared" si="53"/>
        <v/>
      </c>
      <c r="DU37" s="199" t="str">
        <f t="shared" si="53"/>
        <v/>
      </c>
      <c r="DV37" s="199" t="str">
        <f t="shared" si="53"/>
        <v/>
      </c>
      <c r="DW37" s="199" t="str">
        <f t="shared" si="53"/>
        <v/>
      </c>
      <c r="DX37" s="199" t="str">
        <f t="shared" si="53"/>
        <v/>
      </c>
      <c r="DY37" s="199" t="str">
        <f t="shared" si="53"/>
        <v/>
      </c>
      <c r="DZ37" s="199" t="str">
        <f t="shared" si="53"/>
        <v/>
      </c>
      <c r="EA37" s="199" t="str">
        <f t="shared" si="53"/>
        <v/>
      </c>
      <c r="EB37" s="199" t="str">
        <f t="shared" si="53"/>
        <v/>
      </c>
      <c r="EC37" s="199" t="str">
        <f t="shared" si="53"/>
        <v/>
      </c>
      <c r="ED37" s="199" t="str">
        <f t="shared" si="53"/>
        <v/>
      </c>
      <c r="EE37" s="236" t="str">
        <f t="shared" si="16"/>
        <v/>
      </c>
      <c r="EF37" s="237" t="e">
        <f t="shared" si="41"/>
        <v>#N/A</v>
      </c>
      <c r="EG37" s="237" t="e">
        <f t="shared" si="41"/>
        <v>#N/A</v>
      </c>
      <c r="EH37" s="237" t="e">
        <f t="shared" si="41"/>
        <v>#N/A</v>
      </c>
      <c r="EI37" s="237" t="e">
        <f t="shared" si="41"/>
        <v>#N/A</v>
      </c>
      <c r="EJ37" s="237" t="e">
        <f t="shared" si="41"/>
        <v>#N/A</v>
      </c>
      <c r="EK37" s="237" t="e">
        <f t="shared" si="41"/>
        <v>#N/A</v>
      </c>
      <c r="EL37" s="237" t="e">
        <f t="shared" si="41"/>
        <v>#N/A</v>
      </c>
      <c r="EM37" s="237" t="e">
        <f t="shared" si="41"/>
        <v>#N/A</v>
      </c>
      <c r="EN37" s="237" t="e">
        <f t="shared" si="41"/>
        <v>#N/A</v>
      </c>
      <c r="EO37" s="237" t="e">
        <f t="shared" si="41"/>
        <v>#N/A</v>
      </c>
      <c r="EP37" s="237" t="e">
        <f t="shared" si="41"/>
        <v>#N/A</v>
      </c>
      <c r="EQ37" s="237" t="e">
        <f t="shared" si="41"/>
        <v>#N/A</v>
      </c>
      <c r="ER37" s="237" t="e">
        <f t="shared" si="36"/>
        <v>#N/A</v>
      </c>
      <c r="ES37" s="237" t="e">
        <f t="shared" si="36"/>
        <v>#N/A</v>
      </c>
      <c r="ET37" s="237" t="e">
        <f t="shared" si="36"/>
        <v>#N/A</v>
      </c>
      <c r="EU37" s="237" t="e">
        <f t="shared" si="36"/>
        <v>#N/A</v>
      </c>
      <c r="EV37" s="237" t="e">
        <f t="shared" si="36"/>
        <v>#N/A</v>
      </c>
      <c r="EW37" s="237" t="e">
        <f t="shared" si="36"/>
        <v>#N/A</v>
      </c>
      <c r="EX37" s="237" t="e">
        <f t="shared" si="36"/>
        <v>#N/A</v>
      </c>
      <c r="EY37" s="237" t="e">
        <f t="shared" si="36"/>
        <v>#N/A</v>
      </c>
      <c r="EZ37" s="237" t="e">
        <f t="shared" si="36"/>
        <v>#N/A</v>
      </c>
      <c r="FA37" s="237" t="e">
        <f t="shared" si="36"/>
        <v>#N/A</v>
      </c>
      <c r="FB37" s="237" t="e">
        <f t="shared" si="36"/>
        <v>#N/A</v>
      </c>
      <c r="FC37" s="237" t="e">
        <f t="shared" si="36"/>
        <v>#N/A</v>
      </c>
      <c r="FD37" s="237" t="e">
        <f t="shared" si="36"/>
        <v>#N/A</v>
      </c>
      <c r="FE37" s="237" t="e">
        <f t="shared" si="36"/>
        <v>#N/A</v>
      </c>
      <c r="FF37" s="237" t="e">
        <f t="shared" si="36"/>
        <v>#N/A</v>
      </c>
      <c r="FG37" s="237" t="e">
        <f t="shared" si="36"/>
        <v>#N/A</v>
      </c>
      <c r="FH37" s="237" t="e">
        <f t="shared" si="42"/>
        <v>#N/A</v>
      </c>
      <c r="FI37" s="237" t="e">
        <f t="shared" si="42"/>
        <v>#N/A</v>
      </c>
      <c r="FJ37" s="237" t="e">
        <f t="shared" si="42"/>
        <v>#N/A</v>
      </c>
      <c r="FK37" s="237" t="e">
        <f t="shared" si="37"/>
        <v>#N/A</v>
      </c>
      <c r="FL37" s="237" t="e">
        <f t="shared" si="37"/>
        <v>#N/A</v>
      </c>
      <c r="FM37" s="237" t="e">
        <f t="shared" si="37"/>
        <v>#N/A</v>
      </c>
      <c r="FN37" s="237" t="e">
        <f t="shared" si="37"/>
        <v>#N/A</v>
      </c>
      <c r="FO37" s="237" t="e">
        <f t="shared" si="37"/>
        <v>#N/A</v>
      </c>
      <c r="FP37" s="237" t="e">
        <f t="shared" si="37"/>
        <v>#N/A</v>
      </c>
      <c r="FQ37" s="237" t="e">
        <f t="shared" si="37"/>
        <v>#N/A</v>
      </c>
      <c r="FR37" s="237" t="e">
        <f t="shared" si="37"/>
        <v>#N/A</v>
      </c>
      <c r="FS37" s="237" t="e">
        <f t="shared" si="37"/>
        <v>#N/A</v>
      </c>
      <c r="FT37" s="237" t="e">
        <f t="shared" si="37"/>
        <v>#N/A</v>
      </c>
      <c r="FU37" s="237" t="e">
        <f t="shared" si="37"/>
        <v>#N/A</v>
      </c>
      <c r="FV37" s="237" t="e">
        <f t="shared" si="37"/>
        <v>#N/A</v>
      </c>
      <c r="FW37" s="237" t="e">
        <f t="shared" si="37"/>
        <v>#N/A</v>
      </c>
      <c r="FX37" s="237" t="e">
        <f t="shared" si="37"/>
        <v>#N/A</v>
      </c>
      <c r="FY37" s="237" t="e">
        <f t="shared" si="37"/>
        <v>#N/A</v>
      </c>
      <c r="FZ37" s="237" t="e">
        <f t="shared" si="37"/>
        <v>#N/A</v>
      </c>
      <c r="GA37" s="237" t="e">
        <f t="shared" si="38"/>
        <v>#N/A</v>
      </c>
      <c r="GB37" s="237" t="e">
        <f t="shared" si="38"/>
        <v>#N/A</v>
      </c>
      <c r="GC37" s="237" t="e">
        <f t="shared" si="38"/>
        <v>#N/A</v>
      </c>
      <c r="GD37" s="237" t="e">
        <f t="shared" si="38"/>
        <v>#N/A</v>
      </c>
      <c r="GE37" s="237" t="e">
        <f t="shared" si="38"/>
        <v>#N/A</v>
      </c>
      <c r="GF37" s="237" t="e">
        <f t="shared" si="38"/>
        <v>#N/A</v>
      </c>
      <c r="GG37" s="237" t="e">
        <f t="shared" si="38"/>
        <v>#N/A</v>
      </c>
      <c r="GH37" s="237" t="e">
        <f t="shared" si="38"/>
        <v>#N/A</v>
      </c>
      <c r="GI37" s="237" t="e">
        <f t="shared" si="38"/>
        <v>#N/A</v>
      </c>
      <c r="GJ37" s="237" t="e">
        <f t="shared" si="38"/>
        <v>#N/A</v>
      </c>
      <c r="GK37" s="237" t="e">
        <f t="shared" si="38"/>
        <v>#N/A</v>
      </c>
      <c r="GL37" s="237" t="e">
        <f t="shared" si="38"/>
        <v>#N/A</v>
      </c>
      <c r="GM37" s="237" t="e">
        <f t="shared" si="38"/>
        <v>#N/A</v>
      </c>
      <c r="GN37" s="237" t="e">
        <f t="shared" si="38"/>
        <v>#N/A</v>
      </c>
      <c r="GO37" s="237" t="e">
        <f t="shared" si="38"/>
        <v>#N/A</v>
      </c>
      <c r="GP37" s="237" t="e">
        <f t="shared" si="38"/>
        <v>#N/A</v>
      </c>
      <c r="GQ37" s="237" t="e">
        <f t="shared" si="39"/>
        <v>#N/A</v>
      </c>
      <c r="GR37" s="237" t="e">
        <f t="shared" si="18"/>
        <v>#N/A</v>
      </c>
      <c r="GS37" s="237" t="e">
        <f t="shared" si="18"/>
        <v>#N/A</v>
      </c>
      <c r="GT37" s="237" t="e">
        <f t="shared" si="18"/>
        <v>#N/A</v>
      </c>
      <c r="GU37" s="237" t="e">
        <f t="shared" si="18"/>
        <v>#N/A</v>
      </c>
      <c r="GV37" s="237" t="e">
        <f t="shared" si="18"/>
        <v>#N/A</v>
      </c>
      <c r="GW37" s="237" t="e">
        <f t="shared" si="18"/>
        <v>#N/A</v>
      </c>
      <c r="GX37" s="237" t="e">
        <f t="shared" si="18"/>
        <v>#N/A</v>
      </c>
      <c r="GY37" s="237" t="e">
        <f t="shared" si="18"/>
        <v>#N/A</v>
      </c>
      <c r="GZ37" s="237" t="e">
        <f t="shared" si="18"/>
        <v>#N/A</v>
      </c>
      <c r="HA37" s="237" t="e">
        <f t="shared" si="18"/>
        <v>#N/A</v>
      </c>
      <c r="HB37" s="237" t="e">
        <f t="shared" si="18"/>
        <v>#N/A</v>
      </c>
      <c r="HC37" s="237" t="e">
        <f t="shared" si="18"/>
        <v>#N/A</v>
      </c>
      <c r="HD37" s="237" t="e">
        <f t="shared" si="18"/>
        <v>#N/A</v>
      </c>
      <c r="HE37" s="237" t="e">
        <f t="shared" si="18"/>
        <v>#N/A</v>
      </c>
      <c r="HF37" s="237" t="e">
        <f t="shared" si="18"/>
        <v>#N/A</v>
      </c>
      <c r="HG37" s="237" t="e">
        <f t="shared" si="18"/>
        <v>#N/A</v>
      </c>
      <c r="HH37" s="237" t="e">
        <f t="shared" si="47"/>
        <v>#N/A</v>
      </c>
      <c r="HI37" s="237" t="e">
        <f t="shared" si="47"/>
        <v>#N/A</v>
      </c>
      <c r="HJ37" s="237" t="e">
        <f t="shared" si="47"/>
        <v>#N/A</v>
      </c>
      <c r="HK37" s="237" t="e">
        <f t="shared" si="44"/>
        <v>#N/A</v>
      </c>
      <c r="HL37" s="237" t="e">
        <f t="shared" si="44"/>
        <v>#N/A</v>
      </c>
      <c r="HM37" s="237" t="e">
        <f t="shared" si="44"/>
        <v>#N/A</v>
      </c>
      <c r="HN37" s="237" t="e">
        <f t="shared" si="44"/>
        <v>#N/A</v>
      </c>
      <c r="HO37" s="237" t="e">
        <f t="shared" si="44"/>
        <v>#N/A</v>
      </c>
      <c r="HP37" s="237" t="e">
        <f t="shared" si="44"/>
        <v>#N/A</v>
      </c>
      <c r="HQ37" s="237" t="e">
        <f t="shared" si="44"/>
        <v>#N/A</v>
      </c>
      <c r="HR37" s="237" t="e">
        <f t="shared" si="44"/>
        <v>#N/A</v>
      </c>
      <c r="HS37" s="237" t="e">
        <f t="shared" si="44"/>
        <v>#N/A</v>
      </c>
      <c r="HT37" s="237" t="e">
        <f t="shared" si="44"/>
        <v>#N/A</v>
      </c>
      <c r="HU37" s="237" t="e">
        <f t="shared" si="44"/>
        <v>#N/A</v>
      </c>
      <c r="HV37" s="237" t="e">
        <f t="shared" si="44"/>
        <v>#N/A</v>
      </c>
      <c r="HW37" s="237" t="e">
        <f t="shared" si="44"/>
        <v>#N/A</v>
      </c>
      <c r="HX37" s="237" t="e">
        <f t="shared" si="44"/>
        <v>#N/A</v>
      </c>
      <c r="HY37" s="237" t="e">
        <f t="shared" si="44"/>
        <v>#N/A</v>
      </c>
      <c r="HZ37" s="237" t="e">
        <f t="shared" si="44"/>
        <v>#N/A</v>
      </c>
      <c r="IA37" s="237" t="e">
        <f t="shared" si="45"/>
        <v>#N/A</v>
      </c>
      <c r="IB37" s="237" t="e">
        <f t="shared" si="27"/>
        <v>#N/A</v>
      </c>
    </row>
    <row r="38" spans="1:236" hidden="1" x14ac:dyDescent="0.25">
      <c r="A38" s="22">
        <v>35</v>
      </c>
      <c r="B38" s="132"/>
      <c r="C38" s="132"/>
      <c r="D38" s="132"/>
      <c r="E38" s="127"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9" t="str">
        <f t="shared" si="3"/>
        <v/>
      </c>
      <c r="Q38" s="119" t="str">
        <f t="shared" si="4"/>
        <v/>
      </c>
      <c r="R38" s="40" t="str">
        <f t="shared" si="5"/>
        <v/>
      </c>
      <c r="S38" s="132"/>
      <c r="T38" s="28" t="str">
        <f>IF(AND(B38&gt;0,C38&gt;0,D38&gt;0,M38&gt;0,N38&gt;0,S38&gt;0,NOT(K38="")),ABS(VLOOKUP($S$1,VLookups!$A$28:$B$29,2,FALSE)-_xlfn.BETA.DIST(S38,IF(G38="L",N38,M38),IF(G38="L",M38,N38),TRUE,B38,D38)),"")</f>
        <v/>
      </c>
      <c r="U38" s="129" t="str">
        <f>IF(OR($M38="",$N38=""),"",_xlfn.BETA.INV(ABS(VLOOKUP($S$1,VLookups!$A$28:$B$29,2,FALSE)-U$3),IF($G38="L",$N38,$M38),IF($G38="L",$M38,$N38),$B38,$D38))</f>
        <v/>
      </c>
      <c r="V38" s="130" t="str">
        <f>IF(OR($M38="",$N38=""),"",_xlfn.BETA.INV(ABS(VLOOKUP($S$1,VLookups!$A$28:$B$29,2,FALSE)-V$3),IF($G38="L",$N38,$M38),IF($G38="L",$M38,$N38),$B38,$D38))</f>
        <v/>
      </c>
      <c r="W38" s="129" t="str">
        <f>IF(OR($M38="",$N38=""),"",_xlfn.BETA.INV(ABS(VLOOKUP($S$1,VLookups!$A$28:$B$29,2,FALSE)-W$3),IF($G38="L",$N38,$M38),IF($G38="L",$M38,$N38),$B38,$D38))</f>
        <v/>
      </c>
      <c r="X38" s="130" t="str">
        <f>IF(OR($M38="",$N38=""),"",_xlfn.BETA.INV(ABS(VLOOKUP($S$1,VLookups!$A$28:$B$29,2,FALSE)-X$3),IF($G38="L",$N38,$M38),IF($G38="L",$M38,$N38),$B38,$D38))</f>
        <v/>
      </c>
      <c r="Y38" s="129" t="str">
        <f>IF(OR($M38="",$N38=""),"",_xlfn.BETA.INV(ABS(VLOOKUP($S$1,VLookups!$A$28:$B$29,2,FALSE)-Y$3),IF($G38="L",$N38,$M38),IF($G38="L",$M38,$N38),$B38,$D38))</f>
        <v/>
      </c>
      <c r="Z38" s="130" t="str">
        <f>IF(OR($M38="",$N38=""),"",_xlfn.BETA.INV(ABS(VLOOKUP($S$1,VLookups!$A$28:$B$29,2,FALSE)-Z$3),IF($G38="L",$N38,$M38),IF($G38="L",$M38,$N38),$B38,$D38))</f>
        <v/>
      </c>
      <c r="AA38" s="129" t="str">
        <f>IF(OR($M38="",$N38=""),"",_xlfn.BETA.INV(ABS(VLOOKUP($S$1,VLookups!$A$28:$B$29,2,FALSE)-AA$3),IF($G38="L",$N38,$M38),IF($G38="L",$M38,$N38),$B38,$D38))</f>
        <v/>
      </c>
      <c r="AB38" s="130" t="str">
        <f>IF(OR($M38="",$N38=""),"",_xlfn.BETA.INV(ABS(VLOOKUP($S$1,VLookups!$A$28:$B$29,2,FALSE)-AB$3),IF($G38="L",$N38,$M38),IF($G38="L",$M38,$N38),$B38,$D38))</f>
        <v/>
      </c>
      <c r="AC38" s="129" t="str">
        <f>IF(OR($M38="",$N38=""),"",_xlfn.BETA.INV(ABS(VLOOKUP($S$1,VLookups!$A$28:$B$29,2,FALSE)-AC$3),IF($G38="L",$N38,$M38),IF($G38="L",$M38,$N38),$B38,$D38))</f>
        <v/>
      </c>
      <c r="AD38" s="130" t="str">
        <f>IF(OR($M38="",$N38=""),"",_xlfn.BETA.INV(ABS(VLOOKUP($S$1,VLookups!$A$28:$B$29,2,FALSE)-AD$3),IF($G38="L",$N38,$M38),IF($G38="L",$M38,$N38),$B38,$D38))</f>
        <v/>
      </c>
      <c r="AE38" s="129" t="str">
        <f>IF(OR($M38="",$N38=""),"",_xlfn.BETA.INV(ABS(VLOOKUP($S$1,VLookups!$A$28:$B$29,2,FALSE)-AE$3),IF($G38="L",$N38,$M38),IF($G38="L",$M38,$N38),$B38,$D38))</f>
        <v/>
      </c>
      <c r="AF38" s="130" t="str">
        <f>IF(OR($M38="",$N38=""),"",_xlfn.BETA.INV(ABS(VLOOKUP($S$1,VLookups!$A$28:$B$29,2,FALSE)-AF$3),IF($G38="L",$N38,$M38),IF($G38="L",$M38,$N38),$B38,$D38))</f>
        <v/>
      </c>
      <c r="AG38" s="17"/>
      <c r="AH38" s="238" t="str">
        <f t="shared" si="13"/>
        <v/>
      </c>
      <c r="AI38" s="236" t="str">
        <f t="shared" si="14"/>
        <v/>
      </c>
      <c r="AJ38" s="199" t="str">
        <f t="shared" si="54"/>
        <v/>
      </c>
      <c r="AK38" s="199" t="str">
        <f t="shared" si="54"/>
        <v/>
      </c>
      <c r="AL38" s="199" t="str">
        <f t="shared" si="54"/>
        <v/>
      </c>
      <c r="AM38" s="199" t="str">
        <f t="shared" si="54"/>
        <v/>
      </c>
      <c r="AN38" s="199" t="str">
        <f t="shared" si="54"/>
        <v/>
      </c>
      <c r="AO38" s="199" t="str">
        <f t="shared" si="54"/>
        <v/>
      </c>
      <c r="AP38" s="199" t="str">
        <f t="shared" si="54"/>
        <v/>
      </c>
      <c r="AQ38" s="199" t="str">
        <f t="shared" si="54"/>
        <v/>
      </c>
      <c r="AR38" s="199" t="str">
        <f t="shared" si="54"/>
        <v/>
      </c>
      <c r="AS38" s="199" t="str">
        <f t="shared" si="54"/>
        <v/>
      </c>
      <c r="AT38" s="199" t="str">
        <f t="shared" si="54"/>
        <v/>
      </c>
      <c r="AU38" s="199" t="str">
        <f t="shared" si="54"/>
        <v/>
      </c>
      <c r="AV38" s="199" t="str">
        <f t="shared" si="54"/>
        <v/>
      </c>
      <c r="AW38" s="199" t="str">
        <f t="shared" si="54"/>
        <v/>
      </c>
      <c r="AX38" s="199" t="str">
        <f t="shared" si="54"/>
        <v/>
      </c>
      <c r="AY38" s="199" t="str">
        <f t="shared" si="54"/>
        <v/>
      </c>
      <c r="AZ38" s="199" t="str">
        <f t="shared" si="54"/>
        <v/>
      </c>
      <c r="BA38" s="199" t="str">
        <f t="shared" si="54"/>
        <v/>
      </c>
      <c r="BB38" s="199" t="str">
        <f t="shared" si="54"/>
        <v/>
      </c>
      <c r="BC38" s="199" t="str">
        <f t="shared" si="54"/>
        <v/>
      </c>
      <c r="BD38" s="199" t="str">
        <f t="shared" si="54"/>
        <v/>
      </c>
      <c r="BE38" s="199" t="str">
        <f t="shared" si="54"/>
        <v/>
      </c>
      <c r="BF38" s="199" t="str">
        <f t="shared" si="54"/>
        <v/>
      </c>
      <c r="BG38" s="199" t="str">
        <f t="shared" si="54"/>
        <v/>
      </c>
      <c r="BH38" s="199" t="str">
        <f t="shared" si="54"/>
        <v/>
      </c>
      <c r="BI38" s="199" t="str">
        <f t="shared" si="54"/>
        <v/>
      </c>
      <c r="BJ38" s="199" t="str">
        <f t="shared" si="54"/>
        <v/>
      </c>
      <c r="BK38" s="199" t="str">
        <f t="shared" si="54"/>
        <v/>
      </c>
      <c r="BL38" s="199" t="str">
        <f t="shared" si="54"/>
        <v/>
      </c>
      <c r="BM38" s="199" t="str">
        <f t="shared" si="54"/>
        <v/>
      </c>
      <c r="BN38" s="199" t="str">
        <f t="shared" si="54"/>
        <v/>
      </c>
      <c r="BO38" s="199" t="str">
        <f t="shared" si="54"/>
        <v/>
      </c>
      <c r="BP38" s="199" t="str">
        <f t="shared" si="54"/>
        <v/>
      </c>
      <c r="BQ38" s="199" t="str">
        <f t="shared" si="54"/>
        <v/>
      </c>
      <c r="BR38" s="199" t="str">
        <f t="shared" si="54"/>
        <v/>
      </c>
      <c r="BS38" s="199" t="str">
        <f t="shared" si="54"/>
        <v/>
      </c>
      <c r="BT38" s="199" t="str">
        <f t="shared" si="54"/>
        <v/>
      </c>
      <c r="BU38" s="199" t="str">
        <f t="shared" si="54"/>
        <v/>
      </c>
      <c r="BV38" s="199" t="str">
        <f t="shared" si="54"/>
        <v/>
      </c>
      <c r="BW38" s="199" t="str">
        <f t="shared" si="54"/>
        <v/>
      </c>
      <c r="BX38" s="199" t="str">
        <f t="shared" si="54"/>
        <v/>
      </c>
      <c r="BY38" s="199" t="str">
        <f t="shared" si="54"/>
        <v/>
      </c>
      <c r="BZ38" s="199" t="str">
        <f t="shared" si="54"/>
        <v/>
      </c>
      <c r="CA38" s="199" t="str">
        <f t="shared" si="54"/>
        <v/>
      </c>
      <c r="CB38" s="199" t="str">
        <f t="shared" si="54"/>
        <v/>
      </c>
      <c r="CC38" s="199" t="str">
        <f t="shared" si="54"/>
        <v/>
      </c>
      <c r="CD38" s="199" t="str">
        <f t="shared" si="54"/>
        <v/>
      </c>
      <c r="CE38" s="199" t="str">
        <f t="shared" si="54"/>
        <v/>
      </c>
      <c r="CF38" s="199" t="str">
        <f t="shared" si="54"/>
        <v/>
      </c>
      <c r="CG38" s="199" t="str">
        <f t="shared" si="54"/>
        <v/>
      </c>
      <c r="CH38" s="199" t="str">
        <f t="shared" si="54"/>
        <v/>
      </c>
      <c r="CI38" s="199" t="str">
        <f t="shared" si="54"/>
        <v/>
      </c>
      <c r="CJ38" s="199" t="str">
        <f t="shared" si="54"/>
        <v/>
      </c>
      <c r="CK38" s="199" t="str">
        <f t="shared" si="54"/>
        <v/>
      </c>
      <c r="CL38" s="199" t="str">
        <f t="shared" si="54"/>
        <v/>
      </c>
      <c r="CM38" s="199" t="str">
        <f t="shared" si="54"/>
        <v/>
      </c>
      <c r="CN38" s="199" t="str">
        <f t="shared" si="54"/>
        <v/>
      </c>
      <c r="CO38" s="199" t="str">
        <f t="shared" si="54"/>
        <v/>
      </c>
      <c r="CP38" s="199" t="str">
        <f t="shared" si="54"/>
        <v/>
      </c>
      <c r="CQ38" s="199" t="str">
        <f t="shared" si="54"/>
        <v/>
      </c>
      <c r="CR38" s="199" t="str">
        <f t="shared" si="54"/>
        <v/>
      </c>
      <c r="CS38" s="199" t="str">
        <f t="shared" si="54"/>
        <v/>
      </c>
      <c r="CT38" s="199" t="str">
        <f t="shared" si="54"/>
        <v/>
      </c>
      <c r="CU38" s="199" t="str">
        <f t="shared" si="54"/>
        <v/>
      </c>
      <c r="CV38" s="199" t="str">
        <f t="shared" si="53"/>
        <v/>
      </c>
      <c r="CW38" s="199" t="str">
        <f t="shared" si="53"/>
        <v/>
      </c>
      <c r="CX38" s="199" t="str">
        <f t="shared" si="53"/>
        <v/>
      </c>
      <c r="CY38" s="199" t="str">
        <f t="shared" si="53"/>
        <v/>
      </c>
      <c r="CZ38" s="199" t="str">
        <f t="shared" si="53"/>
        <v/>
      </c>
      <c r="DA38" s="199" t="str">
        <f t="shared" si="53"/>
        <v/>
      </c>
      <c r="DB38" s="199" t="str">
        <f t="shared" si="53"/>
        <v/>
      </c>
      <c r="DC38" s="199" t="str">
        <f t="shared" si="53"/>
        <v/>
      </c>
      <c r="DD38" s="199" t="str">
        <f t="shared" si="53"/>
        <v/>
      </c>
      <c r="DE38" s="199" t="str">
        <f t="shared" si="53"/>
        <v/>
      </c>
      <c r="DF38" s="199" t="str">
        <f t="shared" si="53"/>
        <v/>
      </c>
      <c r="DG38" s="199" t="str">
        <f t="shared" si="53"/>
        <v/>
      </c>
      <c r="DH38" s="199" t="str">
        <f t="shared" si="53"/>
        <v/>
      </c>
      <c r="DI38" s="199" t="str">
        <f t="shared" si="53"/>
        <v/>
      </c>
      <c r="DJ38" s="199" t="str">
        <f t="shared" si="53"/>
        <v/>
      </c>
      <c r="DK38" s="199" t="str">
        <f t="shared" si="53"/>
        <v/>
      </c>
      <c r="DL38" s="199" t="str">
        <f t="shared" si="53"/>
        <v/>
      </c>
      <c r="DM38" s="199" t="str">
        <f t="shared" si="53"/>
        <v/>
      </c>
      <c r="DN38" s="199" t="str">
        <f t="shared" si="53"/>
        <v/>
      </c>
      <c r="DO38" s="199" t="str">
        <f t="shared" si="53"/>
        <v/>
      </c>
      <c r="DP38" s="199" t="str">
        <f t="shared" si="53"/>
        <v/>
      </c>
      <c r="DQ38" s="199" t="str">
        <f t="shared" si="53"/>
        <v/>
      </c>
      <c r="DR38" s="199" t="str">
        <f t="shared" si="53"/>
        <v/>
      </c>
      <c r="DS38" s="199" t="str">
        <f t="shared" si="53"/>
        <v/>
      </c>
      <c r="DT38" s="199" t="str">
        <f t="shared" si="53"/>
        <v/>
      </c>
      <c r="DU38" s="199" t="str">
        <f t="shared" si="53"/>
        <v/>
      </c>
      <c r="DV38" s="199" t="str">
        <f t="shared" si="53"/>
        <v/>
      </c>
      <c r="DW38" s="199" t="str">
        <f t="shared" si="53"/>
        <v/>
      </c>
      <c r="DX38" s="199" t="str">
        <f t="shared" si="53"/>
        <v/>
      </c>
      <c r="DY38" s="199" t="str">
        <f t="shared" si="53"/>
        <v/>
      </c>
      <c r="DZ38" s="199" t="str">
        <f t="shared" si="53"/>
        <v/>
      </c>
      <c r="EA38" s="199" t="str">
        <f t="shared" si="53"/>
        <v/>
      </c>
      <c r="EB38" s="199" t="str">
        <f t="shared" si="53"/>
        <v/>
      </c>
      <c r="EC38" s="199" t="str">
        <f t="shared" si="53"/>
        <v/>
      </c>
      <c r="ED38" s="199" t="str">
        <f t="shared" si="53"/>
        <v/>
      </c>
      <c r="EE38" s="236" t="str">
        <f t="shared" si="16"/>
        <v/>
      </c>
      <c r="EF38" s="237" t="e">
        <f t="shared" si="41"/>
        <v>#N/A</v>
      </c>
      <c r="EG38" s="237" t="e">
        <f t="shared" si="41"/>
        <v>#N/A</v>
      </c>
      <c r="EH38" s="237" t="e">
        <f t="shared" si="41"/>
        <v>#N/A</v>
      </c>
      <c r="EI38" s="237" t="e">
        <f t="shared" si="41"/>
        <v>#N/A</v>
      </c>
      <c r="EJ38" s="237" t="e">
        <f t="shared" si="41"/>
        <v>#N/A</v>
      </c>
      <c r="EK38" s="237" t="e">
        <f t="shared" si="41"/>
        <v>#N/A</v>
      </c>
      <c r="EL38" s="237" t="e">
        <f t="shared" si="41"/>
        <v>#N/A</v>
      </c>
      <c r="EM38" s="237" t="e">
        <f t="shared" si="41"/>
        <v>#N/A</v>
      </c>
      <c r="EN38" s="237" t="e">
        <f t="shared" si="41"/>
        <v>#N/A</v>
      </c>
      <c r="EO38" s="237" t="e">
        <f t="shared" si="41"/>
        <v>#N/A</v>
      </c>
      <c r="EP38" s="237" t="e">
        <f t="shared" si="41"/>
        <v>#N/A</v>
      </c>
      <c r="EQ38" s="237" t="e">
        <f t="shared" si="41"/>
        <v>#N/A</v>
      </c>
      <c r="ER38" s="237" t="e">
        <f t="shared" si="36"/>
        <v>#N/A</v>
      </c>
      <c r="ES38" s="237" t="e">
        <f t="shared" si="36"/>
        <v>#N/A</v>
      </c>
      <c r="ET38" s="237" t="e">
        <f t="shared" si="36"/>
        <v>#N/A</v>
      </c>
      <c r="EU38" s="237" t="e">
        <f t="shared" si="36"/>
        <v>#N/A</v>
      </c>
      <c r="EV38" s="237" t="e">
        <f t="shared" si="36"/>
        <v>#N/A</v>
      </c>
      <c r="EW38" s="237" t="e">
        <f t="shared" si="36"/>
        <v>#N/A</v>
      </c>
      <c r="EX38" s="237" t="e">
        <f t="shared" si="36"/>
        <v>#N/A</v>
      </c>
      <c r="EY38" s="237" t="e">
        <f t="shared" si="36"/>
        <v>#N/A</v>
      </c>
      <c r="EZ38" s="237" t="e">
        <f t="shared" si="36"/>
        <v>#N/A</v>
      </c>
      <c r="FA38" s="237" t="e">
        <f t="shared" si="36"/>
        <v>#N/A</v>
      </c>
      <c r="FB38" s="237" t="e">
        <f t="shared" si="36"/>
        <v>#N/A</v>
      </c>
      <c r="FC38" s="237" t="e">
        <f t="shared" si="36"/>
        <v>#N/A</v>
      </c>
      <c r="FD38" s="237" t="e">
        <f t="shared" si="36"/>
        <v>#N/A</v>
      </c>
      <c r="FE38" s="237" t="e">
        <f t="shared" si="36"/>
        <v>#N/A</v>
      </c>
      <c r="FF38" s="237" t="e">
        <f t="shared" si="36"/>
        <v>#N/A</v>
      </c>
      <c r="FG38" s="237" t="e">
        <f t="shared" si="36"/>
        <v>#N/A</v>
      </c>
      <c r="FH38" s="237" t="e">
        <f t="shared" si="42"/>
        <v>#N/A</v>
      </c>
      <c r="FI38" s="237" t="e">
        <f t="shared" si="42"/>
        <v>#N/A</v>
      </c>
      <c r="FJ38" s="237" t="e">
        <f t="shared" si="42"/>
        <v>#N/A</v>
      </c>
      <c r="FK38" s="237" t="e">
        <f t="shared" si="37"/>
        <v>#N/A</v>
      </c>
      <c r="FL38" s="237" t="e">
        <f t="shared" si="37"/>
        <v>#N/A</v>
      </c>
      <c r="FM38" s="237" t="e">
        <f t="shared" si="37"/>
        <v>#N/A</v>
      </c>
      <c r="FN38" s="237" t="e">
        <f t="shared" si="37"/>
        <v>#N/A</v>
      </c>
      <c r="FO38" s="237" t="e">
        <f t="shared" si="37"/>
        <v>#N/A</v>
      </c>
      <c r="FP38" s="237" t="e">
        <f t="shared" si="37"/>
        <v>#N/A</v>
      </c>
      <c r="FQ38" s="237" t="e">
        <f t="shared" si="37"/>
        <v>#N/A</v>
      </c>
      <c r="FR38" s="237" t="e">
        <f t="shared" si="37"/>
        <v>#N/A</v>
      </c>
      <c r="FS38" s="237" t="e">
        <f t="shared" si="37"/>
        <v>#N/A</v>
      </c>
      <c r="FT38" s="237" t="e">
        <f t="shared" si="37"/>
        <v>#N/A</v>
      </c>
      <c r="FU38" s="237" t="e">
        <f t="shared" si="37"/>
        <v>#N/A</v>
      </c>
      <c r="FV38" s="237" t="e">
        <f t="shared" si="37"/>
        <v>#N/A</v>
      </c>
      <c r="FW38" s="237" t="e">
        <f t="shared" si="37"/>
        <v>#N/A</v>
      </c>
      <c r="FX38" s="237" t="e">
        <f t="shared" si="37"/>
        <v>#N/A</v>
      </c>
      <c r="FY38" s="237" t="e">
        <f t="shared" si="37"/>
        <v>#N/A</v>
      </c>
      <c r="FZ38" s="237" t="e">
        <f t="shared" si="37"/>
        <v>#N/A</v>
      </c>
      <c r="GA38" s="237" t="e">
        <f t="shared" si="38"/>
        <v>#N/A</v>
      </c>
      <c r="GB38" s="237" t="e">
        <f t="shared" si="38"/>
        <v>#N/A</v>
      </c>
      <c r="GC38" s="237" t="e">
        <f t="shared" si="38"/>
        <v>#N/A</v>
      </c>
      <c r="GD38" s="237" t="e">
        <f t="shared" si="38"/>
        <v>#N/A</v>
      </c>
      <c r="GE38" s="237" t="e">
        <f t="shared" si="38"/>
        <v>#N/A</v>
      </c>
      <c r="GF38" s="237" t="e">
        <f t="shared" si="38"/>
        <v>#N/A</v>
      </c>
      <c r="GG38" s="237" t="e">
        <f t="shared" si="38"/>
        <v>#N/A</v>
      </c>
      <c r="GH38" s="237" t="e">
        <f t="shared" si="38"/>
        <v>#N/A</v>
      </c>
      <c r="GI38" s="237" t="e">
        <f t="shared" si="38"/>
        <v>#N/A</v>
      </c>
      <c r="GJ38" s="237" t="e">
        <f t="shared" si="38"/>
        <v>#N/A</v>
      </c>
      <c r="GK38" s="237" t="e">
        <f t="shared" si="38"/>
        <v>#N/A</v>
      </c>
      <c r="GL38" s="237" t="e">
        <f t="shared" si="38"/>
        <v>#N/A</v>
      </c>
      <c r="GM38" s="237" t="e">
        <f t="shared" si="38"/>
        <v>#N/A</v>
      </c>
      <c r="GN38" s="237" t="e">
        <f t="shared" si="38"/>
        <v>#N/A</v>
      </c>
      <c r="GO38" s="237" t="e">
        <f t="shared" si="38"/>
        <v>#N/A</v>
      </c>
      <c r="GP38" s="237" t="e">
        <f t="shared" si="38"/>
        <v>#N/A</v>
      </c>
      <c r="GQ38" s="237" t="e">
        <f t="shared" si="39"/>
        <v>#N/A</v>
      </c>
      <c r="GR38" s="237" t="e">
        <f t="shared" si="18"/>
        <v>#N/A</v>
      </c>
      <c r="GS38" s="237" t="e">
        <f t="shared" si="18"/>
        <v>#N/A</v>
      </c>
      <c r="GT38" s="237" t="e">
        <f t="shared" si="18"/>
        <v>#N/A</v>
      </c>
      <c r="GU38" s="237" t="e">
        <f t="shared" si="18"/>
        <v>#N/A</v>
      </c>
      <c r="GV38" s="237" t="e">
        <f t="shared" si="18"/>
        <v>#N/A</v>
      </c>
      <c r="GW38" s="237" t="e">
        <f t="shared" si="18"/>
        <v>#N/A</v>
      </c>
      <c r="GX38" s="237" t="e">
        <f t="shared" si="18"/>
        <v>#N/A</v>
      </c>
      <c r="GY38" s="237" t="e">
        <f t="shared" si="18"/>
        <v>#N/A</v>
      </c>
      <c r="GZ38" s="237" t="e">
        <f t="shared" si="18"/>
        <v>#N/A</v>
      </c>
      <c r="HA38" s="237" t="e">
        <f t="shared" si="18"/>
        <v>#N/A</v>
      </c>
      <c r="HB38" s="237" t="e">
        <f t="shared" si="18"/>
        <v>#N/A</v>
      </c>
      <c r="HC38" s="237" t="e">
        <f t="shared" si="18"/>
        <v>#N/A</v>
      </c>
      <c r="HD38" s="237" t="e">
        <f t="shared" si="18"/>
        <v>#N/A</v>
      </c>
      <c r="HE38" s="237" t="e">
        <f t="shared" si="18"/>
        <v>#N/A</v>
      </c>
      <c r="HF38" s="237" t="e">
        <f t="shared" ref="HF38:HU101" si="55">IF(ISNONTEXT($Q38),IF($G38="R",_xlfn.BETA.DIST(DI38,$M38,$N38,FALSE,$B38,$D38),_xlfn.BETA.DIST(DI38,$N38,$M38,FALSE,$B38,$D38)),NA())</f>
        <v>#N/A</v>
      </c>
      <c r="HG38" s="237" t="e">
        <f t="shared" si="55"/>
        <v>#N/A</v>
      </c>
      <c r="HH38" s="237" t="e">
        <f t="shared" si="47"/>
        <v>#N/A</v>
      </c>
      <c r="HI38" s="237" t="e">
        <f t="shared" si="47"/>
        <v>#N/A</v>
      </c>
      <c r="HJ38" s="237" t="e">
        <f t="shared" si="47"/>
        <v>#N/A</v>
      </c>
      <c r="HK38" s="237" t="e">
        <f t="shared" si="44"/>
        <v>#N/A</v>
      </c>
      <c r="HL38" s="237" t="e">
        <f t="shared" si="44"/>
        <v>#N/A</v>
      </c>
      <c r="HM38" s="237" t="e">
        <f t="shared" si="44"/>
        <v>#N/A</v>
      </c>
      <c r="HN38" s="237" t="e">
        <f t="shared" si="44"/>
        <v>#N/A</v>
      </c>
      <c r="HO38" s="237" t="e">
        <f t="shared" si="44"/>
        <v>#N/A</v>
      </c>
      <c r="HP38" s="237" t="e">
        <f t="shared" si="44"/>
        <v>#N/A</v>
      </c>
      <c r="HQ38" s="237" t="e">
        <f t="shared" si="44"/>
        <v>#N/A</v>
      </c>
      <c r="HR38" s="237" t="e">
        <f t="shared" si="44"/>
        <v>#N/A</v>
      </c>
      <c r="HS38" s="237" t="e">
        <f t="shared" si="44"/>
        <v>#N/A</v>
      </c>
      <c r="HT38" s="237" t="e">
        <f t="shared" si="44"/>
        <v>#N/A</v>
      </c>
      <c r="HU38" s="237" t="e">
        <f t="shared" si="44"/>
        <v>#N/A</v>
      </c>
      <c r="HV38" s="237" t="e">
        <f t="shared" si="44"/>
        <v>#N/A</v>
      </c>
      <c r="HW38" s="237" t="e">
        <f t="shared" si="44"/>
        <v>#N/A</v>
      </c>
      <c r="HX38" s="237" t="e">
        <f t="shared" si="44"/>
        <v>#N/A</v>
      </c>
      <c r="HY38" s="237" t="e">
        <f t="shared" si="44"/>
        <v>#N/A</v>
      </c>
      <c r="HZ38" s="237" t="e">
        <f t="shared" si="44"/>
        <v>#N/A</v>
      </c>
      <c r="IA38" s="237" t="e">
        <f t="shared" si="45"/>
        <v>#N/A</v>
      </c>
      <c r="IB38" s="237" t="e">
        <f t="shared" si="27"/>
        <v>#N/A</v>
      </c>
    </row>
    <row r="39" spans="1:236" hidden="1" x14ac:dyDescent="0.25">
      <c r="A39" s="22">
        <v>36</v>
      </c>
      <c r="B39" s="132"/>
      <c r="C39" s="132"/>
      <c r="D39" s="132"/>
      <c r="E39" s="127"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9" t="str">
        <f t="shared" si="3"/>
        <v/>
      </c>
      <c r="Q39" s="119" t="str">
        <f t="shared" si="4"/>
        <v/>
      </c>
      <c r="R39" s="40" t="str">
        <f t="shared" si="5"/>
        <v/>
      </c>
      <c r="S39" s="132"/>
      <c r="T39" s="28" t="str">
        <f>IF(AND(B39&gt;0,C39&gt;0,D39&gt;0,M39&gt;0,N39&gt;0,S39&gt;0,NOT(K39="")),ABS(VLOOKUP($S$1,VLookups!$A$28:$B$29,2,FALSE)-_xlfn.BETA.DIST(S39,IF(G39="L",N39,M39),IF(G39="L",M39,N39),TRUE,B39,D39)),"")</f>
        <v/>
      </c>
      <c r="U39" s="129" t="str">
        <f>IF(OR($M39="",$N39=""),"",_xlfn.BETA.INV(ABS(VLOOKUP($S$1,VLookups!$A$28:$B$29,2,FALSE)-U$3),IF($G39="L",$N39,$M39),IF($G39="L",$M39,$N39),$B39,$D39))</f>
        <v/>
      </c>
      <c r="V39" s="130" t="str">
        <f>IF(OR($M39="",$N39=""),"",_xlfn.BETA.INV(ABS(VLOOKUP($S$1,VLookups!$A$28:$B$29,2,FALSE)-V$3),IF($G39="L",$N39,$M39),IF($G39="L",$M39,$N39),$B39,$D39))</f>
        <v/>
      </c>
      <c r="W39" s="129" t="str">
        <f>IF(OR($M39="",$N39=""),"",_xlfn.BETA.INV(ABS(VLOOKUP($S$1,VLookups!$A$28:$B$29,2,FALSE)-W$3),IF($G39="L",$N39,$M39),IF($G39="L",$M39,$N39),$B39,$D39))</f>
        <v/>
      </c>
      <c r="X39" s="130" t="str">
        <f>IF(OR($M39="",$N39=""),"",_xlfn.BETA.INV(ABS(VLOOKUP($S$1,VLookups!$A$28:$B$29,2,FALSE)-X$3),IF($G39="L",$N39,$M39),IF($G39="L",$M39,$N39),$B39,$D39))</f>
        <v/>
      </c>
      <c r="Y39" s="129" t="str">
        <f>IF(OR($M39="",$N39=""),"",_xlfn.BETA.INV(ABS(VLOOKUP($S$1,VLookups!$A$28:$B$29,2,FALSE)-Y$3),IF($G39="L",$N39,$M39),IF($G39="L",$M39,$N39),$B39,$D39))</f>
        <v/>
      </c>
      <c r="Z39" s="130" t="str">
        <f>IF(OR($M39="",$N39=""),"",_xlfn.BETA.INV(ABS(VLOOKUP($S$1,VLookups!$A$28:$B$29,2,FALSE)-Z$3),IF($G39="L",$N39,$M39),IF($G39="L",$M39,$N39),$B39,$D39))</f>
        <v/>
      </c>
      <c r="AA39" s="129" t="str">
        <f>IF(OR($M39="",$N39=""),"",_xlfn.BETA.INV(ABS(VLOOKUP($S$1,VLookups!$A$28:$B$29,2,FALSE)-AA$3),IF($G39="L",$N39,$M39),IF($G39="L",$M39,$N39),$B39,$D39))</f>
        <v/>
      </c>
      <c r="AB39" s="130" t="str">
        <f>IF(OR($M39="",$N39=""),"",_xlfn.BETA.INV(ABS(VLOOKUP($S$1,VLookups!$A$28:$B$29,2,FALSE)-AB$3),IF($G39="L",$N39,$M39),IF($G39="L",$M39,$N39),$B39,$D39))</f>
        <v/>
      </c>
      <c r="AC39" s="129" t="str">
        <f>IF(OR($M39="",$N39=""),"",_xlfn.BETA.INV(ABS(VLOOKUP($S$1,VLookups!$A$28:$B$29,2,FALSE)-AC$3),IF($G39="L",$N39,$M39),IF($G39="L",$M39,$N39),$B39,$D39))</f>
        <v/>
      </c>
      <c r="AD39" s="130" t="str">
        <f>IF(OR($M39="",$N39=""),"",_xlfn.BETA.INV(ABS(VLOOKUP($S$1,VLookups!$A$28:$B$29,2,FALSE)-AD$3),IF($G39="L",$N39,$M39),IF($G39="L",$M39,$N39),$B39,$D39))</f>
        <v/>
      </c>
      <c r="AE39" s="129" t="str">
        <f>IF(OR($M39="",$N39=""),"",_xlfn.BETA.INV(ABS(VLOOKUP($S$1,VLookups!$A$28:$B$29,2,FALSE)-AE$3),IF($G39="L",$N39,$M39),IF($G39="L",$M39,$N39),$B39,$D39))</f>
        <v/>
      </c>
      <c r="AF39" s="130" t="str">
        <f>IF(OR($M39="",$N39=""),"",_xlfn.BETA.INV(ABS(VLOOKUP($S$1,VLookups!$A$28:$B$29,2,FALSE)-AF$3),IF($G39="L",$N39,$M39),IF($G39="L",$M39,$N39),$B39,$D39))</f>
        <v/>
      </c>
      <c r="AG39" s="17"/>
      <c r="AH39" s="238" t="str">
        <f t="shared" si="13"/>
        <v/>
      </c>
      <c r="AI39" s="236" t="str">
        <f t="shared" si="14"/>
        <v/>
      </c>
      <c r="AJ39" s="199" t="str">
        <f t="shared" si="54"/>
        <v/>
      </c>
      <c r="AK39" s="199" t="str">
        <f t="shared" si="54"/>
        <v/>
      </c>
      <c r="AL39" s="199" t="str">
        <f t="shared" si="54"/>
        <v/>
      </c>
      <c r="AM39" s="199" t="str">
        <f t="shared" si="54"/>
        <v/>
      </c>
      <c r="AN39" s="199" t="str">
        <f t="shared" si="54"/>
        <v/>
      </c>
      <c r="AO39" s="199" t="str">
        <f t="shared" si="54"/>
        <v/>
      </c>
      <c r="AP39" s="199" t="str">
        <f t="shared" si="54"/>
        <v/>
      </c>
      <c r="AQ39" s="199" t="str">
        <f t="shared" si="54"/>
        <v/>
      </c>
      <c r="AR39" s="199" t="str">
        <f t="shared" si="54"/>
        <v/>
      </c>
      <c r="AS39" s="199" t="str">
        <f t="shared" si="54"/>
        <v/>
      </c>
      <c r="AT39" s="199" t="str">
        <f t="shared" si="54"/>
        <v/>
      </c>
      <c r="AU39" s="199" t="str">
        <f t="shared" si="54"/>
        <v/>
      </c>
      <c r="AV39" s="199" t="str">
        <f t="shared" si="54"/>
        <v/>
      </c>
      <c r="AW39" s="199" t="str">
        <f t="shared" si="54"/>
        <v/>
      </c>
      <c r="AX39" s="199" t="str">
        <f t="shared" si="54"/>
        <v/>
      </c>
      <c r="AY39" s="199" t="str">
        <f t="shared" si="54"/>
        <v/>
      </c>
      <c r="AZ39" s="199" t="str">
        <f t="shared" si="54"/>
        <v/>
      </c>
      <c r="BA39" s="199" t="str">
        <f t="shared" si="54"/>
        <v/>
      </c>
      <c r="BB39" s="199" t="str">
        <f t="shared" si="54"/>
        <v/>
      </c>
      <c r="BC39" s="199" t="str">
        <f t="shared" si="54"/>
        <v/>
      </c>
      <c r="BD39" s="199" t="str">
        <f t="shared" si="54"/>
        <v/>
      </c>
      <c r="BE39" s="199" t="str">
        <f t="shared" si="54"/>
        <v/>
      </c>
      <c r="BF39" s="199" t="str">
        <f t="shared" si="54"/>
        <v/>
      </c>
      <c r="BG39" s="199" t="str">
        <f t="shared" si="54"/>
        <v/>
      </c>
      <c r="BH39" s="199" t="str">
        <f t="shared" si="54"/>
        <v/>
      </c>
      <c r="BI39" s="199" t="str">
        <f t="shared" si="54"/>
        <v/>
      </c>
      <c r="BJ39" s="199" t="str">
        <f t="shared" si="54"/>
        <v/>
      </c>
      <c r="BK39" s="199" t="str">
        <f t="shared" si="54"/>
        <v/>
      </c>
      <c r="BL39" s="199" t="str">
        <f t="shared" si="54"/>
        <v/>
      </c>
      <c r="BM39" s="199" t="str">
        <f t="shared" si="54"/>
        <v/>
      </c>
      <c r="BN39" s="199" t="str">
        <f t="shared" si="54"/>
        <v/>
      </c>
      <c r="BO39" s="199" t="str">
        <f t="shared" si="54"/>
        <v/>
      </c>
      <c r="BP39" s="199" t="str">
        <f t="shared" si="54"/>
        <v/>
      </c>
      <c r="BQ39" s="199" t="str">
        <f t="shared" si="54"/>
        <v/>
      </c>
      <c r="BR39" s="199" t="str">
        <f t="shared" si="54"/>
        <v/>
      </c>
      <c r="BS39" s="199" t="str">
        <f t="shared" si="54"/>
        <v/>
      </c>
      <c r="BT39" s="199" t="str">
        <f t="shared" si="54"/>
        <v/>
      </c>
      <c r="BU39" s="199" t="str">
        <f t="shared" si="54"/>
        <v/>
      </c>
      <c r="BV39" s="199" t="str">
        <f t="shared" si="54"/>
        <v/>
      </c>
      <c r="BW39" s="199" t="str">
        <f t="shared" si="54"/>
        <v/>
      </c>
      <c r="BX39" s="199" t="str">
        <f t="shared" si="54"/>
        <v/>
      </c>
      <c r="BY39" s="199" t="str">
        <f t="shared" si="54"/>
        <v/>
      </c>
      <c r="BZ39" s="199" t="str">
        <f t="shared" si="54"/>
        <v/>
      </c>
      <c r="CA39" s="199" t="str">
        <f t="shared" si="54"/>
        <v/>
      </c>
      <c r="CB39" s="199" t="str">
        <f t="shared" si="54"/>
        <v/>
      </c>
      <c r="CC39" s="199" t="str">
        <f t="shared" si="54"/>
        <v/>
      </c>
      <c r="CD39" s="199" t="str">
        <f t="shared" si="54"/>
        <v/>
      </c>
      <c r="CE39" s="199" t="str">
        <f t="shared" si="54"/>
        <v/>
      </c>
      <c r="CF39" s="199" t="str">
        <f t="shared" si="54"/>
        <v/>
      </c>
      <c r="CG39" s="199" t="str">
        <f t="shared" si="54"/>
        <v/>
      </c>
      <c r="CH39" s="199" t="str">
        <f t="shared" si="54"/>
        <v/>
      </c>
      <c r="CI39" s="199" t="str">
        <f t="shared" si="54"/>
        <v/>
      </c>
      <c r="CJ39" s="199" t="str">
        <f t="shared" si="54"/>
        <v/>
      </c>
      <c r="CK39" s="199" t="str">
        <f t="shared" si="54"/>
        <v/>
      </c>
      <c r="CL39" s="199" t="str">
        <f t="shared" si="54"/>
        <v/>
      </c>
      <c r="CM39" s="199" t="str">
        <f t="shared" si="54"/>
        <v/>
      </c>
      <c r="CN39" s="199" t="str">
        <f t="shared" si="54"/>
        <v/>
      </c>
      <c r="CO39" s="199" t="str">
        <f t="shared" si="54"/>
        <v/>
      </c>
      <c r="CP39" s="199" t="str">
        <f t="shared" si="54"/>
        <v/>
      </c>
      <c r="CQ39" s="199" t="str">
        <f t="shared" si="54"/>
        <v/>
      </c>
      <c r="CR39" s="199" t="str">
        <f t="shared" si="54"/>
        <v/>
      </c>
      <c r="CS39" s="199" t="str">
        <f t="shared" si="54"/>
        <v/>
      </c>
      <c r="CT39" s="199" t="str">
        <f t="shared" si="54"/>
        <v/>
      </c>
      <c r="CU39" s="199" t="str">
        <f t="shared" si="54"/>
        <v/>
      </c>
      <c r="CV39" s="199" t="str">
        <f t="shared" si="53"/>
        <v/>
      </c>
      <c r="CW39" s="199" t="str">
        <f t="shared" si="53"/>
        <v/>
      </c>
      <c r="CX39" s="199" t="str">
        <f t="shared" si="53"/>
        <v/>
      </c>
      <c r="CY39" s="199" t="str">
        <f t="shared" si="53"/>
        <v/>
      </c>
      <c r="CZ39" s="199" t="str">
        <f t="shared" si="53"/>
        <v/>
      </c>
      <c r="DA39" s="199" t="str">
        <f t="shared" si="53"/>
        <v/>
      </c>
      <c r="DB39" s="199" t="str">
        <f t="shared" si="53"/>
        <v/>
      </c>
      <c r="DC39" s="199" t="str">
        <f t="shared" si="53"/>
        <v/>
      </c>
      <c r="DD39" s="199" t="str">
        <f t="shared" si="53"/>
        <v/>
      </c>
      <c r="DE39" s="199" t="str">
        <f t="shared" si="53"/>
        <v/>
      </c>
      <c r="DF39" s="199" t="str">
        <f t="shared" si="53"/>
        <v/>
      </c>
      <c r="DG39" s="199" t="str">
        <f t="shared" si="53"/>
        <v/>
      </c>
      <c r="DH39" s="199" t="str">
        <f t="shared" si="53"/>
        <v/>
      </c>
      <c r="DI39" s="199" t="str">
        <f t="shared" si="53"/>
        <v/>
      </c>
      <c r="DJ39" s="199" t="str">
        <f t="shared" si="53"/>
        <v/>
      </c>
      <c r="DK39" s="199" t="str">
        <f t="shared" si="53"/>
        <v/>
      </c>
      <c r="DL39" s="199" t="str">
        <f t="shared" si="53"/>
        <v/>
      </c>
      <c r="DM39" s="199" t="str">
        <f t="shared" si="53"/>
        <v/>
      </c>
      <c r="DN39" s="199" t="str">
        <f t="shared" si="53"/>
        <v/>
      </c>
      <c r="DO39" s="199" t="str">
        <f t="shared" si="53"/>
        <v/>
      </c>
      <c r="DP39" s="199" t="str">
        <f t="shared" si="53"/>
        <v/>
      </c>
      <c r="DQ39" s="199" t="str">
        <f t="shared" si="53"/>
        <v/>
      </c>
      <c r="DR39" s="199" t="str">
        <f t="shared" si="53"/>
        <v/>
      </c>
      <c r="DS39" s="199" t="str">
        <f t="shared" si="53"/>
        <v/>
      </c>
      <c r="DT39" s="199" t="str">
        <f t="shared" si="53"/>
        <v/>
      </c>
      <c r="DU39" s="199" t="str">
        <f t="shared" si="53"/>
        <v/>
      </c>
      <c r="DV39" s="199" t="str">
        <f t="shared" si="53"/>
        <v/>
      </c>
      <c r="DW39" s="199" t="str">
        <f t="shared" si="53"/>
        <v/>
      </c>
      <c r="DX39" s="199" t="str">
        <f t="shared" si="53"/>
        <v/>
      </c>
      <c r="DY39" s="199" t="str">
        <f t="shared" si="53"/>
        <v/>
      </c>
      <c r="DZ39" s="199" t="str">
        <f t="shared" si="53"/>
        <v/>
      </c>
      <c r="EA39" s="199" t="str">
        <f t="shared" si="53"/>
        <v/>
      </c>
      <c r="EB39" s="199" t="str">
        <f t="shared" si="53"/>
        <v/>
      </c>
      <c r="EC39" s="199" t="str">
        <f t="shared" si="53"/>
        <v/>
      </c>
      <c r="ED39" s="199" t="str">
        <f t="shared" si="53"/>
        <v/>
      </c>
      <c r="EE39" s="236" t="str">
        <f t="shared" si="16"/>
        <v/>
      </c>
      <c r="EF39" s="237" t="e">
        <f t="shared" si="41"/>
        <v>#N/A</v>
      </c>
      <c r="EG39" s="237" t="e">
        <f t="shared" si="41"/>
        <v>#N/A</v>
      </c>
      <c r="EH39" s="237" t="e">
        <f t="shared" si="41"/>
        <v>#N/A</v>
      </c>
      <c r="EI39" s="237" t="e">
        <f t="shared" si="41"/>
        <v>#N/A</v>
      </c>
      <c r="EJ39" s="237" t="e">
        <f t="shared" si="41"/>
        <v>#N/A</v>
      </c>
      <c r="EK39" s="237" t="e">
        <f t="shared" si="41"/>
        <v>#N/A</v>
      </c>
      <c r="EL39" s="237" t="e">
        <f t="shared" si="41"/>
        <v>#N/A</v>
      </c>
      <c r="EM39" s="237" t="e">
        <f t="shared" si="41"/>
        <v>#N/A</v>
      </c>
      <c r="EN39" s="237" t="e">
        <f t="shared" si="41"/>
        <v>#N/A</v>
      </c>
      <c r="EO39" s="237" t="e">
        <f t="shared" si="41"/>
        <v>#N/A</v>
      </c>
      <c r="EP39" s="237" t="e">
        <f t="shared" si="41"/>
        <v>#N/A</v>
      </c>
      <c r="EQ39" s="237" t="e">
        <f t="shared" si="41"/>
        <v>#N/A</v>
      </c>
      <c r="ER39" s="237" t="e">
        <f t="shared" si="36"/>
        <v>#N/A</v>
      </c>
      <c r="ES39" s="237" t="e">
        <f t="shared" si="36"/>
        <v>#N/A</v>
      </c>
      <c r="ET39" s="237" t="e">
        <f t="shared" si="36"/>
        <v>#N/A</v>
      </c>
      <c r="EU39" s="237" t="e">
        <f t="shared" si="36"/>
        <v>#N/A</v>
      </c>
      <c r="EV39" s="237" t="e">
        <f t="shared" si="36"/>
        <v>#N/A</v>
      </c>
      <c r="EW39" s="237" t="e">
        <f t="shared" si="36"/>
        <v>#N/A</v>
      </c>
      <c r="EX39" s="237" t="e">
        <f t="shared" si="36"/>
        <v>#N/A</v>
      </c>
      <c r="EY39" s="237" t="e">
        <f t="shared" si="36"/>
        <v>#N/A</v>
      </c>
      <c r="EZ39" s="237" t="e">
        <f t="shared" si="36"/>
        <v>#N/A</v>
      </c>
      <c r="FA39" s="237" t="e">
        <f t="shared" si="36"/>
        <v>#N/A</v>
      </c>
      <c r="FB39" s="237" t="e">
        <f t="shared" si="36"/>
        <v>#N/A</v>
      </c>
      <c r="FC39" s="237" t="e">
        <f t="shared" ref="FC39:FR102" si="56">IF(ISNONTEXT($Q39),IF($G39="R",_xlfn.BETA.DIST(BF39,$M39,$N39,FALSE,$B39,$D39),_xlfn.BETA.DIST(BF39,$N39,$M39,FALSE,$B39,$D39)),NA())</f>
        <v>#N/A</v>
      </c>
      <c r="FD39" s="237" t="e">
        <f t="shared" si="56"/>
        <v>#N/A</v>
      </c>
      <c r="FE39" s="237" t="e">
        <f t="shared" si="56"/>
        <v>#N/A</v>
      </c>
      <c r="FF39" s="237" t="e">
        <f t="shared" si="56"/>
        <v>#N/A</v>
      </c>
      <c r="FG39" s="237" t="e">
        <f t="shared" si="56"/>
        <v>#N/A</v>
      </c>
      <c r="FH39" s="237" t="e">
        <f t="shared" si="42"/>
        <v>#N/A</v>
      </c>
      <c r="FI39" s="237" t="e">
        <f t="shared" si="42"/>
        <v>#N/A</v>
      </c>
      <c r="FJ39" s="237" t="e">
        <f t="shared" si="42"/>
        <v>#N/A</v>
      </c>
      <c r="FK39" s="237" t="e">
        <f t="shared" si="37"/>
        <v>#N/A</v>
      </c>
      <c r="FL39" s="237" t="e">
        <f t="shared" si="37"/>
        <v>#N/A</v>
      </c>
      <c r="FM39" s="237" t="e">
        <f t="shared" si="37"/>
        <v>#N/A</v>
      </c>
      <c r="FN39" s="237" t="e">
        <f t="shared" si="37"/>
        <v>#N/A</v>
      </c>
      <c r="FO39" s="237" t="e">
        <f t="shared" si="37"/>
        <v>#N/A</v>
      </c>
      <c r="FP39" s="237" t="e">
        <f t="shared" si="37"/>
        <v>#N/A</v>
      </c>
      <c r="FQ39" s="237" t="e">
        <f t="shared" si="37"/>
        <v>#N/A</v>
      </c>
      <c r="FR39" s="237" t="e">
        <f t="shared" si="37"/>
        <v>#N/A</v>
      </c>
      <c r="FS39" s="237" t="e">
        <f t="shared" si="37"/>
        <v>#N/A</v>
      </c>
      <c r="FT39" s="237" t="e">
        <f t="shared" si="37"/>
        <v>#N/A</v>
      </c>
      <c r="FU39" s="237" t="e">
        <f t="shared" si="37"/>
        <v>#N/A</v>
      </c>
      <c r="FV39" s="237" t="e">
        <f t="shared" si="37"/>
        <v>#N/A</v>
      </c>
      <c r="FW39" s="237" t="e">
        <f t="shared" si="37"/>
        <v>#N/A</v>
      </c>
      <c r="FX39" s="237" t="e">
        <f t="shared" si="37"/>
        <v>#N/A</v>
      </c>
      <c r="FY39" s="237" t="e">
        <f t="shared" ref="FY39:GN102" si="57">IF(ISNONTEXT($Q39),IF($G39="R",_xlfn.BETA.DIST(CB39,$M39,$N39,FALSE,$B39,$D39),_xlfn.BETA.DIST(CB39,$N39,$M39,FALSE,$B39,$D39)),NA())</f>
        <v>#N/A</v>
      </c>
      <c r="FZ39" s="237" t="e">
        <f t="shared" si="57"/>
        <v>#N/A</v>
      </c>
      <c r="GA39" s="237" t="e">
        <f t="shared" si="38"/>
        <v>#N/A</v>
      </c>
      <c r="GB39" s="237" t="e">
        <f t="shared" si="38"/>
        <v>#N/A</v>
      </c>
      <c r="GC39" s="237" t="e">
        <f t="shared" si="38"/>
        <v>#N/A</v>
      </c>
      <c r="GD39" s="237" t="e">
        <f t="shared" si="38"/>
        <v>#N/A</v>
      </c>
      <c r="GE39" s="237" t="e">
        <f t="shared" si="38"/>
        <v>#N/A</v>
      </c>
      <c r="GF39" s="237" t="e">
        <f t="shared" si="38"/>
        <v>#N/A</v>
      </c>
      <c r="GG39" s="237" t="e">
        <f t="shared" si="38"/>
        <v>#N/A</v>
      </c>
      <c r="GH39" s="237" t="e">
        <f t="shared" si="38"/>
        <v>#N/A</v>
      </c>
      <c r="GI39" s="237" t="e">
        <f t="shared" si="38"/>
        <v>#N/A</v>
      </c>
      <c r="GJ39" s="237" t="e">
        <f t="shared" si="38"/>
        <v>#N/A</v>
      </c>
      <c r="GK39" s="237" t="e">
        <f t="shared" si="38"/>
        <v>#N/A</v>
      </c>
      <c r="GL39" s="237" t="e">
        <f t="shared" si="38"/>
        <v>#N/A</v>
      </c>
      <c r="GM39" s="237" t="e">
        <f t="shared" si="38"/>
        <v>#N/A</v>
      </c>
      <c r="GN39" s="237" t="e">
        <f t="shared" si="38"/>
        <v>#N/A</v>
      </c>
      <c r="GO39" s="237" t="e">
        <f t="shared" ref="GO39:HD102" si="58">IF(ISNONTEXT($Q39),IF($G39="R",_xlfn.BETA.DIST(CR39,$M39,$N39,FALSE,$B39,$D39),_xlfn.BETA.DIST(CR39,$N39,$M39,FALSE,$B39,$D39)),NA())</f>
        <v>#N/A</v>
      </c>
      <c r="GP39" s="237" t="e">
        <f t="shared" si="58"/>
        <v>#N/A</v>
      </c>
      <c r="GQ39" s="237" t="e">
        <f t="shared" si="39"/>
        <v>#N/A</v>
      </c>
      <c r="GR39" s="237" t="e">
        <f t="shared" si="39"/>
        <v>#N/A</v>
      </c>
      <c r="GS39" s="237" t="e">
        <f t="shared" si="39"/>
        <v>#N/A</v>
      </c>
      <c r="GT39" s="237" t="e">
        <f t="shared" si="39"/>
        <v>#N/A</v>
      </c>
      <c r="GU39" s="237" t="e">
        <f t="shared" si="39"/>
        <v>#N/A</v>
      </c>
      <c r="GV39" s="237" t="e">
        <f t="shared" si="39"/>
        <v>#N/A</v>
      </c>
      <c r="GW39" s="237" t="e">
        <f t="shared" si="39"/>
        <v>#N/A</v>
      </c>
      <c r="GX39" s="237" t="e">
        <f t="shared" si="39"/>
        <v>#N/A</v>
      </c>
      <c r="GY39" s="237" t="e">
        <f t="shared" si="39"/>
        <v>#N/A</v>
      </c>
      <c r="GZ39" s="237" t="e">
        <f t="shared" si="39"/>
        <v>#N/A</v>
      </c>
      <c r="HA39" s="237" t="e">
        <f t="shared" si="39"/>
        <v>#N/A</v>
      </c>
      <c r="HB39" s="237" t="e">
        <f t="shared" si="39"/>
        <v>#N/A</v>
      </c>
      <c r="HC39" s="237" t="e">
        <f t="shared" si="39"/>
        <v>#N/A</v>
      </c>
      <c r="HD39" s="237" t="e">
        <f t="shared" si="39"/>
        <v>#N/A</v>
      </c>
      <c r="HE39" s="237" t="e">
        <f t="shared" si="39"/>
        <v>#N/A</v>
      </c>
      <c r="HF39" s="237" t="e">
        <f t="shared" si="55"/>
        <v>#N/A</v>
      </c>
      <c r="HG39" s="237" t="e">
        <f t="shared" si="55"/>
        <v>#N/A</v>
      </c>
      <c r="HH39" s="237" t="e">
        <f t="shared" si="47"/>
        <v>#N/A</v>
      </c>
      <c r="HI39" s="237" t="e">
        <f t="shared" si="47"/>
        <v>#N/A</v>
      </c>
      <c r="HJ39" s="237" t="e">
        <f t="shared" si="47"/>
        <v>#N/A</v>
      </c>
      <c r="HK39" s="237" t="e">
        <f t="shared" si="44"/>
        <v>#N/A</v>
      </c>
      <c r="HL39" s="237" t="e">
        <f t="shared" si="44"/>
        <v>#N/A</v>
      </c>
      <c r="HM39" s="237" t="e">
        <f t="shared" si="44"/>
        <v>#N/A</v>
      </c>
      <c r="HN39" s="237" t="e">
        <f t="shared" si="44"/>
        <v>#N/A</v>
      </c>
      <c r="HO39" s="237" t="e">
        <f t="shared" si="44"/>
        <v>#N/A</v>
      </c>
      <c r="HP39" s="237" t="e">
        <f t="shared" si="44"/>
        <v>#N/A</v>
      </c>
      <c r="HQ39" s="237" t="e">
        <f t="shared" si="44"/>
        <v>#N/A</v>
      </c>
      <c r="HR39" s="237" t="e">
        <f t="shared" si="44"/>
        <v>#N/A</v>
      </c>
      <c r="HS39" s="237" t="e">
        <f t="shared" si="44"/>
        <v>#N/A</v>
      </c>
      <c r="HT39" s="237" t="e">
        <f t="shared" si="44"/>
        <v>#N/A</v>
      </c>
      <c r="HU39" s="237" t="e">
        <f t="shared" si="44"/>
        <v>#N/A</v>
      </c>
      <c r="HV39" s="237" t="e">
        <f t="shared" si="44"/>
        <v>#N/A</v>
      </c>
      <c r="HW39" s="237" t="e">
        <f t="shared" si="44"/>
        <v>#N/A</v>
      </c>
      <c r="HX39" s="237" t="e">
        <f t="shared" si="44"/>
        <v>#N/A</v>
      </c>
      <c r="HY39" s="237" t="e">
        <f t="shared" si="44"/>
        <v>#N/A</v>
      </c>
      <c r="HZ39" s="237" t="e">
        <f t="shared" si="44"/>
        <v>#N/A</v>
      </c>
      <c r="IA39" s="237" t="e">
        <f t="shared" si="45"/>
        <v>#N/A</v>
      </c>
      <c r="IB39" s="237" t="e">
        <f t="shared" si="27"/>
        <v>#N/A</v>
      </c>
    </row>
    <row r="40" spans="1:236" hidden="1" x14ac:dyDescent="0.25">
      <c r="A40" s="22">
        <v>37</v>
      </c>
      <c r="B40" s="132"/>
      <c r="C40" s="132"/>
      <c r="D40" s="132"/>
      <c r="E40" s="127"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9" t="str">
        <f t="shared" si="3"/>
        <v/>
      </c>
      <c r="Q40" s="119" t="str">
        <f t="shared" si="4"/>
        <v/>
      </c>
      <c r="R40" s="40" t="str">
        <f t="shared" si="5"/>
        <v/>
      </c>
      <c r="S40" s="132"/>
      <c r="T40" s="28" t="str">
        <f>IF(AND(B40&gt;0,C40&gt;0,D40&gt;0,M40&gt;0,N40&gt;0,S40&gt;0,NOT(K40="")),ABS(VLOOKUP($S$1,VLookups!$A$28:$B$29,2,FALSE)-_xlfn.BETA.DIST(S40,IF(G40="L",N40,M40),IF(G40="L",M40,N40),TRUE,B40,D40)),"")</f>
        <v/>
      </c>
      <c r="U40" s="129" t="str">
        <f>IF(OR($M40="",$N40=""),"",_xlfn.BETA.INV(ABS(VLOOKUP($S$1,VLookups!$A$28:$B$29,2,FALSE)-U$3),IF($G40="L",$N40,$M40),IF($G40="L",$M40,$N40),$B40,$D40))</f>
        <v/>
      </c>
      <c r="V40" s="130" t="str">
        <f>IF(OR($M40="",$N40=""),"",_xlfn.BETA.INV(ABS(VLOOKUP($S$1,VLookups!$A$28:$B$29,2,FALSE)-V$3),IF($G40="L",$N40,$M40),IF($G40="L",$M40,$N40),$B40,$D40))</f>
        <v/>
      </c>
      <c r="W40" s="129" t="str">
        <f>IF(OR($M40="",$N40=""),"",_xlfn.BETA.INV(ABS(VLOOKUP($S$1,VLookups!$A$28:$B$29,2,FALSE)-W$3),IF($G40="L",$N40,$M40),IF($G40="L",$M40,$N40),$B40,$D40))</f>
        <v/>
      </c>
      <c r="X40" s="130" t="str">
        <f>IF(OR($M40="",$N40=""),"",_xlfn.BETA.INV(ABS(VLOOKUP($S$1,VLookups!$A$28:$B$29,2,FALSE)-X$3),IF($G40="L",$N40,$M40),IF($G40="L",$M40,$N40),$B40,$D40))</f>
        <v/>
      </c>
      <c r="Y40" s="129" t="str">
        <f>IF(OR($M40="",$N40=""),"",_xlfn.BETA.INV(ABS(VLOOKUP($S$1,VLookups!$A$28:$B$29,2,FALSE)-Y$3),IF($G40="L",$N40,$M40),IF($G40="L",$M40,$N40),$B40,$D40))</f>
        <v/>
      </c>
      <c r="Z40" s="130" t="str">
        <f>IF(OR($M40="",$N40=""),"",_xlfn.BETA.INV(ABS(VLOOKUP($S$1,VLookups!$A$28:$B$29,2,FALSE)-Z$3),IF($G40="L",$N40,$M40),IF($G40="L",$M40,$N40),$B40,$D40))</f>
        <v/>
      </c>
      <c r="AA40" s="129" t="str">
        <f>IF(OR($M40="",$N40=""),"",_xlfn.BETA.INV(ABS(VLOOKUP($S$1,VLookups!$A$28:$B$29,2,FALSE)-AA$3),IF($G40="L",$N40,$M40),IF($G40="L",$M40,$N40),$B40,$D40))</f>
        <v/>
      </c>
      <c r="AB40" s="130" t="str">
        <f>IF(OR($M40="",$N40=""),"",_xlfn.BETA.INV(ABS(VLOOKUP($S$1,VLookups!$A$28:$B$29,2,FALSE)-AB$3),IF($G40="L",$N40,$M40),IF($G40="L",$M40,$N40),$B40,$D40))</f>
        <v/>
      </c>
      <c r="AC40" s="129" t="str">
        <f>IF(OR($M40="",$N40=""),"",_xlfn.BETA.INV(ABS(VLOOKUP($S$1,VLookups!$A$28:$B$29,2,FALSE)-AC$3),IF($G40="L",$N40,$M40),IF($G40="L",$M40,$N40),$B40,$D40))</f>
        <v/>
      </c>
      <c r="AD40" s="130" t="str">
        <f>IF(OR($M40="",$N40=""),"",_xlfn.BETA.INV(ABS(VLOOKUP($S$1,VLookups!$A$28:$B$29,2,FALSE)-AD$3),IF($G40="L",$N40,$M40),IF($G40="L",$M40,$N40),$B40,$D40))</f>
        <v/>
      </c>
      <c r="AE40" s="129" t="str">
        <f>IF(OR($M40="",$N40=""),"",_xlfn.BETA.INV(ABS(VLOOKUP($S$1,VLookups!$A$28:$B$29,2,FALSE)-AE$3),IF($G40="L",$N40,$M40),IF($G40="L",$M40,$N40),$B40,$D40))</f>
        <v/>
      </c>
      <c r="AF40" s="130" t="str">
        <f>IF(OR($M40="",$N40=""),"",_xlfn.BETA.INV(ABS(VLOOKUP($S$1,VLookups!$A$28:$B$29,2,FALSE)-AF$3),IF($G40="L",$N40,$M40),IF($G40="L",$M40,$N40),$B40,$D40))</f>
        <v/>
      </c>
      <c r="AG40" s="17"/>
      <c r="AH40" s="238" t="str">
        <f t="shared" si="13"/>
        <v/>
      </c>
      <c r="AI40" s="236" t="str">
        <f t="shared" si="14"/>
        <v/>
      </c>
      <c r="AJ40" s="199" t="str">
        <f t="shared" si="54"/>
        <v/>
      </c>
      <c r="AK40" s="199" t="str">
        <f t="shared" si="54"/>
        <v/>
      </c>
      <c r="AL40" s="199" t="str">
        <f t="shared" si="54"/>
        <v/>
      </c>
      <c r="AM40" s="199" t="str">
        <f t="shared" si="54"/>
        <v/>
      </c>
      <c r="AN40" s="199" t="str">
        <f t="shared" si="54"/>
        <v/>
      </c>
      <c r="AO40" s="199" t="str">
        <f t="shared" si="54"/>
        <v/>
      </c>
      <c r="AP40" s="199" t="str">
        <f t="shared" si="54"/>
        <v/>
      </c>
      <c r="AQ40" s="199" t="str">
        <f t="shared" si="54"/>
        <v/>
      </c>
      <c r="AR40" s="199" t="str">
        <f t="shared" si="54"/>
        <v/>
      </c>
      <c r="AS40" s="199" t="str">
        <f t="shared" si="54"/>
        <v/>
      </c>
      <c r="AT40" s="199" t="str">
        <f t="shared" si="54"/>
        <v/>
      </c>
      <c r="AU40" s="199" t="str">
        <f t="shared" si="54"/>
        <v/>
      </c>
      <c r="AV40" s="199" t="str">
        <f t="shared" si="54"/>
        <v/>
      </c>
      <c r="AW40" s="199" t="str">
        <f t="shared" si="54"/>
        <v/>
      </c>
      <c r="AX40" s="199" t="str">
        <f t="shared" si="54"/>
        <v/>
      </c>
      <c r="AY40" s="199" t="str">
        <f t="shared" si="54"/>
        <v/>
      </c>
      <c r="AZ40" s="199" t="str">
        <f t="shared" si="54"/>
        <v/>
      </c>
      <c r="BA40" s="199" t="str">
        <f t="shared" si="54"/>
        <v/>
      </c>
      <c r="BB40" s="199" t="str">
        <f t="shared" si="54"/>
        <v/>
      </c>
      <c r="BC40" s="199" t="str">
        <f t="shared" si="54"/>
        <v/>
      </c>
      <c r="BD40" s="199" t="str">
        <f t="shared" si="54"/>
        <v/>
      </c>
      <c r="BE40" s="199" t="str">
        <f t="shared" si="54"/>
        <v/>
      </c>
      <c r="BF40" s="199" t="str">
        <f t="shared" si="54"/>
        <v/>
      </c>
      <c r="BG40" s="199" t="str">
        <f t="shared" si="54"/>
        <v/>
      </c>
      <c r="BH40" s="199" t="str">
        <f t="shared" si="54"/>
        <v/>
      </c>
      <c r="BI40" s="199" t="str">
        <f t="shared" si="54"/>
        <v/>
      </c>
      <c r="BJ40" s="199" t="str">
        <f t="shared" si="54"/>
        <v/>
      </c>
      <c r="BK40" s="199" t="str">
        <f t="shared" si="54"/>
        <v/>
      </c>
      <c r="BL40" s="199" t="str">
        <f t="shared" si="54"/>
        <v/>
      </c>
      <c r="BM40" s="199" t="str">
        <f t="shared" si="54"/>
        <v/>
      </c>
      <c r="BN40" s="199" t="str">
        <f t="shared" si="54"/>
        <v/>
      </c>
      <c r="BO40" s="199" t="str">
        <f t="shared" si="54"/>
        <v/>
      </c>
      <c r="BP40" s="199" t="str">
        <f t="shared" si="54"/>
        <v/>
      </c>
      <c r="BQ40" s="199" t="str">
        <f t="shared" si="54"/>
        <v/>
      </c>
      <c r="BR40" s="199" t="str">
        <f t="shared" si="54"/>
        <v/>
      </c>
      <c r="BS40" s="199" t="str">
        <f t="shared" si="54"/>
        <v/>
      </c>
      <c r="BT40" s="199" t="str">
        <f t="shared" si="54"/>
        <v/>
      </c>
      <c r="BU40" s="199" t="str">
        <f t="shared" si="54"/>
        <v/>
      </c>
      <c r="BV40" s="199" t="str">
        <f t="shared" si="54"/>
        <v/>
      </c>
      <c r="BW40" s="199" t="str">
        <f t="shared" si="54"/>
        <v/>
      </c>
      <c r="BX40" s="199" t="str">
        <f t="shared" si="54"/>
        <v/>
      </c>
      <c r="BY40" s="199" t="str">
        <f t="shared" si="54"/>
        <v/>
      </c>
      <c r="BZ40" s="199" t="str">
        <f t="shared" si="54"/>
        <v/>
      </c>
      <c r="CA40" s="199" t="str">
        <f t="shared" si="54"/>
        <v/>
      </c>
      <c r="CB40" s="199" t="str">
        <f t="shared" si="54"/>
        <v/>
      </c>
      <c r="CC40" s="199" t="str">
        <f t="shared" si="54"/>
        <v/>
      </c>
      <c r="CD40" s="199" t="str">
        <f t="shared" si="54"/>
        <v/>
      </c>
      <c r="CE40" s="199" t="str">
        <f t="shared" si="54"/>
        <v/>
      </c>
      <c r="CF40" s="199" t="str">
        <f t="shared" si="54"/>
        <v/>
      </c>
      <c r="CG40" s="199" t="str">
        <f t="shared" si="54"/>
        <v/>
      </c>
      <c r="CH40" s="199" t="str">
        <f t="shared" si="54"/>
        <v/>
      </c>
      <c r="CI40" s="199" t="str">
        <f t="shared" si="54"/>
        <v/>
      </c>
      <c r="CJ40" s="199" t="str">
        <f t="shared" si="54"/>
        <v/>
      </c>
      <c r="CK40" s="199" t="str">
        <f t="shared" si="54"/>
        <v/>
      </c>
      <c r="CL40" s="199" t="str">
        <f t="shared" si="54"/>
        <v/>
      </c>
      <c r="CM40" s="199" t="str">
        <f t="shared" si="54"/>
        <v/>
      </c>
      <c r="CN40" s="199" t="str">
        <f t="shared" si="54"/>
        <v/>
      </c>
      <c r="CO40" s="199" t="str">
        <f t="shared" si="54"/>
        <v/>
      </c>
      <c r="CP40" s="199" t="str">
        <f t="shared" si="54"/>
        <v/>
      </c>
      <c r="CQ40" s="199" t="str">
        <f t="shared" si="54"/>
        <v/>
      </c>
      <c r="CR40" s="199" t="str">
        <f t="shared" si="54"/>
        <v/>
      </c>
      <c r="CS40" s="199" t="str">
        <f t="shared" si="54"/>
        <v/>
      </c>
      <c r="CT40" s="199" t="str">
        <f t="shared" si="54"/>
        <v/>
      </c>
      <c r="CU40" s="199" t="str">
        <f t="shared" ref="CU40:FF40" si="59">IF(ISNONTEXT($AH40),CT40+$AH40,"")</f>
        <v/>
      </c>
      <c r="CV40" s="199" t="str">
        <f t="shared" si="53"/>
        <v/>
      </c>
      <c r="CW40" s="199" t="str">
        <f t="shared" si="53"/>
        <v/>
      </c>
      <c r="CX40" s="199" t="str">
        <f t="shared" si="53"/>
        <v/>
      </c>
      <c r="CY40" s="199" t="str">
        <f t="shared" si="53"/>
        <v/>
      </c>
      <c r="CZ40" s="199" t="str">
        <f t="shared" si="53"/>
        <v/>
      </c>
      <c r="DA40" s="199" t="str">
        <f t="shared" si="53"/>
        <v/>
      </c>
      <c r="DB40" s="199" t="str">
        <f t="shared" si="53"/>
        <v/>
      </c>
      <c r="DC40" s="199" t="str">
        <f t="shared" si="53"/>
        <v/>
      </c>
      <c r="DD40" s="199" t="str">
        <f t="shared" si="53"/>
        <v/>
      </c>
      <c r="DE40" s="199" t="str">
        <f t="shared" si="53"/>
        <v/>
      </c>
      <c r="DF40" s="199" t="str">
        <f t="shared" si="53"/>
        <v/>
      </c>
      <c r="DG40" s="199" t="str">
        <f t="shared" si="53"/>
        <v/>
      </c>
      <c r="DH40" s="199" t="str">
        <f t="shared" si="53"/>
        <v/>
      </c>
      <c r="DI40" s="199" t="str">
        <f t="shared" si="53"/>
        <v/>
      </c>
      <c r="DJ40" s="199" t="str">
        <f t="shared" si="53"/>
        <v/>
      </c>
      <c r="DK40" s="199" t="str">
        <f t="shared" si="53"/>
        <v/>
      </c>
      <c r="DL40" s="199" t="str">
        <f t="shared" si="53"/>
        <v/>
      </c>
      <c r="DM40" s="199" t="str">
        <f t="shared" si="53"/>
        <v/>
      </c>
      <c r="DN40" s="199" t="str">
        <f t="shared" si="53"/>
        <v/>
      </c>
      <c r="DO40" s="199" t="str">
        <f t="shared" si="53"/>
        <v/>
      </c>
      <c r="DP40" s="199" t="str">
        <f t="shared" si="53"/>
        <v/>
      </c>
      <c r="DQ40" s="199" t="str">
        <f t="shared" si="53"/>
        <v/>
      </c>
      <c r="DR40" s="199" t="str">
        <f t="shared" si="53"/>
        <v/>
      </c>
      <c r="DS40" s="199" t="str">
        <f t="shared" si="53"/>
        <v/>
      </c>
      <c r="DT40" s="199" t="str">
        <f t="shared" si="53"/>
        <v/>
      </c>
      <c r="DU40" s="199" t="str">
        <f t="shared" si="53"/>
        <v/>
      </c>
      <c r="DV40" s="199" t="str">
        <f t="shared" si="53"/>
        <v/>
      </c>
      <c r="DW40" s="199" t="str">
        <f t="shared" si="53"/>
        <v/>
      </c>
      <c r="DX40" s="199" t="str">
        <f t="shared" si="53"/>
        <v/>
      </c>
      <c r="DY40" s="199" t="str">
        <f t="shared" si="53"/>
        <v/>
      </c>
      <c r="DZ40" s="199" t="str">
        <f t="shared" si="53"/>
        <v/>
      </c>
      <c r="EA40" s="199" t="str">
        <f t="shared" si="53"/>
        <v/>
      </c>
      <c r="EB40" s="199" t="str">
        <f t="shared" si="53"/>
        <v/>
      </c>
      <c r="EC40" s="199" t="str">
        <f t="shared" si="53"/>
        <v/>
      </c>
      <c r="ED40" s="199" t="str">
        <f t="shared" si="53"/>
        <v/>
      </c>
      <c r="EE40" s="236" t="str">
        <f t="shared" si="16"/>
        <v/>
      </c>
      <c r="EF40" s="237" t="e">
        <f t="shared" si="41"/>
        <v>#N/A</v>
      </c>
      <c r="EG40" s="237" t="e">
        <f t="shared" si="41"/>
        <v>#N/A</v>
      </c>
      <c r="EH40" s="237" t="e">
        <f t="shared" si="41"/>
        <v>#N/A</v>
      </c>
      <c r="EI40" s="237" t="e">
        <f t="shared" si="41"/>
        <v>#N/A</v>
      </c>
      <c r="EJ40" s="237" t="e">
        <f t="shared" si="41"/>
        <v>#N/A</v>
      </c>
      <c r="EK40" s="237" t="e">
        <f t="shared" si="41"/>
        <v>#N/A</v>
      </c>
      <c r="EL40" s="237" t="e">
        <f t="shared" si="41"/>
        <v>#N/A</v>
      </c>
      <c r="EM40" s="237" t="e">
        <f t="shared" si="41"/>
        <v>#N/A</v>
      </c>
      <c r="EN40" s="237" t="e">
        <f t="shared" si="41"/>
        <v>#N/A</v>
      </c>
      <c r="EO40" s="237" t="e">
        <f t="shared" si="41"/>
        <v>#N/A</v>
      </c>
      <c r="EP40" s="237" t="e">
        <f t="shared" si="41"/>
        <v>#N/A</v>
      </c>
      <c r="EQ40" s="237" t="e">
        <f t="shared" si="41"/>
        <v>#N/A</v>
      </c>
      <c r="ER40" s="237" t="e">
        <f t="shared" si="41"/>
        <v>#N/A</v>
      </c>
      <c r="ES40" s="237" t="e">
        <f t="shared" si="41"/>
        <v>#N/A</v>
      </c>
      <c r="ET40" s="237" t="e">
        <f t="shared" si="41"/>
        <v>#N/A</v>
      </c>
      <c r="EU40" s="237" t="e">
        <f t="shared" si="41"/>
        <v>#N/A</v>
      </c>
      <c r="EV40" s="237" t="e">
        <f t="shared" ref="EV40:FK103" si="60">IF(ISNONTEXT($Q40),IF($G40="R",_xlfn.BETA.DIST(AY40,$M40,$N40,FALSE,$B40,$D40),_xlfn.BETA.DIST(AY40,$N40,$M40,FALSE,$B40,$D40)),NA())</f>
        <v>#N/A</v>
      </c>
      <c r="EW40" s="237" t="e">
        <f t="shared" si="60"/>
        <v>#N/A</v>
      </c>
      <c r="EX40" s="237" t="e">
        <f t="shared" si="60"/>
        <v>#N/A</v>
      </c>
      <c r="EY40" s="237" t="e">
        <f t="shared" si="60"/>
        <v>#N/A</v>
      </c>
      <c r="EZ40" s="237" t="e">
        <f t="shared" si="60"/>
        <v>#N/A</v>
      </c>
      <c r="FA40" s="237" t="e">
        <f t="shared" si="60"/>
        <v>#N/A</v>
      </c>
      <c r="FB40" s="237" t="e">
        <f t="shared" si="60"/>
        <v>#N/A</v>
      </c>
      <c r="FC40" s="237" t="e">
        <f t="shared" si="56"/>
        <v>#N/A</v>
      </c>
      <c r="FD40" s="237" t="e">
        <f t="shared" si="56"/>
        <v>#N/A</v>
      </c>
      <c r="FE40" s="237" t="e">
        <f t="shared" si="56"/>
        <v>#N/A</v>
      </c>
      <c r="FF40" s="237" t="e">
        <f t="shared" si="56"/>
        <v>#N/A</v>
      </c>
      <c r="FG40" s="237" t="e">
        <f t="shared" si="56"/>
        <v>#N/A</v>
      </c>
      <c r="FH40" s="237" t="e">
        <f t="shared" si="42"/>
        <v>#N/A</v>
      </c>
      <c r="FI40" s="237" t="e">
        <f t="shared" si="42"/>
        <v>#N/A</v>
      </c>
      <c r="FJ40" s="237" t="e">
        <f t="shared" si="42"/>
        <v>#N/A</v>
      </c>
      <c r="FK40" s="237" t="e">
        <f t="shared" si="42"/>
        <v>#N/A</v>
      </c>
      <c r="FL40" s="237" t="e">
        <f t="shared" si="42"/>
        <v>#N/A</v>
      </c>
      <c r="FM40" s="237" t="e">
        <f t="shared" si="42"/>
        <v>#N/A</v>
      </c>
      <c r="FN40" s="237" t="e">
        <f t="shared" si="42"/>
        <v>#N/A</v>
      </c>
      <c r="FO40" s="237" t="e">
        <f t="shared" si="42"/>
        <v>#N/A</v>
      </c>
      <c r="FP40" s="237" t="e">
        <f t="shared" si="42"/>
        <v>#N/A</v>
      </c>
      <c r="FQ40" s="237" t="e">
        <f t="shared" si="42"/>
        <v>#N/A</v>
      </c>
      <c r="FR40" s="237" t="e">
        <f t="shared" si="42"/>
        <v>#N/A</v>
      </c>
      <c r="FS40" s="237" t="e">
        <f t="shared" si="42"/>
        <v>#N/A</v>
      </c>
      <c r="FT40" s="237" t="e">
        <f t="shared" si="42"/>
        <v>#N/A</v>
      </c>
      <c r="FU40" s="237" t="e">
        <f t="shared" si="42"/>
        <v>#N/A</v>
      </c>
      <c r="FV40" s="237" t="e">
        <f t="shared" si="42"/>
        <v>#N/A</v>
      </c>
      <c r="FW40" s="237" t="e">
        <f t="shared" si="42"/>
        <v>#N/A</v>
      </c>
      <c r="FX40" s="237" t="e">
        <f t="shared" ref="FX40:GK103" si="61">IF(ISNONTEXT($Q40),IF($G40="R",_xlfn.BETA.DIST(CA40,$M40,$N40,FALSE,$B40,$D40),_xlfn.BETA.DIST(CA40,$N40,$M40,FALSE,$B40,$D40)),NA())</f>
        <v>#N/A</v>
      </c>
      <c r="FY40" s="237" t="e">
        <f t="shared" si="57"/>
        <v>#N/A</v>
      </c>
      <c r="FZ40" s="237" t="e">
        <f t="shared" si="57"/>
        <v>#N/A</v>
      </c>
      <c r="GA40" s="237" t="e">
        <f t="shared" si="57"/>
        <v>#N/A</v>
      </c>
      <c r="GB40" s="237" t="e">
        <f t="shared" si="57"/>
        <v>#N/A</v>
      </c>
      <c r="GC40" s="237" t="e">
        <f t="shared" si="57"/>
        <v>#N/A</v>
      </c>
      <c r="GD40" s="237" t="e">
        <f t="shared" si="57"/>
        <v>#N/A</v>
      </c>
      <c r="GE40" s="237" t="e">
        <f t="shared" si="57"/>
        <v>#N/A</v>
      </c>
      <c r="GF40" s="237" t="e">
        <f t="shared" si="57"/>
        <v>#N/A</v>
      </c>
      <c r="GG40" s="237" t="e">
        <f t="shared" si="57"/>
        <v>#N/A</v>
      </c>
      <c r="GH40" s="237" t="e">
        <f t="shared" si="57"/>
        <v>#N/A</v>
      </c>
      <c r="GI40" s="237" t="e">
        <f t="shared" si="57"/>
        <v>#N/A</v>
      </c>
      <c r="GJ40" s="237" t="e">
        <f t="shared" si="57"/>
        <v>#N/A</v>
      </c>
      <c r="GK40" s="237" t="e">
        <f t="shared" si="57"/>
        <v>#N/A</v>
      </c>
      <c r="GL40" s="237" t="e">
        <f t="shared" si="57"/>
        <v>#N/A</v>
      </c>
      <c r="GM40" s="237" t="e">
        <f t="shared" si="57"/>
        <v>#N/A</v>
      </c>
      <c r="GN40" s="237" t="e">
        <f t="shared" si="57"/>
        <v>#N/A</v>
      </c>
      <c r="GO40" s="237" t="e">
        <f t="shared" si="58"/>
        <v>#N/A</v>
      </c>
      <c r="GP40" s="237" t="e">
        <f t="shared" si="58"/>
        <v>#N/A</v>
      </c>
      <c r="GQ40" s="237" t="e">
        <f t="shared" si="39"/>
        <v>#N/A</v>
      </c>
      <c r="GR40" s="237" t="e">
        <f t="shared" si="39"/>
        <v>#N/A</v>
      </c>
      <c r="GS40" s="237" t="e">
        <f t="shared" si="39"/>
        <v>#N/A</v>
      </c>
      <c r="GT40" s="237" t="e">
        <f t="shared" si="39"/>
        <v>#N/A</v>
      </c>
      <c r="GU40" s="237" t="e">
        <f t="shared" si="39"/>
        <v>#N/A</v>
      </c>
      <c r="GV40" s="237" t="e">
        <f t="shared" si="39"/>
        <v>#N/A</v>
      </c>
      <c r="GW40" s="237" t="e">
        <f t="shared" si="39"/>
        <v>#N/A</v>
      </c>
      <c r="GX40" s="237" t="e">
        <f t="shared" si="39"/>
        <v>#N/A</v>
      </c>
      <c r="GY40" s="237" t="e">
        <f t="shared" si="39"/>
        <v>#N/A</v>
      </c>
      <c r="GZ40" s="237" t="e">
        <f t="shared" si="39"/>
        <v>#N/A</v>
      </c>
      <c r="HA40" s="237" t="e">
        <f t="shared" si="39"/>
        <v>#N/A</v>
      </c>
      <c r="HB40" s="237" t="e">
        <f t="shared" si="39"/>
        <v>#N/A</v>
      </c>
      <c r="HC40" s="237" t="e">
        <f t="shared" si="39"/>
        <v>#N/A</v>
      </c>
      <c r="HD40" s="237" t="e">
        <f t="shared" si="39"/>
        <v>#N/A</v>
      </c>
      <c r="HE40" s="237" t="e">
        <f t="shared" si="39"/>
        <v>#N/A</v>
      </c>
      <c r="HF40" s="237" t="e">
        <f t="shared" si="55"/>
        <v>#N/A</v>
      </c>
      <c r="HG40" s="237" t="e">
        <f t="shared" si="55"/>
        <v>#N/A</v>
      </c>
      <c r="HH40" s="237" t="e">
        <f t="shared" si="47"/>
        <v>#N/A</v>
      </c>
      <c r="HI40" s="237" t="e">
        <f t="shared" si="47"/>
        <v>#N/A</v>
      </c>
      <c r="HJ40" s="237" t="e">
        <f t="shared" si="47"/>
        <v>#N/A</v>
      </c>
      <c r="HK40" s="237" t="e">
        <f t="shared" si="44"/>
        <v>#N/A</v>
      </c>
      <c r="HL40" s="237" t="e">
        <f t="shared" si="44"/>
        <v>#N/A</v>
      </c>
      <c r="HM40" s="237" t="e">
        <f t="shared" si="44"/>
        <v>#N/A</v>
      </c>
      <c r="HN40" s="237" t="e">
        <f t="shared" si="44"/>
        <v>#N/A</v>
      </c>
      <c r="HO40" s="237" t="e">
        <f t="shared" si="44"/>
        <v>#N/A</v>
      </c>
      <c r="HP40" s="237" t="e">
        <f t="shared" si="44"/>
        <v>#N/A</v>
      </c>
      <c r="HQ40" s="237" t="e">
        <f t="shared" si="44"/>
        <v>#N/A</v>
      </c>
      <c r="HR40" s="237" t="e">
        <f t="shared" si="44"/>
        <v>#N/A</v>
      </c>
      <c r="HS40" s="237" t="e">
        <f t="shared" si="44"/>
        <v>#N/A</v>
      </c>
      <c r="HT40" s="237" t="e">
        <f t="shared" si="44"/>
        <v>#N/A</v>
      </c>
      <c r="HU40" s="237" t="e">
        <f t="shared" si="44"/>
        <v>#N/A</v>
      </c>
      <c r="HV40" s="237" t="e">
        <f t="shared" si="44"/>
        <v>#N/A</v>
      </c>
      <c r="HW40" s="237" t="e">
        <f t="shared" si="44"/>
        <v>#N/A</v>
      </c>
      <c r="HX40" s="237" t="e">
        <f t="shared" si="44"/>
        <v>#N/A</v>
      </c>
      <c r="HY40" s="237" t="e">
        <f t="shared" si="44"/>
        <v>#N/A</v>
      </c>
      <c r="HZ40" s="237" t="e">
        <f t="shared" si="44"/>
        <v>#N/A</v>
      </c>
      <c r="IA40" s="237" t="e">
        <f t="shared" si="45"/>
        <v>#N/A</v>
      </c>
      <c r="IB40" s="237" t="e">
        <f t="shared" si="27"/>
        <v>#N/A</v>
      </c>
    </row>
    <row r="41" spans="1:236" hidden="1" x14ac:dyDescent="0.25">
      <c r="A41" s="22">
        <v>38</v>
      </c>
      <c r="B41" s="132"/>
      <c r="C41" s="132"/>
      <c r="D41" s="132"/>
      <c r="E41" s="127"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9" t="str">
        <f t="shared" si="3"/>
        <v/>
      </c>
      <c r="Q41" s="119" t="str">
        <f t="shared" si="4"/>
        <v/>
      </c>
      <c r="R41" s="40" t="str">
        <f t="shared" si="5"/>
        <v/>
      </c>
      <c r="S41" s="132"/>
      <c r="T41" s="28" t="str">
        <f>IF(AND(B41&gt;0,C41&gt;0,D41&gt;0,M41&gt;0,N41&gt;0,S41&gt;0,NOT(K41="")),ABS(VLOOKUP($S$1,VLookups!$A$28:$B$29,2,FALSE)-_xlfn.BETA.DIST(S41,IF(G41="L",N41,M41),IF(G41="L",M41,N41),TRUE,B41,D41)),"")</f>
        <v/>
      </c>
      <c r="U41" s="129" t="str">
        <f>IF(OR($M41="",$N41=""),"",_xlfn.BETA.INV(ABS(VLOOKUP($S$1,VLookups!$A$28:$B$29,2,FALSE)-U$3),IF($G41="L",$N41,$M41),IF($G41="L",$M41,$N41),$B41,$D41))</f>
        <v/>
      </c>
      <c r="V41" s="130" t="str">
        <f>IF(OR($M41="",$N41=""),"",_xlfn.BETA.INV(ABS(VLOOKUP($S$1,VLookups!$A$28:$B$29,2,FALSE)-V$3),IF($G41="L",$N41,$M41),IF($G41="L",$M41,$N41),$B41,$D41))</f>
        <v/>
      </c>
      <c r="W41" s="129" t="str">
        <f>IF(OR($M41="",$N41=""),"",_xlfn.BETA.INV(ABS(VLOOKUP($S$1,VLookups!$A$28:$B$29,2,FALSE)-W$3),IF($G41="L",$N41,$M41),IF($G41="L",$M41,$N41),$B41,$D41))</f>
        <v/>
      </c>
      <c r="X41" s="130" t="str">
        <f>IF(OR($M41="",$N41=""),"",_xlfn.BETA.INV(ABS(VLOOKUP($S$1,VLookups!$A$28:$B$29,2,FALSE)-X$3),IF($G41="L",$N41,$M41),IF($G41="L",$M41,$N41),$B41,$D41))</f>
        <v/>
      </c>
      <c r="Y41" s="129" t="str">
        <f>IF(OR($M41="",$N41=""),"",_xlfn.BETA.INV(ABS(VLOOKUP($S$1,VLookups!$A$28:$B$29,2,FALSE)-Y$3),IF($G41="L",$N41,$M41),IF($G41="L",$M41,$N41),$B41,$D41))</f>
        <v/>
      </c>
      <c r="Z41" s="130" t="str">
        <f>IF(OR($M41="",$N41=""),"",_xlfn.BETA.INV(ABS(VLOOKUP($S$1,VLookups!$A$28:$B$29,2,FALSE)-Z$3),IF($G41="L",$N41,$M41),IF($G41="L",$M41,$N41),$B41,$D41))</f>
        <v/>
      </c>
      <c r="AA41" s="129" t="str">
        <f>IF(OR($M41="",$N41=""),"",_xlfn.BETA.INV(ABS(VLOOKUP($S$1,VLookups!$A$28:$B$29,2,FALSE)-AA$3),IF($G41="L",$N41,$M41),IF($G41="L",$M41,$N41),$B41,$D41))</f>
        <v/>
      </c>
      <c r="AB41" s="130" t="str">
        <f>IF(OR($M41="",$N41=""),"",_xlfn.BETA.INV(ABS(VLOOKUP($S$1,VLookups!$A$28:$B$29,2,FALSE)-AB$3),IF($G41="L",$N41,$M41),IF($G41="L",$M41,$N41),$B41,$D41))</f>
        <v/>
      </c>
      <c r="AC41" s="129" t="str">
        <f>IF(OR($M41="",$N41=""),"",_xlfn.BETA.INV(ABS(VLOOKUP($S$1,VLookups!$A$28:$B$29,2,FALSE)-AC$3),IF($G41="L",$N41,$M41),IF($G41="L",$M41,$N41),$B41,$D41))</f>
        <v/>
      </c>
      <c r="AD41" s="130" t="str">
        <f>IF(OR($M41="",$N41=""),"",_xlfn.BETA.INV(ABS(VLOOKUP($S$1,VLookups!$A$28:$B$29,2,FALSE)-AD$3),IF($G41="L",$N41,$M41),IF($G41="L",$M41,$N41),$B41,$D41))</f>
        <v/>
      </c>
      <c r="AE41" s="129" t="str">
        <f>IF(OR($M41="",$N41=""),"",_xlfn.BETA.INV(ABS(VLOOKUP($S$1,VLookups!$A$28:$B$29,2,FALSE)-AE$3),IF($G41="L",$N41,$M41),IF($G41="L",$M41,$N41),$B41,$D41))</f>
        <v/>
      </c>
      <c r="AF41" s="130" t="str">
        <f>IF(OR($M41="",$N41=""),"",_xlfn.BETA.INV(ABS(VLOOKUP($S$1,VLookups!$A$28:$B$29,2,FALSE)-AF$3),IF($G41="L",$N41,$M41),IF($G41="L",$M41,$N41),$B41,$D41))</f>
        <v/>
      </c>
      <c r="AG41" s="17"/>
      <c r="AH41" s="238" t="str">
        <f t="shared" si="13"/>
        <v/>
      </c>
      <c r="AI41" s="236" t="str">
        <f t="shared" si="14"/>
        <v/>
      </c>
      <c r="AJ41" s="199" t="str">
        <f t="shared" ref="AJ41:CU44" si="62">IF(ISNONTEXT($AH41),AI41+$AH41,"")</f>
        <v/>
      </c>
      <c r="AK41" s="199" t="str">
        <f t="shared" si="62"/>
        <v/>
      </c>
      <c r="AL41" s="199" t="str">
        <f t="shared" si="62"/>
        <v/>
      </c>
      <c r="AM41" s="199" t="str">
        <f t="shared" si="62"/>
        <v/>
      </c>
      <c r="AN41" s="199" t="str">
        <f t="shared" si="62"/>
        <v/>
      </c>
      <c r="AO41" s="199" t="str">
        <f t="shared" si="62"/>
        <v/>
      </c>
      <c r="AP41" s="199" t="str">
        <f t="shared" si="62"/>
        <v/>
      </c>
      <c r="AQ41" s="199" t="str">
        <f t="shared" si="62"/>
        <v/>
      </c>
      <c r="AR41" s="199" t="str">
        <f t="shared" si="62"/>
        <v/>
      </c>
      <c r="AS41" s="199" t="str">
        <f t="shared" si="62"/>
        <v/>
      </c>
      <c r="AT41" s="199" t="str">
        <f t="shared" si="62"/>
        <v/>
      </c>
      <c r="AU41" s="199" t="str">
        <f t="shared" si="62"/>
        <v/>
      </c>
      <c r="AV41" s="199" t="str">
        <f t="shared" si="62"/>
        <v/>
      </c>
      <c r="AW41" s="199" t="str">
        <f t="shared" si="62"/>
        <v/>
      </c>
      <c r="AX41" s="199" t="str">
        <f t="shared" si="62"/>
        <v/>
      </c>
      <c r="AY41" s="199" t="str">
        <f t="shared" si="62"/>
        <v/>
      </c>
      <c r="AZ41" s="199" t="str">
        <f t="shared" si="62"/>
        <v/>
      </c>
      <c r="BA41" s="199" t="str">
        <f t="shared" si="62"/>
        <v/>
      </c>
      <c r="BB41" s="199" t="str">
        <f t="shared" si="62"/>
        <v/>
      </c>
      <c r="BC41" s="199" t="str">
        <f t="shared" si="62"/>
        <v/>
      </c>
      <c r="BD41" s="199" t="str">
        <f t="shared" si="62"/>
        <v/>
      </c>
      <c r="BE41" s="199" t="str">
        <f t="shared" si="62"/>
        <v/>
      </c>
      <c r="BF41" s="199" t="str">
        <f t="shared" si="62"/>
        <v/>
      </c>
      <c r="BG41" s="199" t="str">
        <f t="shared" si="62"/>
        <v/>
      </c>
      <c r="BH41" s="199" t="str">
        <f t="shared" si="62"/>
        <v/>
      </c>
      <c r="BI41" s="199" t="str">
        <f t="shared" si="62"/>
        <v/>
      </c>
      <c r="BJ41" s="199" t="str">
        <f t="shared" si="62"/>
        <v/>
      </c>
      <c r="BK41" s="199" t="str">
        <f t="shared" si="62"/>
        <v/>
      </c>
      <c r="BL41" s="199" t="str">
        <f t="shared" si="62"/>
        <v/>
      </c>
      <c r="BM41" s="199" t="str">
        <f t="shared" si="62"/>
        <v/>
      </c>
      <c r="BN41" s="199" t="str">
        <f t="shared" si="62"/>
        <v/>
      </c>
      <c r="BO41" s="199" t="str">
        <f t="shared" si="62"/>
        <v/>
      </c>
      <c r="BP41" s="199" t="str">
        <f t="shared" si="62"/>
        <v/>
      </c>
      <c r="BQ41" s="199" t="str">
        <f t="shared" si="62"/>
        <v/>
      </c>
      <c r="BR41" s="199" t="str">
        <f t="shared" si="62"/>
        <v/>
      </c>
      <c r="BS41" s="199" t="str">
        <f t="shared" si="62"/>
        <v/>
      </c>
      <c r="BT41" s="199" t="str">
        <f t="shared" si="62"/>
        <v/>
      </c>
      <c r="BU41" s="199" t="str">
        <f t="shared" si="62"/>
        <v/>
      </c>
      <c r="BV41" s="199" t="str">
        <f t="shared" si="62"/>
        <v/>
      </c>
      <c r="BW41" s="199" t="str">
        <f t="shared" si="62"/>
        <v/>
      </c>
      <c r="BX41" s="199" t="str">
        <f t="shared" si="62"/>
        <v/>
      </c>
      <c r="BY41" s="199" t="str">
        <f t="shared" si="62"/>
        <v/>
      </c>
      <c r="BZ41" s="199" t="str">
        <f t="shared" si="62"/>
        <v/>
      </c>
      <c r="CA41" s="199" t="str">
        <f t="shared" si="62"/>
        <v/>
      </c>
      <c r="CB41" s="199" t="str">
        <f t="shared" si="62"/>
        <v/>
      </c>
      <c r="CC41" s="199" t="str">
        <f t="shared" si="62"/>
        <v/>
      </c>
      <c r="CD41" s="199" t="str">
        <f t="shared" si="62"/>
        <v/>
      </c>
      <c r="CE41" s="199" t="str">
        <f t="shared" si="62"/>
        <v/>
      </c>
      <c r="CF41" s="199" t="str">
        <f t="shared" si="62"/>
        <v/>
      </c>
      <c r="CG41" s="199" t="str">
        <f t="shared" si="62"/>
        <v/>
      </c>
      <c r="CH41" s="199" t="str">
        <f t="shared" si="62"/>
        <v/>
      </c>
      <c r="CI41" s="199" t="str">
        <f t="shared" si="62"/>
        <v/>
      </c>
      <c r="CJ41" s="199" t="str">
        <f t="shared" si="62"/>
        <v/>
      </c>
      <c r="CK41" s="199" t="str">
        <f t="shared" si="62"/>
        <v/>
      </c>
      <c r="CL41" s="199" t="str">
        <f t="shared" si="62"/>
        <v/>
      </c>
      <c r="CM41" s="199" t="str">
        <f t="shared" si="62"/>
        <v/>
      </c>
      <c r="CN41" s="199" t="str">
        <f t="shared" si="62"/>
        <v/>
      </c>
      <c r="CO41" s="199" t="str">
        <f t="shared" si="62"/>
        <v/>
      </c>
      <c r="CP41" s="199" t="str">
        <f t="shared" si="62"/>
        <v/>
      </c>
      <c r="CQ41" s="199" t="str">
        <f t="shared" si="62"/>
        <v/>
      </c>
      <c r="CR41" s="199" t="str">
        <f t="shared" si="62"/>
        <v/>
      </c>
      <c r="CS41" s="199" t="str">
        <f t="shared" si="62"/>
        <v/>
      </c>
      <c r="CT41" s="199" t="str">
        <f t="shared" si="62"/>
        <v/>
      </c>
      <c r="CU41" s="199" t="str">
        <f t="shared" si="62"/>
        <v/>
      </c>
      <c r="CV41" s="199" t="str">
        <f t="shared" si="53"/>
        <v/>
      </c>
      <c r="CW41" s="199" t="str">
        <f t="shared" si="53"/>
        <v/>
      </c>
      <c r="CX41" s="199" t="str">
        <f t="shared" si="53"/>
        <v/>
      </c>
      <c r="CY41" s="199" t="str">
        <f t="shared" si="53"/>
        <v/>
      </c>
      <c r="CZ41" s="199" t="str">
        <f t="shared" si="53"/>
        <v/>
      </c>
      <c r="DA41" s="199" t="str">
        <f t="shared" si="53"/>
        <v/>
      </c>
      <c r="DB41" s="199" t="str">
        <f t="shared" si="53"/>
        <v/>
      </c>
      <c r="DC41" s="199" t="str">
        <f t="shared" si="53"/>
        <v/>
      </c>
      <c r="DD41" s="199" t="str">
        <f t="shared" si="53"/>
        <v/>
      </c>
      <c r="DE41" s="199" t="str">
        <f t="shared" si="53"/>
        <v/>
      </c>
      <c r="DF41" s="199" t="str">
        <f t="shared" si="53"/>
        <v/>
      </c>
      <c r="DG41" s="199" t="str">
        <f t="shared" si="53"/>
        <v/>
      </c>
      <c r="DH41" s="199" t="str">
        <f t="shared" si="53"/>
        <v/>
      </c>
      <c r="DI41" s="199" t="str">
        <f t="shared" si="53"/>
        <v/>
      </c>
      <c r="DJ41" s="199" t="str">
        <f t="shared" si="53"/>
        <v/>
      </c>
      <c r="DK41" s="199" t="str">
        <f t="shared" si="53"/>
        <v/>
      </c>
      <c r="DL41" s="199" t="str">
        <f t="shared" si="53"/>
        <v/>
      </c>
      <c r="DM41" s="199" t="str">
        <f t="shared" si="53"/>
        <v/>
      </c>
      <c r="DN41" s="199" t="str">
        <f t="shared" si="53"/>
        <v/>
      </c>
      <c r="DO41" s="199" t="str">
        <f t="shared" si="53"/>
        <v/>
      </c>
      <c r="DP41" s="199" t="str">
        <f t="shared" si="53"/>
        <v/>
      </c>
      <c r="DQ41" s="199" t="str">
        <f t="shared" si="53"/>
        <v/>
      </c>
      <c r="DR41" s="199" t="str">
        <f t="shared" si="53"/>
        <v/>
      </c>
      <c r="DS41" s="199" t="str">
        <f t="shared" si="53"/>
        <v/>
      </c>
      <c r="DT41" s="199" t="str">
        <f t="shared" si="53"/>
        <v/>
      </c>
      <c r="DU41" s="199" t="str">
        <f t="shared" si="53"/>
        <v/>
      </c>
      <c r="DV41" s="199" t="str">
        <f t="shared" si="53"/>
        <v/>
      </c>
      <c r="DW41" s="199" t="str">
        <f t="shared" si="53"/>
        <v/>
      </c>
      <c r="DX41" s="199" t="str">
        <f t="shared" si="53"/>
        <v/>
      </c>
      <c r="DY41" s="199" t="str">
        <f t="shared" si="53"/>
        <v/>
      </c>
      <c r="DZ41" s="199" t="str">
        <f t="shared" si="53"/>
        <v/>
      </c>
      <c r="EA41" s="199" t="str">
        <f t="shared" si="53"/>
        <v/>
      </c>
      <c r="EB41" s="199" t="str">
        <f t="shared" si="53"/>
        <v/>
      </c>
      <c r="EC41" s="199" t="str">
        <f t="shared" si="53"/>
        <v/>
      </c>
      <c r="ED41" s="199" t="str">
        <f t="shared" si="53"/>
        <v/>
      </c>
      <c r="EE41" s="236" t="str">
        <f t="shared" si="16"/>
        <v/>
      </c>
      <c r="EF41" s="237" t="e">
        <f t="shared" si="41"/>
        <v>#N/A</v>
      </c>
      <c r="EG41" s="237" t="e">
        <f t="shared" si="41"/>
        <v>#N/A</v>
      </c>
      <c r="EH41" s="237" t="e">
        <f t="shared" si="41"/>
        <v>#N/A</v>
      </c>
      <c r="EI41" s="237" t="e">
        <f t="shared" si="41"/>
        <v>#N/A</v>
      </c>
      <c r="EJ41" s="237" t="e">
        <f t="shared" si="41"/>
        <v>#N/A</v>
      </c>
      <c r="EK41" s="237" t="e">
        <f t="shared" si="41"/>
        <v>#N/A</v>
      </c>
      <c r="EL41" s="237" t="e">
        <f t="shared" si="41"/>
        <v>#N/A</v>
      </c>
      <c r="EM41" s="237" t="e">
        <f t="shared" si="41"/>
        <v>#N/A</v>
      </c>
      <c r="EN41" s="237" t="e">
        <f t="shared" si="41"/>
        <v>#N/A</v>
      </c>
      <c r="EO41" s="237" t="e">
        <f t="shared" si="41"/>
        <v>#N/A</v>
      </c>
      <c r="EP41" s="237" t="e">
        <f t="shared" si="41"/>
        <v>#N/A</v>
      </c>
      <c r="EQ41" s="237" t="e">
        <f t="shared" si="41"/>
        <v>#N/A</v>
      </c>
      <c r="ER41" s="237" t="e">
        <f t="shared" si="41"/>
        <v>#N/A</v>
      </c>
      <c r="ES41" s="237" t="e">
        <f t="shared" si="41"/>
        <v>#N/A</v>
      </c>
      <c r="ET41" s="237" t="e">
        <f t="shared" si="41"/>
        <v>#N/A</v>
      </c>
      <c r="EU41" s="237" t="e">
        <f t="shared" si="41"/>
        <v>#N/A</v>
      </c>
      <c r="EV41" s="237" t="e">
        <f t="shared" si="60"/>
        <v>#N/A</v>
      </c>
      <c r="EW41" s="237" t="e">
        <f t="shared" si="60"/>
        <v>#N/A</v>
      </c>
      <c r="EX41" s="237" t="e">
        <f t="shared" si="60"/>
        <v>#N/A</v>
      </c>
      <c r="EY41" s="237" t="e">
        <f t="shared" si="60"/>
        <v>#N/A</v>
      </c>
      <c r="EZ41" s="237" t="e">
        <f t="shared" si="60"/>
        <v>#N/A</v>
      </c>
      <c r="FA41" s="237" t="e">
        <f t="shared" si="60"/>
        <v>#N/A</v>
      </c>
      <c r="FB41" s="237" t="e">
        <f t="shared" si="60"/>
        <v>#N/A</v>
      </c>
      <c r="FC41" s="237" t="e">
        <f t="shared" si="56"/>
        <v>#N/A</v>
      </c>
      <c r="FD41" s="237" t="e">
        <f t="shared" si="56"/>
        <v>#N/A</v>
      </c>
      <c r="FE41" s="237" t="e">
        <f t="shared" si="56"/>
        <v>#N/A</v>
      </c>
      <c r="FF41" s="237" t="e">
        <f t="shared" si="56"/>
        <v>#N/A</v>
      </c>
      <c r="FG41" s="237" t="e">
        <f t="shared" si="56"/>
        <v>#N/A</v>
      </c>
      <c r="FH41" s="237" t="e">
        <f t="shared" si="42"/>
        <v>#N/A</v>
      </c>
      <c r="FI41" s="237" t="e">
        <f t="shared" si="42"/>
        <v>#N/A</v>
      </c>
      <c r="FJ41" s="237" t="e">
        <f t="shared" si="42"/>
        <v>#N/A</v>
      </c>
      <c r="FK41" s="237" t="e">
        <f t="shared" si="42"/>
        <v>#N/A</v>
      </c>
      <c r="FL41" s="237" t="e">
        <f t="shared" si="42"/>
        <v>#N/A</v>
      </c>
      <c r="FM41" s="237" t="e">
        <f t="shared" si="42"/>
        <v>#N/A</v>
      </c>
      <c r="FN41" s="237" t="e">
        <f t="shared" si="42"/>
        <v>#N/A</v>
      </c>
      <c r="FO41" s="237" t="e">
        <f t="shared" si="42"/>
        <v>#N/A</v>
      </c>
      <c r="FP41" s="237" t="e">
        <f t="shared" si="42"/>
        <v>#N/A</v>
      </c>
      <c r="FQ41" s="237" t="e">
        <f t="shared" si="42"/>
        <v>#N/A</v>
      </c>
      <c r="FR41" s="237" t="e">
        <f t="shared" si="42"/>
        <v>#N/A</v>
      </c>
      <c r="FS41" s="237" t="e">
        <f t="shared" si="42"/>
        <v>#N/A</v>
      </c>
      <c r="FT41" s="237" t="e">
        <f t="shared" si="42"/>
        <v>#N/A</v>
      </c>
      <c r="FU41" s="237" t="e">
        <f t="shared" si="42"/>
        <v>#N/A</v>
      </c>
      <c r="FV41" s="237" t="e">
        <f t="shared" si="42"/>
        <v>#N/A</v>
      </c>
      <c r="FW41" s="237" t="e">
        <f t="shared" si="42"/>
        <v>#N/A</v>
      </c>
      <c r="FX41" s="237" t="e">
        <f t="shared" si="61"/>
        <v>#N/A</v>
      </c>
      <c r="FY41" s="237" t="e">
        <f t="shared" si="57"/>
        <v>#N/A</v>
      </c>
      <c r="FZ41" s="237" t="e">
        <f t="shared" si="57"/>
        <v>#N/A</v>
      </c>
      <c r="GA41" s="237" t="e">
        <f t="shared" si="57"/>
        <v>#N/A</v>
      </c>
      <c r="GB41" s="237" t="e">
        <f t="shared" si="57"/>
        <v>#N/A</v>
      </c>
      <c r="GC41" s="237" t="e">
        <f t="shared" si="57"/>
        <v>#N/A</v>
      </c>
      <c r="GD41" s="237" t="e">
        <f t="shared" si="57"/>
        <v>#N/A</v>
      </c>
      <c r="GE41" s="237" t="e">
        <f t="shared" si="57"/>
        <v>#N/A</v>
      </c>
      <c r="GF41" s="237" t="e">
        <f t="shared" si="57"/>
        <v>#N/A</v>
      </c>
      <c r="GG41" s="237" t="e">
        <f t="shared" si="57"/>
        <v>#N/A</v>
      </c>
      <c r="GH41" s="237" t="e">
        <f t="shared" si="57"/>
        <v>#N/A</v>
      </c>
      <c r="GI41" s="237" t="e">
        <f t="shared" si="57"/>
        <v>#N/A</v>
      </c>
      <c r="GJ41" s="237" t="e">
        <f t="shared" si="57"/>
        <v>#N/A</v>
      </c>
      <c r="GK41" s="237" t="e">
        <f t="shared" si="57"/>
        <v>#N/A</v>
      </c>
      <c r="GL41" s="237" t="e">
        <f t="shared" si="57"/>
        <v>#N/A</v>
      </c>
      <c r="GM41" s="237" t="e">
        <f t="shared" si="57"/>
        <v>#N/A</v>
      </c>
      <c r="GN41" s="237" t="e">
        <f t="shared" si="57"/>
        <v>#N/A</v>
      </c>
      <c r="GO41" s="237" t="e">
        <f t="shared" si="58"/>
        <v>#N/A</v>
      </c>
      <c r="GP41" s="237" t="e">
        <f t="shared" si="58"/>
        <v>#N/A</v>
      </c>
      <c r="GQ41" s="237" t="e">
        <f t="shared" si="39"/>
        <v>#N/A</v>
      </c>
      <c r="GR41" s="237" t="e">
        <f t="shared" si="39"/>
        <v>#N/A</v>
      </c>
      <c r="GS41" s="237" t="e">
        <f t="shared" si="39"/>
        <v>#N/A</v>
      </c>
      <c r="GT41" s="237" t="e">
        <f t="shared" si="39"/>
        <v>#N/A</v>
      </c>
      <c r="GU41" s="237" t="e">
        <f t="shared" si="39"/>
        <v>#N/A</v>
      </c>
      <c r="GV41" s="237" t="e">
        <f t="shared" si="39"/>
        <v>#N/A</v>
      </c>
      <c r="GW41" s="237" t="e">
        <f t="shared" si="39"/>
        <v>#N/A</v>
      </c>
      <c r="GX41" s="237" t="e">
        <f t="shared" si="39"/>
        <v>#N/A</v>
      </c>
      <c r="GY41" s="237" t="e">
        <f t="shared" si="39"/>
        <v>#N/A</v>
      </c>
      <c r="GZ41" s="237" t="e">
        <f t="shared" si="39"/>
        <v>#N/A</v>
      </c>
      <c r="HA41" s="237" t="e">
        <f t="shared" si="39"/>
        <v>#N/A</v>
      </c>
      <c r="HB41" s="237" t="e">
        <f t="shared" si="39"/>
        <v>#N/A</v>
      </c>
      <c r="HC41" s="237" t="e">
        <f t="shared" si="39"/>
        <v>#N/A</v>
      </c>
      <c r="HD41" s="237" t="e">
        <f t="shared" si="39"/>
        <v>#N/A</v>
      </c>
      <c r="HE41" s="237" t="e">
        <f t="shared" si="39"/>
        <v>#N/A</v>
      </c>
      <c r="HF41" s="237" t="e">
        <f t="shared" si="55"/>
        <v>#N/A</v>
      </c>
      <c r="HG41" s="237" t="e">
        <f t="shared" si="55"/>
        <v>#N/A</v>
      </c>
      <c r="HH41" s="237" t="e">
        <f t="shared" si="47"/>
        <v>#N/A</v>
      </c>
      <c r="HI41" s="237" t="e">
        <f t="shared" si="47"/>
        <v>#N/A</v>
      </c>
      <c r="HJ41" s="237" t="e">
        <f t="shared" si="47"/>
        <v>#N/A</v>
      </c>
      <c r="HK41" s="237" t="e">
        <f t="shared" si="44"/>
        <v>#N/A</v>
      </c>
      <c r="HL41" s="237" t="e">
        <f t="shared" si="44"/>
        <v>#N/A</v>
      </c>
      <c r="HM41" s="237" t="e">
        <f t="shared" si="44"/>
        <v>#N/A</v>
      </c>
      <c r="HN41" s="237" t="e">
        <f t="shared" si="44"/>
        <v>#N/A</v>
      </c>
      <c r="HO41" s="237" t="e">
        <f t="shared" si="44"/>
        <v>#N/A</v>
      </c>
      <c r="HP41" s="237" t="e">
        <f t="shared" si="44"/>
        <v>#N/A</v>
      </c>
      <c r="HQ41" s="237" t="e">
        <f t="shared" si="44"/>
        <v>#N/A</v>
      </c>
      <c r="HR41" s="237" t="e">
        <f t="shared" si="44"/>
        <v>#N/A</v>
      </c>
      <c r="HS41" s="237" t="e">
        <f t="shared" si="44"/>
        <v>#N/A</v>
      </c>
      <c r="HT41" s="237" t="e">
        <f t="shared" si="44"/>
        <v>#N/A</v>
      </c>
      <c r="HU41" s="237" t="e">
        <f t="shared" si="44"/>
        <v>#N/A</v>
      </c>
      <c r="HV41" s="237" t="e">
        <f t="shared" si="44"/>
        <v>#N/A</v>
      </c>
      <c r="HW41" s="237" t="e">
        <f t="shared" si="44"/>
        <v>#N/A</v>
      </c>
      <c r="HX41" s="237" t="e">
        <f t="shared" si="44"/>
        <v>#N/A</v>
      </c>
      <c r="HY41" s="237" t="e">
        <f t="shared" si="44"/>
        <v>#N/A</v>
      </c>
      <c r="HZ41" s="237" t="e">
        <f t="shared" si="44"/>
        <v>#N/A</v>
      </c>
      <c r="IA41" s="237" t="e">
        <f t="shared" si="45"/>
        <v>#N/A</v>
      </c>
      <c r="IB41" s="237" t="e">
        <f t="shared" si="27"/>
        <v>#N/A</v>
      </c>
    </row>
    <row r="42" spans="1:236" hidden="1" x14ac:dyDescent="0.25">
      <c r="A42" s="22">
        <v>39</v>
      </c>
      <c r="B42" s="132"/>
      <c r="C42" s="132"/>
      <c r="D42" s="132"/>
      <c r="E42" s="127"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9" t="str">
        <f t="shared" si="3"/>
        <v/>
      </c>
      <c r="Q42" s="119" t="str">
        <f t="shared" si="4"/>
        <v/>
      </c>
      <c r="R42" s="40" t="str">
        <f t="shared" si="5"/>
        <v/>
      </c>
      <c r="S42" s="132"/>
      <c r="T42" s="28" t="str">
        <f>IF(AND(B42&gt;0,C42&gt;0,D42&gt;0,M42&gt;0,N42&gt;0,S42&gt;0,NOT(K42="")),ABS(VLOOKUP($S$1,VLookups!$A$28:$B$29,2,FALSE)-_xlfn.BETA.DIST(S42,IF(G42="L",N42,M42),IF(G42="L",M42,N42),TRUE,B42,D42)),"")</f>
        <v/>
      </c>
      <c r="U42" s="129" t="str">
        <f>IF(OR($M42="",$N42=""),"",_xlfn.BETA.INV(ABS(VLOOKUP($S$1,VLookups!$A$28:$B$29,2,FALSE)-U$3),IF($G42="L",$N42,$M42),IF($G42="L",$M42,$N42),$B42,$D42))</f>
        <v/>
      </c>
      <c r="V42" s="130" t="str">
        <f>IF(OR($M42="",$N42=""),"",_xlfn.BETA.INV(ABS(VLOOKUP($S$1,VLookups!$A$28:$B$29,2,FALSE)-V$3),IF($G42="L",$N42,$M42),IF($G42="L",$M42,$N42),$B42,$D42))</f>
        <v/>
      </c>
      <c r="W42" s="129" t="str">
        <f>IF(OR($M42="",$N42=""),"",_xlfn.BETA.INV(ABS(VLOOKUP($S$1,VLookups!$A$28:$B$29,2,FALSE)-W$3),IF($G42="L",$N42,$M42),IF($G42="L",$M42,$N42),$B42,$D42))</f>
        <v/>
      </c>
      <c r="X42" s="130" t="str">
        <f>IF(OR($M42="",$N42=""),"",_xlfn.BETA.INV(ABS(VLOOKUP($S$1,VLookups!$A$28:$B$29,2,FALSE)-X$3),IF($G42="L",$N42,$M42),IF($G42="L",$M42,$N42),$B42,$D42))</f>
        <v/>
      </c>
      <c r="Y42" s="129" t="str">
        <f>IF(OR($M42="",$N42=""),"",_xlfn.BETA.INV(ABS(VLOOKUP($S$1,VLookups!$A$28:$B$29,2,FALSE)-Y$3),IF($G42="L",$N42,$M42),IF($G42="L",$M42,$N42),$B42,$D42))</f>
        <v/>
      </c>
      <c r="Z42" s="130" t="str">
        <f>IF(OR($M42="",$N42=""),"",_xlfn.BETA.INV(ABS(VLOOKUP($S$1,VLookups!$A$28:$B$29,2,FALSE)-Z$3),IF($G42="L",$N42,$M42),IF($G42="L",$M42,$N42),$B42,$D42))</f>
        <v/>
      </c>
      <c r="AA42" s="129" t="str">
        <f>IF(OR($M42="",$N42=""),"",_xlfn.BETA.INV(ABS(VLOOKUP($S$1,VLookups!$A$28:$B$29,2,FALSE)-AA$3),IF($G42="L",$N42,$M42),IF($G42="L",$M42,$N42),$B42,$D42))</f>
        <v/>
      </c>
      <c r="AB42" s="130" t="str">
        <f>IF(OR($M42="",$N42=""),"",_xlfn.BETA.INV(ABS(VLOOKUP($S$1,VLookups!$A$28:$B$29,2,FALSE)-AB$3),IF($G42="L",$N42,$M42),IF($G42="L",$M42,$N42),$B42,$D42))</f>
        <v/>
      </c>
      <c r="AC42" s="129" t="str">
        <f>IF(OR($M42="",$N42=""),"",_xlfn.BETA.INV(ABS(VLOOKUP($S$1,VLookups!$A$28:$B$29,2,FALSE)-AC$3),IF($G42="L",$N42,$M42),IF($G42="L",$M42,$N42),$B42,$D42))</f>
        <v/>
      </c>
      <c r="AD42" s="130" t="str">
        <f>IF(OR($M42="",$N42=""),"",_xlfn.BETA.INV(ABS(VLOOKUP($S$1,VLookups!$A$28:$B$29,2,FALSE)-AD$3),IF($G42="L",$N42,$M42),IF($G42="L",$M42,$N42),$B42,$D42))</f>
        <v/>
      </c>
      <c r="AE42" s="129" t="str">
        <f>IF(OR($M42="",$N42=""),"",_xlfn.BETA.INV(ABS(VLOOKUP($S$1,VLookups!$A$28:$B$29,2,FALSE)-AE$3),IF($G42="L",$N42,$M42),IF($G42="L",$M42,$N42),$B42,$D42))</f>
        <v/>
      </c>
      <c r="AF42" s="130" t="str">
        <f>IF(OR($M42="",$N42=""),"",_xlfn.BETA.INV(ABS(VLOOKUP($S$1,VLookups!$A$28:$B$29,2,FALSE)-AF$3),IF($G42="L",$N42,$M42),IF($G42="L",$M42,$N42),$B42,$D42))</f>
        <v/>
      </c>
      <c r="AG42" s="17"/>
      <c r="AH42" s="238" t="str">
        <f t="shared" si="13"/>
        <v/>
      </c>
      <c r="AI42" s="236" t="str">
        <f t="shared" si="14"/>
        <v/>
      </c>
      <c r="AJ42" s="199" t="str">
        <f t="shared" si="62"/>
        <v/>
      </c>
      <c r="AK42" s="199" t="str">
        <f t="shared" si="62"/>
        <v/>
      </c>
      <c r="AL42" s="199" t="str">
        <f t="shared" si="62"/>
        <v/>
      </c>
      <c r="AM42" s="199" t="str">
        <f t="shared" si="62"/>
        <v/>
      </c>
      <c r="AN42" s="199" t="str">
        <f t="shared" si="62"/>
        <v/>
      </c>
      <c r="AO42" s="199" t="str">
        <f t="shared" si="62"/>
        <v/>
      </c>
      <c r="AP42" s="199" t="str">
        <f t="shared" si="62"/>
        <v/>
      </c>
      <c r="AQ42" s="199" t="str">
        <f t="shared" si="62"/>
        <v/>
      </c>
      <c r="AR42" s="199" t="str">
        <f t="shared" si="62"/>
        <v/>
      </c>
      <c r="AS42" s="199" t="str">
        <f t="shared" si="62"/>
        <v/>
      </c>
      <c r="AT42" s="199" t="str">
        <f t="shared" si="62"/>
        <v/>
      </c>
      <c r="AU42" s="199" t="str">
        <f t="shared" si="62"/>
        <v/>
      </c>
      <c r="AV42" s="199" t="str">
        <f t="shared" si="62"/>
        <v/>
      </c>
      <c r="AW42" s="199" t="str">
        <f t="shared" si="62"/>
        <v/>
      </c>
      <c r="AX42" s="199" t="str">
        <f t="shared" si="62"/>
        <v/>
      </c>
      <c r="AY42" s="199" t="str">
        <f t="shared" si="62"/>
        <v/>
      </c>
      <c r="AZ42" s="199" t="str">
        <f t="shared" si="62"/>
        <v/>
      </c>
      <c r="BA42" s="199" t="str">
        <f t="shared" si="62"/>
        <v/>
      </c>
      <c r="BB42" s="199" t="str">
        <f t="shared" si="62"/>
        <v/>
      </c>
      <c r="BC42" s="199" t="str">
        <f t="shared" si="62"/>
        <v/>
      </c>
      <c r="BD42" s="199" t="str">
        <f t="shared" si="62"/>
        <v/>
      </c>
      <c r="BE42" s="199" t="str">
        <f t="shared" si="62"/>
        <v/>
      </c>
      <c r="BF42" s="199" t="str">
        <f t="shared" si="62"/>
        <v/>
      </c>
      <c r="BG42" s="199" t="str">
        <f t="shared" si="62"/>
        <v/>
      </c>
      <c r="BH42" s="199" t="str">
        <f t="shared" si="62"/>
        <v/>
      </c>
      <c r="BI42" s="199" t="str">
        <f t="shared" si="62"/>
        <v/>
      </c>
      <c r="BJ42" s="199" t="str">
        <f t="shared" si="62"/>
        <v/>
      </c>
      <c r="BK42" s="199" t="str">
        <f t="shared" si="62"/>
        <v/>
      </c>
      <c r="BL42" s="199" t="str">
        <f t="shared" si="62"/>
        <v/>
      </c>
      <c r="BM42" s="199" t="str">
        <f t="shared" si="62"/>
        <v/>
      </c>
      <c r="BN42" s="199" t="str">
        <f t="shared" si="62"/>
        <v/>
      </c>
      <c r="BO42" s="199" t="str">
        <f t="shared" si="62"/>
        <v/>
      </c>
      <c r="BP42" s="199" t="str">
        <f t="shared" si="62"/>
        <v/>
      </c>
      <c r="BQ42" s="199" t="str">
        <f t="shared" si="62"/>
        <v/>
      </c>
      <c r="BR42" s="199" t="str">
        <f t="shared" si="62"/>
        <v/>
      </c>
      <c r="BS42" s="199" t="str">
        <f t="shared" si="62"/>
        <v/>
      </c>
      <c r="BT42" s="199" t="str">
        <f t="shared" si="62"/>
        <v/>
      </c>
      <c r="BU42" s="199" t="str">
        <f t="shared" si="62"/>
        <v/>
      </c>
      <c r="BV42" s="199" t="str">
        <f t="shared" si="62"/>
        <v/>
      </c>
      <c r="BW42" s="199" t="str">
        <f t="shared" si="62"/>
        <v/>
      </c>
      <c r="BX42" s="199" t="str">
        <f t="shared" si="62"/>
        <v/>
      </c>
      <c r="BY42" s="199" t="str">
        <f t="shared" si="62"/>
        <v/>
      </c>
      <c r="BZ42" s="199" t="str">
        <f t="shared" si="62"/>
        <v/>
      </c>
      <c r="CA42" s="199" t="str">
        <f t="shared" si="62"/>
        <v/>
      </c>
      <c r="CB42" s="199" t="str">
        <f t="shared" si="62"/>
        <v/>
      </c>
      <c r="CC42" s="199" t="str">
        <f t="shared" si="62"/>
        <v/>
      </c>
      <c r="CD42" s="199" t="str">
        <f t="shared" si="62"/>
        <v/>
      </c>
      <c r="CE42" s="199" t="str">
        <f t="shared" si="62"/>
        <v/>
      </c>
      <c r="CF42" s="199" t="str">
        <f t="shared" si="62"/>
        <v/>
      </c>
      <c r="CG42" s="199" t="str">
        <f t="shared" si="62"/>
        <v/>
      </c>
      <c r="CH42" s="199" t="str">
        <f t="shared" si="62"/>
        <v/>
      </c>
      <c r="CI42" s="199" t="str">
        <f t="shared" si="62"/>
        <v/>
      </c>
      <c r="CJ42" s="199" t="str">
        <f t="shared" si="62"/>
        <v/>
      </c>
      <c r="CK42" s="199" t="str">
        <f t="shared" si="62"/>
        <v/>
      </c>
      <c r="CL42" s="199" t="str">
        <f t="shared" si="62"/>
        <v/>
      </c>
      <c r="CM42" s="199" t="str">
        <f t="shared" si="62"/>
        <v/>
      </c>
      <c r="CN42" s="199" t="str">
        <f t="shared" si="62"/>
        <v/>
      </c>
      <c r="CO42" s="199" t="str">
        <f t="shared" si="62"/>
        <v/>
      </c>
      <c r="CP42" s="199" t="str">
        <f t="shared" si="62"/>
        <v/>
      </c>
      <c r="CQ42" s="199" t="str">
        <f t="shared" si="62"/>
        <v/>
      </c>
      <c r="CR42" s="199" t="str">
        <f t="shared" si="62"/>
        <v/>
      </c>
      <c r="CS42" s="199" t="str">
        <f t="shared" si="62"/>
        <v/>
      </c>
      <c r="CT42" s="199" t="str">
        <f t="shared" si="62"/>
        <v/>
      </c>
      <c r="CU42" s="199" t="str">
        <f t="shared" si="62"/>
        <v/>
      </c>
      <c r="CV42" s="199" t="str">
        <f t="shared" si="53"/>
        <v/>
      </c>
      <c r="CW42" s="199" t="str">
        <f t="shared" si="53"/>
        <v/>
      </c>
      <c r="CX42" s="199" t="str">
        <f t="shared" si="53"/>
        <v/>
      </c>
      <c r="CY42" s="199" t="str">
        <f t="shared" si="53"/>
        <v/>
      </c>
      <c r="CZ42" s="199" t="str">
        <f t="shared" si="53"/>
        <v/>
      </c>
      <c r="DA42" s="199" t="str">
        <f t="shared" si="53"/>
        <v/>
      </c>
      <c r="DB42" s="199" t="str">
        <f t="shared" si="53"/>
        <v/>
      </c>
      <c r="DC42" s="199" t="str">
        <f t="shared" si="53"/>
        <v/>
      </c>
      <c r="DD42" s="199" t="str">
        <f t="shared" si="53"/>
        <v/>
      </c>
      <c r="DE42" s="199" t="str">
        <f t="shared" si="53"/>
        <v/>
      </c>
      <c r="DF42" s="199" t="str">
        <f t="shared" si="53"/>
        <v/>
      </c>
      <c r="DG42" s="199" t="str">
        <f t="shared" si="53"/>
        <v/>
      </c>
      <c r="DH42" s="199" t="str">
        <f t="shared" si="53"/>
        <v/>
      </c>
      <c r="DI42" s="199" t="str">
        <f t="shared" si="53"/>
        <v/>
      </c>
      <c r="DJ42" s="199" t="str">
        <f t="shared" si="53"/>
        <v/>
      </c>
      <c r="DK42" s="199" t="str">
        <f t="shared" si="53"/>
        <v/>
      </c>
      <c r="DL42" s="199" t="str">
        <f t="shared" si="53"/>
        <v/>
      </c>
      <c r="DM42" s="199" t="str">
        <f t="shared" si="53"/>
        <v/>
      </c>
      <c r="DN42" s="199" t="str">
        <f t="shared" si="53"/>
        <v/>
      </c>
      <c r="DO42" s="199" t="str">
        <f t="shared" si="53"/>
        <v/>
      </c>
      <c r="DP42" s="199" t="str">
        <f t="shared" si="53"/>
        <v/>
      </c>
      <c r="DQ42" s="199" t="str">
        <f t="shared" si="53"/>
        <v/>
      </c>
      <c r="DR42" s="199" t="str">
        <f t="shared" si="53"/>
        <v/>
      </c>
      <c r="DS42" s="199" t="str">
        <f t="shared" si="53"/>
        <v/>
      </c>
      <c r="DT42" s="199" t="str">
        <f t="shared" si="53"/>
        <v/>
      </c>
      <c r="DU42" s="199" t="str">
        <f t="shared" si="53"/>
        <v/>
      </c>
      <c r="DV42" s="199" t="str">
        <f t="shared" si="53"/>
        <v/>
      </c>
      <c r="DW42" s="199" t="str">
        <f t="shared" si="53"/>
        <v/>
      </c>
      <c r="DX42" s="199" t="str">
        <f t="shared" si="53"/>
        <v/>
      </c>
      <c r="DY42" s="199" t="str">
        <f t="shared" si="53"/>
        <v/>
      </c>
      <c r="DZ42" s="199" t="str">
        <f t="shared" si="53"/>
        <v/>
      </c>
      <c r="EA42" s="199" t="str">
        <f t="shared" si="53"/>
        <v/>
      </c>
      <c r="EB42" s="199" t="str">
        <f t="shared" si="53"/>
        <v/>
      </c>
      <c r="EC42" s="199" t="str">
        <f t="shared" si="53"/>
        <v/>
      </c>
      <c r="ED42" s="199" t="str">
        <f t="shared" si="53"/>
        <v/>
      </c>
      <c r="EE42" s="236" t="str">
        <f t="shared" si="16"/>
        <v/>
      </c>
      <c r="EF42" s="237" t="e">
        <f t="shared" si="41"/>
        <v>#N/A</v>
      </c>
      <c r="EG42" s="237" t="e">
        <f t="shared" si="41"/>
        <v>#N/A</v>
      </c>
      <c r="EH42" s="237" t="e">
        <f t="shared" si="41"/>
        <v>#N/A</v>
      </c>
      <c r="EI42" s="237" t="e">
        <f t="shared" si="41"/>
        <v>#N/A</v>
      </c>
      <c r="EJ42" s="237" t="e">
        <f t="shared" si="41"/>
        <v>#N/A</v>
      </c>
      <c r="EK42" s="237" t="e">
        <f t="shared" si="41"/>
        <v>#N/A</v>
      </c>
      <c r="EL42" s="237" t="e">
        <f t="shared" si="41"/>
        <v>#N/A</v>
      </c>
      <c r="EM42" s="237" t="e">
        <f t="shared" si="41"/>
        <v>#N/A</v>
      </c>
      <c r="EN42" s="237" t="e">
        <f t="shared" si="41"/>
        <v>#N/A</v>
      </c>
      <c r="EO42" s="237" t="e">
        <f t="shared" si="41"/>
        <v>#N/A</v>
      </c>
      <c r="EP42" s="237" t="e">
        <f t="shared" si="41"/>
        <v>#N/A</v>
      </c>
      <c r="EQ42" s="237" t="e">
        <f t="shared" si="41"/>
        <v>#N/A</v>
      </c>
      <c r="ER42" s="237" t="e">
        <f t="shared" si="41"/>
        <v>#N/A</v>
      </c>
      <c r="ES42" s="237" t="e">
        <f t="shared" si="41"/>
        <v>#N/A</v>
      </c>
      <c r="ET42" s="237" t="e">
        <f t="shared" si="41"/>
        <v>#N/A</v>
      </c>
      <c r="EU42" s="237" t="e">
        <f t="shared" si="41"/>
        <v>#N/A</v>
      </c>
      <c r="EV42" s="237" t="e">
        <f t="shared" si="60"/>
        <v>#N/A</v>
      </c>
      <c r="EW42" s="237" t="e">
        <f t="shared" si="60"/>
        <v>#N/A</v>
      </c>
      <c r="EX42" s="237" t="e">
        <f t="shared" si="60"/>
        <v>#N/A</v>
      </c>
      <c r="EY42" s="237" t="e">
        <f t="shared" si="60"/>
        <v>#N/A</v>
      </c>
      <c r="EZ42" s="237" t="e">
        <f t="shared" si="60"/>
        <v>#N/A</v>
      </c>
      <c r="FA42" s="237" t="e">
        <f t="shared" si="60"/>
        <v>#N/A</v>
      </c>
      <c r="FB42" s="237" t="e">
        <f t="shared" si="60"/>
        <v>#N/A</v>
      </c>
      <c r="FC42" s="237" t="e">
        <f t="shared" si="56"/>
        <v>#N/A</v>
      </c>
      <c r="FD42" s="237" t="e">
        <f t="shared" si="56"/>
        <v>#N/A</v>
      </c>
      <c r="FE42" s="237" t="e">
        <f t="shared" si="56"/>
        <v>#N/A</v>
      </c>
      <c r="FF42" s="237" t="e">
        <f t="shared" si="56"/>
        <v>#N/A</v>
      </c>
      <c r="FG42" s="237" t="e">
        <f t="shared" si="56"/>
        <v>#N/A</v>
      </c>
      <c r="FH42" s="237" t="e">
        <f t="shared" si="42"/>
        <v>#N/A</v>
      </c>
      <c r="FI42" s="237" t="e">
        <f t="shared" si="42"/>
        <v>#N/A</v>
      </c>
      <c r="FJ42" s="237" t="e">
        <f t="shared" si="42"/>
        <v>#N/A</v>
      </c>
      <c r="FK42" s="237" t="e">
        <f t="shared" si="42"/>
        <v>#N/A</v>
      </c>
      <c r="FL42" s="237" t="e">
        <f t="shared" si="42"/>
        <v>#N/A</v>
      </c>
      <c r="FM42" s="237" t="e">
        <f t="shared" si="42"/>
        <v>#N/A</v>
      </c>
      <c r="FN42" s="237" t="e">
        <f t="shared" si="42"/>
        <v>#N/A</v>
      </c>
      <c r="FO42" s="237" t="e">
        <f t="shared" si="42"/>
        <v>#N/A</v>
      </c>
      <c r="FP42" s="237" t="e">
        <f t="shared" si="42"/>
        <v>#N/A</v>
      </c>
      <c r="FQ42" s="237" t="e">
        <f t="shared" si="42"/>
        <v>#N/A</v>
      </c>
      <c r="FR42" s="237" t="e">
        <f t="shared" si="42"/>
        <v>#N/A</v>
      </c>
      <c r="FS42" s="237" t="e">
        <f t="shared" si="42"/>
        <v>#N/A</v>
      </c>
      <c r="FT42" s="237" t="e">
        <f t="shared" si="42"/>
        <v>#N/A</v>
      </c>
      <c r="FU42" s="237" t="e">
        <f t="shared" si="42"/>
        <v>#N/A</v>
      </c>
      <c r="FV42" s="237" t="e">
        <f t="shared" si="42"/>
        <v>#N/A</v>
      </c>
      <c r="FW42" s="237" t="e">
        <f t="shared" si="42"/>
        <v>#N/A</v>
      </c>
      <c r="FX42" s="237" t="e">
        <f t="shared" si="61"/>
        <v>#N/A</v>
      </c>
      <c r="FY42" s="237" t="e">
        <f t="shared" si="57"/>
        <v>#N/A</v>
      </c>
      <c r="FZ42" s="237" t="e">
        <f t="shared" si="57"/>
        <v>#N/A</v>
      </c>
      <c r="GA42" s="237" t="e">
        <f t="shared" si="57"/>
        <v>#N/A</v>
      </c>
      <c r="GB42" s="237" t="e">
        <f t="shared" si="57"/>
        <v>#N/A</v>
      </c>
      <c r="GC42" s="237" t="e">
        <f t="shared" si="57"/>
        <v>#N/A</v>
      </c>
      <c r="GD42" s="237" t="e">
        <f t="shared" si="57"/>
        <v>#N/A</v>
      </c>
      <c r="GE42" s="237" t="e">
        <f t="shared" si="57"/>
        <v>#N/A</v>
      </c>
      <c r="GF42" s="237" t="e">
        <f t="shared" si="57"/>
        <v>#N/A</v>
      </c>
      <c r="GG42" s="237" t="e">
        <f t="shared" si="57"/>
        <v>#N/A</v>
      </c>
      <c r="GH42" s="237" t="e">
        <f t="shared" si="57"/>
        <v>#N/A</v>
      </c>
      <c r="GI42" s="237" t="e">
        <f t="shared" si="57"/>
        <v>#N/A</v>
      </c>
      <c r="GJ42" s="237" t="e">
        <f t="shared" si="57"/>
        <v>#N/A</v>
      </c>
      <c r="GK42" s="237" t="e">
        <f t="shared" si="57"/>
        <v>#N/A</v>
      </c>
      <c r="GL42" s="237" t="e">
        <f t="shared" si="57"/>
        <v>#N/A</v>
      </c>
      <c r="GM42" s="237" t="e">
        <f t="shared" si="57"/>
        <v>#N/A</v>
      </c>
      <c r="GN42" s="237" t="e">
        <f t="shared" si="57"/>
        <v>#N/A</v>
      </c>
      <c r="GO42" s="237" t="e">
        <f t="shared" si="58"/>
        <v>#N/A</v>
      </c>
      <c r="GP42" s="237" t="e">
        <f t="shared" si="58"/>
        <v>#N/A</v>
      </c>
      <c r="GQ42" s="237" t="e">
        <f t="shared" si="39"/>
        <v>#N/A</v>
      </c>
      <c r="GR42" s="237" t="e">
        <f t="shared" si="39"/>
        <v>#N/A</v>
      </c>
      <c r="GS42" s="237" t="e">
        <f t="shared" si="39"/>
        <v>#N/A</v>
      </c>
      <c r="GT42" s="237" t="e">
        <f t="shared" si="39"/>
        <v>#N/A</v>
      </c>
      <c r="GU42" s="237" t="e">
        <f t="shared" si="39"/>
        <v>#N/A</v>
      </c>
      <c r="GV42" s="237" t="e">
        <f t="shared" si="39"/>
        <v>#N/A</v>
      </c>
      <c r="GW42" s="237" t="e">
        <f t="shared" si="39"/>
        <v>#N/A</v>
      </c>
      <c r="GX42" s="237" t="e">
        <f t="shared" si="39"/>
        <v>#N/A</v>
      </c>
      <c r="GY42" s="237" t="e">
        <f t="shared" si="39"/>
        <v>#N/A</v>
      </c>
      <c r="GZ42" s="237" t="e">
        <f t="shared" si="39"/>
        <v>#N/A</v>
      </c>
      <c r="HA42" s="237" t="e">
        <f t="shared" si="39"/>
        <v>#N/A</v>
      </c>
      <c r="HB42" s="237" t="e">
        <f t="shared" si="39"/>
        <v>#N/A</v>
      </c>
      <c r="HC42" s="237" t="e">
        <f t="shared" si="39"/>
        <v>#N/A</v>
      </c>
      <c r="HD42" s="237" t="e">
        <f t="shared" si="39"/>
        <v>#N/A</v>
      </c>
      <c r="HE42" s="237" t="e">
        <f t="shared" si="39"/>
        <v>#N/A</v>
      </c>
      <c r="HF42" s="237" t="e">
        <f t="shared" si="55"/>
        <v>#N/A</v>
      </c>
      <c r="HG42" s="237" t="e">
        <f t="shared" si="55"/>
        <v>#N/A</v>
      </c>
      <c r="HH42" s="237" t="e">
        <f t="shared" si="47"/>
        <v>#N/A</v>
      </c>
      <c r="HI42" s="237" t="e">
        <f t="shared" si="47"/>
        <v>#N/A</v>
      </c>
      <c r="HJ42" s="237" t="e">
        <f t="shared" si="47"/>
        <v>#N/A</v>
      </c>
      <c r="HK42" s="237" t="e">
        <f t="shared" si="44"/>
        <v>#N/A</v>
      </c>
      <c r="HL42" s="237" t="e">
        <f t="shared" si="44"/>
        <v>#N/A</v>
      </c>
      <c r="HM42" s="237" t="e">
        <f t="shared" si="44"/>
        <v>#N/A</v>
      </c>
      <c r="HN42" s="237" t="e">
        <f t="shared" si="44"/>
        <v>#N/A</v>
      </c>
      <c r="HO42" s="237" t="e">
        <f t="shared" si="44"/>
        <v>#N/A</v>
      </c>
      <c r="HP42" s="237" t="e">
        <f t="shared" si="44"/>
        <v>#N/A</v>
      </c>
      <c r="HQ42" s="237" t="e">
        <f t="shared" si="44"/>
        <v>#N/A</v>
      </c>
      <c r="HR42" s="237" t="e">
        <f t="shared" si="44"/>
        <v>#N/A</v>
      </c>
      <c r="HS42" s="237" t="e">
        <f t="shared" si="44"/>
        <v>#N/A</v>
      </c>
      <c r="HT42" s="237" t="e">
        <f t="shared" si="44"/>
        <v>#N/A</v>
      </c>
      <c r="HU42" s="237" t="e">
        <f t="shared" si="44"/>
        <v>#N/A</v>
      </c>
      <c r="HV42" s="237" t="e">
        <f t="shared" si="44"/>
        <v>#N/A</v>
      </c>
      <c r="HW42" s="237" t="e">
        <f t="shared" si="44"/>
        <v>#N/A</v>
      </c>
      <c r="HX42" s="237" t="e">
        <f t="shared" si="44"/>
        <v>#N/A</v>
      </c>
      <c r="HY42" s="237" t="e">
        <f t="shared" ref="HY42:IB103" si="63">IF(ISNONTEXT($Q42),IF($G42="R",_xlfn.BETA.DIST(EB42,$M42,$N42,FALSE,$B42,$D42),_xlfn.BETA.DIST(EB42,$N42,$M42,FALSE,$B42,$D42)),NA())</f>
        <v>#N/A</v>
      </c>
      <c r="HZ42" s="237" t="e">
        <f t="shared" si="63"/>
        <v>#N/A</v>
      </c>
      <c r="IA42" s="237" t="e">
        <f t="shared" si="45"/>
        <v>#N/A</v>
      </c>
      <c r="IB42" s="237" t="e">
        <f t="shared" si="27"/>
        <v>#N/A</v>
      </c>
    </row>
    <row r="43" spans="1:236" hidden="1" x14ac:dyDescent="0.25">
      <c r="A43" s="22">
        <v>40</v>
      </c>
      <c r="B43" s="132"/>
      <c r="C43" s="132"/>
      <c r="D43" s="132"/>
      <c r="E43" s="127"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9" t="str">
        <f t="shared" si="3"/>
        <v/>
      </c>
      <c r="Q43" s="119" t="str">
        <f t="shared" si="4"/>
        <v/>
      </c>
      <c r="R43" s="40" t="str">
        <f t="shared" si="5"/>
        <v/>
      </c>
      <c r="S43" s="132"/>
      <c r="T43" s="28" t="str">
        <f>IF(AND(B43&gt;0,C43&gt;0,D43&gt;0,M43&gt;0,N43&gt;0,S43&gt;0,NOT(K43="")),ABS(VLOOKUP($S$1,VLookups!$A$28:$B$29,2,FALSE)-_xlfn.BETA.DIST(S43,IF(G43="L",N43,M43),IF(G43="L",M43,N43),TRUE,B43,D43)),"")</f>
        <v/>
      </c>
      <c r="U43" s="129" t="str">
        <f>IF(OR($M43="",$N43=""),"",_xlfn.BETA.INV(ABS(VLOOKUP($S$1,VLookups!$A$28:$B$29,2,FALSE)-U$3),IF($G43="L",$N43,$M43),IF($G43="L",$M43,$N43),$B43,$D43))</f>
        <v/>
      </c>
      <c r="V43" s="130" t="str">
        <f>IF(OR($M43="",$N43=""),"",_xlfn.BETA.INV(ABS(VLOOKUP($S$1,VLookups!$A$28:$B$29,2,FALSE)-V$3),IF($G43="L",$N43,$M43),IF($G43="L",$M43,$N43),$B43,$D43))</f>
        <v/>
      </c>
      <c r="W43" s="129" t="str">
        <f>IF(OR($M43="",$N43=""),"",_xlfn.BETA.INV(ABS(VLOOKUP($S$1,VLookups!$A$28:$B$29,2,FALSE)-W$3),IF($G43="L",$N43,$M43),IF($G43="L",$M43,$N43),$B43,$D43))</f>
        <v/>
      </c>
      <c r="X43" s="130" t="str">
        <f>IF(OR($M43="",$N43=""),"",_xlfn.BETA.INV(ABS(VLOOKUP($S$1,VLookups!$A$28:$B$29,2,FALSE)-X$3),IF($G43="L",$N43,$M43),IF($G43="L",$M43,$N43),$B43,$D43))</f>
        <v/>
      </c>
      <c r="Y43" s="129" t="str">
        <f>IF(OR($M43="",$N43=""),"",_xlfn.BETA.INV(ABS(VLOOKUP($S$1,VLookups!$A$28:$B$29,2,FALSE)-Y$3),IF($G43="L",$N43,$M43),IF($G43="L",$M43,$N43),$B43,$D43))</f>
        <v/>
      </c>
      <c r="Z43" s="130" t="str">
        <f>IF(OR($M43="",$N43=""),"",_xlfn.BETA.INV(ABS(VLOOKUP($S$1,VLookups!$A$28:$B$29,2,FALSE)-Z$3),IF($G43="L",$N43,$M43),IF($G43="L",$M43,$N43),$B43,$D43))</f>
        <v/>
      </c>
      <c r="AA43" s="129" t="str">
        <f>IF(OR($M43="",$N43=""),"",_xlfn.BETA.INV(ABS(VLOOKUP($S$1,VLookups!$A$28:$B$29,2,FALSE)-AA$3),IF($G43="L",$N43,$M43),IF($G43="L",$M43,$N43),$B43,$D43))</f>
        <v/>
      </c>
      <c r="AB43" s="130" t="str">
        <f>IF(OR($M43="",$N43=""),"",_xlfn.BETA.INV(ABS(VLOOKUP($S$1,VLookups!$A$28:$B$29,2,FALSE)-AB$3),IF($G43="L",$N43,$M43),IF($G43="L",$M43,$N43),$B43,$D43))</f>
        <v/>
      </c>
      <c r="AC43" s="129" t="str">
        <f>IF(OR($M43="",$N43=""),"",_xlfn.BETA.INV(ABS(VLOOKUP($S$1,VLookups!$A$28:$B$29,2,FALSE)-AC$3),IF($G43="L",$N43,$M43),IF($G43="L",$M43,$N43),$B43,$D43))</f>
        <v/>
      </c>
      <c r="AD43" s="130" t="str">
        <f>IF(OR($M43="",$N43=""),"",_xlfn.BETA.INV(ABS(VLOOKUP($S$1,VLookups!$A$28:$B$29,2,FALSE)-AD$3),IF($G43="L",$N43,$M43),IF($G43="L",$M43,$N43),$B43,$D43))</f>
        <v/>
      </c>
      <c r="AE43" s="129" t="str">
        <f>IF(OR($M43="",$N43=""),"",_xlfn.BETA.INV(ABS(VLOOKUP($S$1,VLookups!$A$28:$B$29,2,FALSE)-AE$3),IF($G43="L",$N43,$M43),IF($G43="L",$M43,$N43),$B43,$D43))</f>
        <v/>
      </c>
      <c r="AF43" s="130" t="str">
        <f>IF(OR($M43="",$N43=""),"",_xlfn.BETA.INV(ABS(VLOOKUP($S$1,VLookups!$A$28:$B$29,2,FALSE)-AF$3),IF($G43="L",$N43,$M43),IF($G43="L",$M43,$N43),$B43,$D43))</f>
        <v/>
      </c>
      <c r="AG43" s="17"/>
      <c r="AH43" s="238" t="str">
        <f t="shared" si="13"/>
        <v/>
      </c>
      <c r="AI43" s="236" t="str">
        <f t="shared" si="14"/>
        <v/>
      </c>
      <c r="AJ43" s="199" t="str">
        <f t="shared" si="62"/>
        <v/>
      </c>
      <c r="AK43" s="199" t="str">
        <f t="shared" si="62"/>
        <v/>
      </c>
      <c r="AL43" s="199" t="str">
        <f t="shared" si="62"/>
        <v/>
      </c>
      <c r="AM43" s="199" t="str">
        <f t="shared" si="62"/>
        <v/>
      </c>
      <c r="AN43" s="199" t="str">
        <f t="shared" si="62"/>
        <v/>
      </c>
      <c r="AO43" s="199" t="str">
        <f t="shared" si="62"/>
        <v/>
      </c>
      <c r="AP43" s="199" t="str">
        <f t="shared" si="62"/>
        <v/>
      </c>
      <c r="AQ43" s="199" t="str">
        <f t="shared" si="62"/>
        <v/>
      </c>
      <c r="AR43" s="199" t="str">
        <f t="shared" si="62"/>
        <v/>
      </c>
      <c r="AS43" s="199" t="str">
        <f t="shared" si="62"/>
        <v/>
      </c>
      <c r="AT43" s="199" t="str">
        <f t="shared" si="62"/>
        <v/>
      </c>
      <c r="AU43" s="199" t="str">
        <f t="shared" si="62"/>
        <v/>
      </c>
      <c r="AV43" s="199" t="str">
        <f t="shared" si="62"/>
        <v/>
      </c>
      <c r="AW43" s="199" t="str">
        <f t="shared" si="62"/>
        <v/>
      </c>
      <c r="AX43" s="199" t="str">
        <f t="shared" si="62"/>
        <v/>
      </c>
      <c r="AY43" s="199" t="str">
        <f t="shared" si="62"/>
        <v/>
      </c>
      <c r="AZ43" s="199" t="str">
        <f t="shared" si="62"/>
        <v/>
      </c>
      <c r="BA43" s="199" t="str">
        <f t="shared" si="62"/>
        <v/>
      </c>
      <c r="BB43" s="199" t="str">
        <f t="shared" si="62"/>
        <v/>
      </c>
      <c r="BC43" s="199" t="str">
        <f t="shared" si="62"/>
        <v/>
      </c>
      <c r="BD43" s="199" t="str">
        <f t="shared" si="62"/>
        <v/>
      </c>
      <c r="BE43" s="199" t="str">
        <f t="shared" si="62"/>
        <v/>
      </c>
      <c r="BF43" s="199" t="str">
        <f t="shared" si="62"/>
        <v/>
      </c>
      <c r="BG43" s="199" t="str">
        <f t="shared" si="62"/>
        <v/>
      </c>
      <c r="BH43" s="199" t="str">
        <f t="shared" si="62"/>
        <v/>
      </c>
      <c r="BI43" s="199" t="str">
        <f t="shared" si="62"/>
        <v/>
      </c>
      <c r="BJ43" s="199" t="str">
        <f t="shared" si="62"/>
        <v/>
      </c>
      <c r="BK43" s="199" t="str">
        <f t="shared" si="62"/>
        <v/>
      </c>
      <c r="BL43" s="199" t="str">
        <f t="shared" si="62"/>
        <v/>
      </c>
      <c r="BM43" s="199" t="str">
        <f t="shared" si="62"/>
        <v/>
      </c>
      <c r="BN43" s="199" t="str">
        <f t="shared" si="62"/>
        <v/>
      </c>
      <c r="BO43" s="199" t="str">
        <f t="shared" si="62"/>
        <v/>
      </c>
      <c r="BP43" s="199" t="str">
        <f t="shared" si="62"/>
        <v/>
      </c>
      <c r="BQ43" s="199" t="str">
        <f t="shared" si="62"/>
        <v/>
      </c>
      <c r="BR43" s="199" t="str">
        <f t="shared" si="62"/>
        <v/>
      </c>
      <c r="BS43" s="199" t="str">
        <f t="shared" si="62"/>
        <v/>
      </c>
      <c r="BT43" s="199" t="str">
        <f t="shared" si="62"/>
        <v/>
      </c>
      <c r="BU43" s="199" t="str">
        <f t="shared" si="62"/>
        <v/>
      </c>
      <c r="BV43" s="199" t="str">
        <f t="shared" si="62"/>
        <v/>
      </c>
      <c r="BW43" s="199" t="str">
        <f t="shared" si="62"/>
        <v/>
      </c>
      <c r="BX43" s="199" t="str">
        <f t="shared" si="62"/>
        <v/>
      </c>
      <c r="BY43" s="199" t="str">
        <f t="shared" si="62"/>
        <v/>
      </c>
      <c r="BZ43" s="199" t="str">
        <f t="shared" si="62"/>
        <v/>
      </c>
      <c r="CA43" s="199" t="str">
        <f t="shared" si="62"/>
        <v/>
      </c>
      <c r="CB43" s="199" t="str">
        <f t="shared" si="62"/>
        <v/>
      </c>
      <c r="CC43" s="199" t="str">
        <f t="shared" si="62"/>
        <v/>
      </c>
      <c r="CD43" s="199" t="str">
        <f t="shared" si="62"/>
        <v/>
      </c>
      <c r="CE43" s="199" t="str">
        <f t="shared" si="62"/>
        <v/>
      </c>
      <c r="CF43" s="199" t="str">
        <f t="shared" si="62"/>
        <v/>
      </c>
      <c r="CG43" s="199" t="str">
        <f t="shared" si="62"/>
        <v/>
      </c>
      <c r="CH43" s="199" t="str">
        <f t="shared" si="62"/>
        <v/>
      </c>
      <c r="CI43" s="199" t="str">
        <f t="shared" si="62"/>
        <v/>
      </c>
      <c r="CJ43" s="199" t="str">
        <f t="shared" si="62"/>
        <v/>
      </c>
      <c r="CK43" s="199" t="str">
        <f t="shared" si="62"/>
        <v/>
      </c>
      <c r="CL43" s="199" t="str">
        <f t="shared" si="62"/>
        <v/>
      </c>
      <c r="CM43" s="199" t="str">
        <f t="shared" si="62"/>
        <v/>
      </c>
      <c r="CN43" s="199" t="str">
        <f t="shared" si="62"/>
        <v/>
      </c>
      <c r="CO43" s="199" t="str">
        <f t="shared" si="62"/>
        <v/>
      </c>
      <c r="CP43" s="199" t="str">
        <f t="shared" si="62"/>
        <v/>
      </c>
      <c r="CQ43" s="199" t="str">
        <f t="shared" si="62"/>
        <v/>
      </c>
      <c r="CR43" s="199" t="str">
        <f t="shared" si="62"/>
        <v/>
      </c>
      <c r="CS43" s="199" t="str">
        <f t="shared" si="62"/>
        <v/>
      </c>
      <c r="CT43" s="199" t="str">
        <f t="shared" si="62"/>
        <v/>
      </c>
      <c r="CU43" s="199" t="str">
        <f t="shared" si="62"/>
        <v/>
      </c>
      <c r="CV43" s="199" t="str">
        <f t="shared" si="53"/>
        <v/>
      </c>
      <c r="CW43" s="199" t="str">
        <f t="shared" si="53"/>
        <v/>
      </c>
      <c r="CX43" s="199" t="str">
        <f t="shared" si="53"/>
        <v/>
      </c>
      <c r="CY43" s="199" t="str">
        <f t="shared" si="53"/>
        <v/>
      </c>
      <c r="CZ43" s="199" t="str">
        <f t="shared" si="53"/>
        <v/>
      </c>
      <c r="DA43" s="199" t="str">
        <f t="shared" si="53"/>
        <v/>
      </c>
      <c r="DB43" s="199" t="str">
        <f t="shared" si="53"/>
        <v/>
      </c>
      <c r="DC43" s="199" t="str">
        <f t="shared" si="53"/>
        <v/>
      </c>
      <c r="DD43" s="199" t="str">
        <f t="shared" si="53"/>
        <v/>
      </c>
      <c r="DE43" s="199" t="str">
        <f t="shared" ref="DE43:FP43" si="64">IF(ISNONTEXT($AH43),DD43+$AH43,"")</f>
        <v/>
      </c>
      <c r="DF43" s="199" t="str">
        <f t="shared" si="64"/>
        <v/>
      </c>
      <c r="DG43" s="199" t="str">
        <f t="shared" si="64"/>
        <v/>
      </c>
      <c r="DH43" s="199" t="str">
        <f t="shared" si="64"/>
        <v/>
      </c>
      <c r="DI43" s="199" t="str">
        <f t="shared" si="64"/>
        <v/>
      </c>
      <c r="DJ43" s="199" t="str">
        <f t="shared" si="64"/>
        <v/>
      </c>
      <c r="DK43" s="199" t="str">
        <f t="shared" si="64"/>
        <v/>
      </c>
      <c r="DL43" s="199" t="str">
        <f t="shared" si="64"/>
        <v/>
      </c>
      <c r="DM43" s="199" t="str">
        <f t="shared" si="64"/>
        <v/>
      </c>
      <c r="DN43" s="199" t="str">
        <f t="shared" si="64"/>
        <v/>
      </c>
      <c r="DO43" s="199" t="str">
        <f t="shared" si="64"/>
        <v/>
      </c>
      <c r="DP43" s="199" t="str">
        <f t="shared" si="64"/>
        <v/>
      </c>
      <c r="DQ43" s="199" t="str">
        <f t="shared" si="64"/>
        <v/>
      </c>
      <c r="DR43" s="199" t="str">
        <f t="shared" si="64"/>
        <v/>
      </c>
      <c r="DS43" s="199" t="str">
        <f t="shared" si="64"/>
        <v/>
      </c>
      <c r="DT43" s="199" t="str">
        <f t="shared" si="64"/>
        <v/>
      </c>
      <c r="DU43" s="199" t="str">
        <f t="shared" si="64"/>
        <v/>
      </c>
      <c r="DV43" s="199" t="str">
        <f t="shared" si="64"/>
        <v/>
      </c>
      <c r="DW43" s="199" t="str">
        <f t="shared" si="64"/>
        <v/>
      </c>
      <c r="DX43" s="199" t="str">
        <f t="shared" si="64"/>
        <v/>
      </c>
      <c r="DY43" s="199" t="str">
        <f t="shared" si="64"/>
        <v/>
      </c>
      <c r="DZ43" s="199" t="str">
        <f t="shared" si="64"/>
        <v/>
      </c>
      <c r="EA43" s="199" t="str">
        <f t="shared" si="64"/>
        <v/>
      </c>
      <c r="EB43" s="199" t="str">
        <f t="shared" si="64"/>
        <v/>
      </c>
      <c r="EC43" s="199" t="str">
        <f t="shared" si="64"/>
        <v/>
      </c>
      <c r="ED43" s="199" t="str">
        <f t="shared" si="64"/>
        <v/>
      </c>
      <c r="EE43" s="236" t="str">
        <f t="shared" si="16"/>
        <v/>
      </c>
      <c r="EF43" s="237" t="e">
        <f t="shared" si="41"/>
        <v>#N/A</v>
      </c>
      <c r="EG43" s="237" t="e">
        <f t="shared" si="41"/>
        <v>#N/A</v>
      </c>
      <c r="EH43" s="237" t="e">
        <f t="shared" si="41"/>
        <v>#N/A</v>
      </c>
      <c r="EI43" s="237" t="e">
        <f t="shared" si="41"/>
        <v>#N/A</v>
      </c>
      <c r="EJ43" s="237" t="e">
        <f t="shared" si="41"/>
        <v>#N/A</v>
      </c>
      <c r="EK43" s="237" t="e">
        <f t="shared" si="41"/>
        <v>#N/A</v>
      </c>
      <c r="EL43" s="237" t="e">
        <f t="shared" si="41"/>
        <v>#N/A</v>
      </c>
      <c r="EM43" s="237" t="e">
        <f t="shared" si="41"/>
        <v>#N/A</v>
      </c>
      <c r="EN43" s="237" t="e">
        <f t="shared" si="41"/>
        <v>#N/A</v>
      </c>
      <c r="EO43" s="237" t="e">
        <f t="shared" si="41"/>
        <v>#N/A</v>
      </c>
      <c r="EP43" s="237" t="e">
        <f t="shared" si="41"/>
        <v>#N/A</v>
      </c>
      <c r="EQ43" s="237" t="e">
        <f t="shared" si="41"/>
        <v>#N/A</v>
      </c>
      <c r="ER43" s="237" t="e">
        <f t="shared" si="41"/>
        <v>#N/A</v>
      </c>
      <c r="ES43" s="237" t="e">
        <f t="shared" si="41"/>
        <v>#N/A</v>
      </c>
      <c r="ET43" s="237" t="e">
        <f t="shared" si="41"/>
        <v>#N/A</v>
      </c>
      <c r="EU43" s="237" t="e">
        <f t="shared" ref="EU43:FJ103" si="65">IF(ISNONTEXT($Q43),IF($G43="R",_xlfn.BETA.DIST(AX43,$M43,$N43,FALSE,$B43,$D43),_xlfn.BETA.DIST(AX43,$N43,$M43,FALSE,$B43,$D43)),NA())</f>
        <v>#N/A</v>
      </c>
      <c r="EV43" s="237" t="e">
        <f t="shared" si="60"/>
        <v>#N/A</v>
      </c>
      <c r="EW43" s="237" t="e">
        <f t="shared" si="60"/>
        <v>#N/A</v>
      </c>
      <c r="EX43" s="237" t="e">
        <f t="shared" si="60"/>
        <v>#N/A</v>
      </c>
      <c r="EY43" s="237" t="e">
        <f t="shared" si="60"/>
        <v>#N/A</v>
      </c>
      <c r="EZ43" s="237" t="e">
        <f t="shared" si="60"/>
        <v>#N/A</v>
      </c>
      <c r="FA43" s="237" t="e">
        <f t="shared" si="60"/>
        <v>#N/A</v>
      </c>
      <c r="FB43" s="237" t="e">
        <f t="shared" si="60"/>
        <v>#N/A</v>
      </c>
      <c r="FC43" s="237" t="e">
        <f t="shared" si="56"/>
        <v>#N/A</v>
      </c>
      <c r="FD43" s="237" t="e">
        <f t="shared" si="56"/>
        <v>#N/A</v>
      </c>
      <c r="FE43" s="237" t="e">
        <f t="shared" si="56"/>
        <v>#N/A</v>
      </c>
      <c r="FF43" s="237" t="e">
        <f t="shared" si="56"/>
        <v>#N/A</v>
      </c>
      <c r="FG43" s="237" t="e">
        <f t="shared" si="56"/>
        <v>#N/A</v>
      </c>
      <c r="FH43" s="237" t="e">
        <f t="shared" si="42"/>
        <v>#N/A</v>
      </c>
      <c r="FI43" s="237" t="e">
        <f t="shared" si="42"/>
        <v>#N/A</v>
      </c>
      <c r="FJ43" s="237" t="e">
        <f t="shared" si="42"/>
        <v>#N/A</v>
      </c>
      <c r="FK43" s="237" t="e">
        <f t="shared" si="42"/>
        <v>#N/A</v>
      </c>
      <c r="FL43" s="237" t="e">
        <f t="shared" si="42"/>
        <v>#N/A</v>
      </c>
      <c r="FM43" s="237" t="e">
        <f t="shared" si="42"/>
        <v>#N/A</v>
      </c>
      <c r="FN43" s="237" t="e">
        <f t="shared" si="42"/>
        <v>#N/A</v>
      </c>
      <c r="FO43" s="237" t="e">
        <f t="shared" si="42"/>
        <v>#N/A</v>
      </c>
      <c r="FP43" s="237" t="e">
        <f t="shared" si="42"/>
        <v>#N/A</v>
      </c>
      <c r="FQ43" s="237" t="e">
        <f t="shared" si="42"/>
        <v>#N/A</v>
      </c>
      <c r="FR43" s="237" t="e">
        <f t="shared" si="42"/>
        <v>#N/A</v>
      </c>
      <c r="FS43" s="237" t="e">
        <f t="shared" si="42"/>
        <v>#N/A</v>
      </c>
      <c r="FT43" s="237" t="e">
        <f t="shared" si="42"/>
        <v>#N/A</v>
      </c>
      <c r="FU43" s="237" t="e">
        <f t="shared" si="42"/>
        <v>#N/A</v>
      </c>
      <c r="FV43" s="237" t="e">
        <f t="shared" si="42"/>
        <v>#N/A</v>
      </c>
      <c r="FW43" s="237" t="e">
        <f t="shared" si="42"/>
        <v>#N/A</v>
      </c>
      <c r="FX43" s="237" t="e">
        <f t="shared" si="61"/>
        <v>#N/A</v>
      </c>
      <c r="FY43" s="237" t="e">
        <f t="shared" si="57"/>
        <v>#N/A</v>
      </c>
      <c r="FZ43" s="237" t="e">
        <f t="shared" si="57"/>
        <v>#N/A</v>
      </c>
      <c r="GA43" s="237" t="e">
        <f t="shared" si="57"/>
        <v>#N/A</v>
      </c>
      <c r="GB43" s="237" t="e">
        <f t="shared" si="57"/>
        <v>#N/A</v>
      </c>
      <c r="GC43" s="237" t="e">
        <f t="shared" si="57"/>
        <v>#N/A</v>
      </c>
      <c r="GD43" s="237" t="e">
        <f t="shared" si="57"/>
        <v>#N/A</v>
      </c>
      <c r="GE43" s="237" t="e">
        <f t="shared" si="57"/>
        <v>#N/A</v>
      </c>
      <c r="GF43" s="237" t="e">
        <f t="shared" si="57"/>
        <v>#N/A</v>
      </c>
      <c r="GG43" s="237" t="e">
        <f t="shared" si="57"/>
        <v>#N/A</v>
      </c>
      <c r="GH43" s="237" t="e">
        <f t="shared" si="57"/>
        <v>#N/A</v>
      </c>
      <c r="GI43" s="237" t="e">
        <f t="shared" si="57"/>
        <v>#N/A</v>
      </c>
      <c r="GJ43" s="237" t="e">
        <f t="shared" si="57"/>
        <v>#N/A</v>
      </c>
      <c r="GK43" s="237" t="e">
        <f t="shared" si="57"/>
        <v>#N/A</v>
      </c>
      <c r="GL43" s="237" t="e">
        <f t="shared" si="57"/>
        <v>#N/A</v>
      </c>
      <c r="GM43" s="237" t="e">
        <f t="shared" si="57"/>
        <v>#N/A</v>
      </c>
      <c r="GN43" s="237" t="e">
        <f t="shared" si="57"/>
        <v>#N/A</v>
      </c>
      <c r="GO43" s="237" t="e">
        <f t="shared" si="58"/>
        <v>#N/A</v>
      </c>
      <c r="GP43" s="237" t="e">
        <f t="shared" si="58"/>
        <v>#N/A</v>
      </c>
      <c r="GQ43" s="237" t="e">
        <f t="shared" si="39"/>
        <v>#N/A</v>
      </c>
      <c r="GR43" s="237" t="e">
        <f t="shared" si="39"/>
        <v>#N/A</v>
      </c>
      <c r="GS43" s="237" t="e">
        <f t="shared" si="39"/>
        <v>#N/A</v>
      </c>
      <c r="GT43" s="237" t="e">
        <f t="shared" si="39"/>
        <v>#N/A</v>
      </c>
      <c r="GU43" s="237" t="e">
        <f t="shared" si="39"/>
        <v>#N/A</v>
      </c>
      <c r="GV43" s="237" t="e">
        <f t="shared" si="39"/>
        <v>#N/A</v>
      </c>
      <c r="GW43" s="237" t="e">
        <f t="shared" si="39"/>
        <v>#N/A</v>
      </c>
      <c r="GX43" s="237" t="e">
        <f t="shared" si="39"/>
        <v>#N/A</v>
      </c>
      <c r="GY43" s="237" t="e">
        <f t="shared" si="39"/>
        <v>#N/A</v>
      </c>
      <c r="GZ43" s="237" t="e">
        <f t="shared" si="39"/>
        <v>#N/A</v>
      </c>
      <c r="HA43" s="237" t="e">
        <f t="shared" si="39"/>
        <v>#N/A</v>
      </c>
      <c r="HB43" s="237" t="e">
        <f t="shared" si="39"/>
        <v>#N/A</v>
      </c>
      <c r="HC43" s="237" t="e">
        <f t="shared" si="39"/>
        <v>#N/A</v>
      </c>
      <c r="HD43" s="237" t="e">
        <f t="shared" si="39"/>
        <v>#N/A</v>
      </c>
      <c r="HE43" s="237" t="e">
        <f t="shared" si="39"/>
        <v>#N/A</v>
      </c>
      <c r="HF43" s="237" t="e">
        <f t="shared" si="55"/>
        <v>#N/A</v>
      </c>
      <c r="HG43" s="237" t="e">
        <f t="shared" si="55"/>
        <v>#N/A</v>
      </c>
      <c r="HH43" s="237" t="e">
        <f t="shared" si="47"/>
        <v>#N/A</v>
      </c>
      <c r="HI43" s="237" t="e">
        <f t="shared" si="47"/>
        <v>#N/A</v>
      </c>
      <c r="HJ43" s="237" t="e">
        <f t="shared" si="47"/>
        <v>#N/A</v>
      </c>
      <c r="HK43" s="237" t="e">
        <f t="shared" si="47"/>
        <v>#N/A</v>
      </c>
      <c r="HL43" s="237" t="e">
        <f t="shared" si="47"/>
        <v>#N/A</v>
      </c>
      <c r="HM43" s="237" t="e">
        <f t="shared" si="47"/>
        <v>#N/A</v>
      </c>
      <c r="HN43" s="237" t="e">
        <f t="shared" si="47"/>
        <v>#N/A</v>
      </c>
      <c r="HO43" s="237" t="e">
        <f t="shared" si="47"/>
        <v>#N/A</v>
      </c>
      <c r="HP43" s="237" t="e">
        <f t="shared" si="47"/>
        <v>#N/A</v>
      </c>
      <c r="HQ43" s="237" t="e">
        <f t="shared" si="47"/>
        <v>#N/A</v>
      </c>
      <c r="HR43" s="237" t="e">
        <f t="shared" si="47"/>
        <v>#N/A</v>
      </c>
      <c r="HS43" s="237" t="e">
        <f t="shared" si="47"/>
        <v>#N/A</v>
      </c>
      <c r="HT43" s="237" t="e">
        <f t="shared" si="47"/>
        <v>#N/A</v>
      </c>
      <c r="HU43" s="237" t="e">
        <f t="shared" si="47"/>
        <v>#N/A</v>
      </c>
      <c r="HV43" s="237" t="e">
        <f t="shared" si="47"/>
        <v>#N/A</v>
      </c>
      <c r="HW43" s="237" t="e">
        <f t="shared" si="47"/>
        <v>#N/A</v>
      </c>
      <c r="HX43" s="237" t="e">
        <f t="shared" ref="HX43:HX103" si="66">IF(ISNONTEXT($Q43),IF($G43="R",_xlfn.BETA.DIST(EA43,$M43,$N43,FALSE,$B43,$D43),_xlfn.BETA.DIST(EA43,$N43,$M43,FALSE,$B43,$D43)),NA())</f>
        <v>#N/A</v>
      </c>
      <c r="HY43" s="237" t="e">
        <f t="shared" si="63"/>
        <v>#N/A</v>
      </c>
      <c r="HZ43" s="237" t="e">
        <f t="shared" si="63"/>
        <v>#N/A</v>
      </c>
      <c r="IA43" s="237" t="e">
        <f t="shared" si="45"/>
        <v>#N/A</v>
      </c>
      <c r="IB43" s="237" t="e">
        <f t="shared" si="27"/>
        <v>#N/A</v>
      </c>
    </row>
    <row r="44" spans="1:236" hidden="1" x14ac:dyDescent="0.25">
      <c r="A44" s="22">
        <v>41</v>
      </c>
      <c r="B44" s="132"/>
      <c r="C44" s="132"/>
      <c r="D44" s="132"/>
      <c r="E44" s="127"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9" t="str">
        <f t="shared" si="3"/>
        <v/>
      </c>
      <c r="Q44" s="119" t="str">
        <f t="shared" si="4"/>
        <v/>
      </c>
      <c r="R44" s="40" t="str">
        <f t="shared" si="5"/>
        <v/>
      </c>
      <c r="S44" s="132"/>
      <c r="T44" s="28" t="str">
        <f>IF(AND(B44&gt;0,C44&gt;0,D44&gt;0,M44&gt;0,N44&gt;0,S44&gt;0,NOT(K44="")),ABS(VLOOKUP($S$1,VLookups!$A$28:$B$29,2,FALSE)-_xlfn.BETA.DIST(S44,IF(G44="L",N44,M44),IF(G44="L",M44,N44),TRUE,B44,D44)),"")</f>
        <v/>
      </c>
      <c r="U44" s="129" t="str">
        <f>IF(OR($M44="",$N44=""),"",_xlfn.BETA.INV(ABS(VLOOKUP($S$1,VLookups!$A$28:$B$29,2,FALSE)-U$3),IF($G44="L",$N44,$M44),IF($G44="L",$M44,$N44),$B44,$D44))</f>
        <v/>
      </c>
      <c r="V44" s="130" t="str">
        <f>IF(OR($M44="",$N44=""),"",_xlfn.BETA.INV(ABS(VLOOKUP($S$1,VLookups!$A$28:$B$29,2,FALSE)-V$3),IF($G44="L",$N44,$M44),IF($G44="L",$M44,$N44),$B44,$D44))</f>
        <v/>
      </c>
      <c r="W44" s="129" t="str">
        <f>IF(OR($M44="",$N44=""),"",_xlfn.BETA.INV(ABS(VLOOKUP($S$1,VLookups!$A$28:$B$29,2,FALSE)-W$3),IF($G44="L",$N44,$M44),IF($G44="L",$M44,$N44),$B44,$D44))</f>
        <v/>
      </c>
      <c r="X44" s="130" t="str">
        <f>IF(OR($M44="",$N44=""),"",_xlfn.BETA.INV(ABS(VLOOKUP($S$1,VLookups!$A$28:$B$29,2,FALSE)-X$3),IF($G44="L",$N44,$M44),IF($G44="L",$M44,$N44),$B44,$D44))</f>
        <v/>
      </c>
      <c r="Y44" s="129" t="str">
        <f>IF(OR($M44="",$N44=""),"",_xlfn.BETA.INV(ABS(VLOOKUP($S$1,VLookups!$A$28:$B$29,2,FALSE)-Y$3),IF($G44="L",$N44,$M44),IF($G44="L",$M44,$N44),$B44,$D44))</f>
        <v/>
      </c>
      <c r="Z44" s="130" t="str">
        <f>IF(OR($M44="",$N44=""),"",_xlfn.BETA.INV(ABS(VLOOKUP($S$1,VLookups!$A$28:$B$29,2,FALSE)-Z$3),IF($G44="L",$N44,$M44),IF($G44="L",$M44,$N44),$B44,$D44))</f>
        <v/>
      </c>
      <c r="AA44" s="129" t="str">
        <f>IF(OR($M44="",$N44=""),"",_xlfn.BETA.INV(ABS(VLOOKUP($S$1,VLookups!$A$28:$B$29,2,FALSE)-AA$3),IF($G44="L",$N44,$M44),IF($G44="L",$M44,$N44),$B44,$D44))</f>
        <v/>
      </c>
      <c r="AB44" s="130" t="str">
        <f>IF(OR($M44="",$N44=""),"",_xlfn.BETA.INV(ABS(VLOOKUP($S$1,VLookups!$A$28:$B$29,2,FALSE)-AB$3),IF($G44="L",$N44,$M44),IF($G44="L",$M44,$N44),$B44,$D44))</f>
        <v/>
      </c>
      <c r="AC44" s="129" t="str">
        <f>IF(OR($M44="",$N44=""),"",_xlfn.BETA.INV(ABS(VLOOKUP($S$1,VLookups!$A$28:$B$29,2,FALSE)-AC$3),IF($G44="L",$N44,$M44),IF($G44="L",$M44,$N44),$B44,$D44))</f>
        <v/>
      </c>
      <c r="AD44" s="130" t="str">
        <f>IF(OR($M44="",$N44=""),"",_xlfn.BETA.INV(ABS(VLOOKUP($S$1,VLookups!$A$28:$B$29,2,FALSE)-AD$3),IF($G44="L",$N44,$M44),IF($G44="L",$M44,$N44),$B44,$D44))</f>
        <v/>
      </c>
      <c r="AE44" s="129" t="str">
        <f>IF(OR($M44="",$N44=""),"",_xlfn.BETA.INV(ABS(VLOOKUP($S$1,VLookups!$A$28:$B$29,2,FALSE)-AE$3),IF($G44="L",$N44,$M44),IF($G44="L",$M44,$N44),$B44,$D44))</f>
        <v/>
      </c>
      <c r="AF44" s="130" t="str">
        <f>IF(OR($M44="",$N44=""),"",_xlfn.BETA.INV(ABS(VLOOKUP($S$1,VLookups!$A$28:$B$29,2,FALSE)-AF$3),IF($G44="L",$N44,$M44),IF($G44="L",$M44,$N44),$B44,$D44))</f>
        <v/>
      </c>
      <c r="AG44" s="17"/>
      <c r="AH44" s="238" t="str">
        <f t="shared" si="13"/>
        <v/>
      </c>
      <c r="AI44" s="236" t="str">
        <f t="shared" si="14"/>
        <v/>
      </c>
      <c r="AJ44" s="199" t="str">
        <f t="shared" si="62"/>
        <v/>
      </c>
      <c r="AK44" s="199" t="str">
        <f t="shared" si="62"/>
        <v/>
      </c>
      <c r="AL44" s="199" t="str">
        <f t="shared" si="62"/>
        <v/>
      </c>
      <c r="AM44" s="199" t="str">
        <f t="shared" si="62"/>
        <v/>
      </c>
      <c r="AN44" s="199" t="str">
        <f t="shared" si="62"/>
        <v/>
      </c>
      <c r="AO44" s="199" t="str">
        <f t="shared" si="62"/>
        <v/>
      </c>
      <c r="AP44" s="199" t="str">
        <f t="shared" si="62"/>
        <v/>
      </c>
      <c r="AQ44" s="199" t="str">
        <f t="shared" si="62"/>
        <v/>
      </c>
      <c r="AR44" s="199" t="str">
        <f t="shared" si="62"/>
        <v/>
      </c>
      <c r="AS44" s="199" t="str">
        <f t="shared" si="62"/>
        <v/>
      </c>
      <c r="AT44" s="199" t="str">
        <f t="shared" si="62"/>
        <v/>
      </c>
      <c r="AU44" s="199" t="str">
        <f t="shared" si="62"/>
        <v/>
      </c>
      <c r="AV44" s="199" t="str">
        <f t="shared" si="62"/>
        <v/>
      </c>
      <c r="AW44" s="199" t="str">
        <f t="shared" si="62"/>
        <v/>
      </c>
      <c r="AX44" s="199" t="str">
        <f t="shared" si="62"/>
        <v/>
      </c>
      <c r="AY44" s="199" t="str">
        <f t="shared" si="62"/>
        <v/>
      </c>
      <c r="AZ44" s="199" t="str">
        <f t="shared" si="62"/>
        <v/>
      </c>
      <c r="BA44" s="199" t="str">
        <f t="shared" si="62"/>
        <v/>
      </c>
      <c r="BB44" s="199" t="str">
        <f t="shared" si="62"/>
        <v/>
      </c>
      <c r="BC44" s="199" t="str">
        <f t="shared" si="62"/>
        <v/>
      </c>
      <c r="BD44" s="199" t="str">
        <f t="shared" si="62"/>
        <v/>
      </c>
      <c r="BE44" s="199" t="str">
        <f t="shared" si="62"/>
        <v/>
      </c>
      <c r="BF44" s="199" t="str">
        <f t="shared" si="62"/>
        <v/>
      </c>
      <c r="BG44" s="199" t="str">
        <f t="shared" si="62"/>
        <v/>
      </c>
      <c r="BH44" s="199" t="str">
        <f t="shared" si="62"/>
        <v/>
      </c>
      <c r="BI44" s="199" t="str">
        <f t="shared" si="62"/>
        <v/>
      </c>
      <c r="BJ44" s="199" t="str">
        <f t="shared" si="62"/>
        <v/>
      </c>
      <c r="BK44" s="199" t="str">
        <f t="shared" si="62"/>
        <v/>
      </c>
      <c r="BL44" s="199" t="str">
        <f t="shared" si="62"/>
        <v/>
      </c>
      <c r="BM44" s="199" t="str">
        <f t="shared" si="62"/>
        <v/>
      </c>
      <c r="BN44" s="199" t="str">
        <f t="shared" si="62"/>
        <v/>
      </c>
      <c r="BO44" s="199" t="str">
        <f t="shared" si="62"/>
        <v/>
      </c>
      <c r="BP44" s="199" t="str">
        <f t="shared" si="62"/>
        <v/>
      </c>
      <c r="BQ44" s="199" t="str">
        <f t="shared" si="62"/>
        <v/>
      </c>
      <c r="BR44" s="199" t="str">
        <f t="shared" si="62"/>
        <v/>
      </c>
      <c r="BS44" s="199" t="str">
        <f t="shared" si="62"/>
        <v/>
      </c>
      <c r="BT44" s="199" t="str">
        <f t="shared" si="62"/>
        <v/>
      </c>
      <c r="BU44" s="199" t="str">
        <f t="shared" si="62"/>
        <v/>
      </c>
      <c r="BV44" s="199" t="str">
        <f t="shared" si="62"/>
        <v/>
      </c>
      <c r="BW44" s="199" t="str">
        <f t="shared" si="62"/>
        <v/>
      </c>
      <c r="BX44" s="199" t="str">
        <f t="shared" si="62"/>
        <v/>
      </c>
      <c r="BY44" s="199" t="str">
        <f t="shared" si="62"/>
        <v/>
      </c>
      <c r="BZ44" s="199" t="str">
        <f t="shared" si="62"/>
        <v/>
      </c>
      <c r="CA44" s="199" t="str">
        <f t="shared" si="62"/>
        <v/>
      </c>
      <c r="CB44" s="199" t="str">
        <f t="shared" si="62"/>
        <v/>
      </c>
      <c r="CC44" s="199" t="str">
        <f t="shared" si="62"/>
        <v/>
      </c>
      <c r="CD44" s="199" t="str">
        <f t="shared" si="62"/>
        <v/>
      </c>
      <c r="CE44" s="199" t="str">
        <f t="shared" si="62"/>
        <v/>
      </c>
      <c r="CF44" s="199" t="str">
        <f t="shared" si="62"/>
        <v/>
      </c>
      <c r="CG44" s="199" t="str">
        <f t="shared" si="62"/>
        <v/>
      </c>
      <c r="CH44" s="199" t="str">
        <f t="shared" si="62"/>
        <v/>
      </c>
      <c r="CI44" s="199" t="str">
        <f t="shared" si="62"/>
        <v/>
      </c>
      <c r="CJ44" s="199" t="str">
        <f t="shared" si="62"/>
        <v/>
      </c>
      <c r="CK44" s="199" t="str">
        <f t="shared" si="62"/>
        <v/>
      </c>
      <c r="CL44" s="199" t="str">
        <f t="shared" si="62"/>
        <v/>
      </c>
      <c r="CM44" s="199" t="str">
        <f t="shared" si="62"/>
        <v/>
      </c>
      <c r="CN44" s="199" t="str">
        <f t="shared" si="62"/>
        <v/>
      </c>
      <c r="CO44" s="199" t="str">
        <f t="shared" si="62"/>
        <v/>
      </c>
      <c r="CP44" s="199" t="str">
        <f t="shared" si="62"/>
        <v/>
      </c>
      <c r="CQ44" s="199" t="str">
        <f t="shared" si="62"/>
        <v/>
      </c>
      <c r="CR44" s="199" t="str">
        <f t="shared" si="62"/>
        <v/>
      </c>
      <c r="CS44" s="199" t="str">
        <f t="shared" si="62"/>
        <v/>
      </c>
      <c r="CT44" s="199" t="str">
        <f t="shared" si="62"/>
        <v/>
      </c>
      <c r="CU44" s="199" t="str">
        <f t="shared" ref="CU44:FF51" si="67">IF(ISNONTEXT($AH44),CT44+$AH44,"")</f>
        <v/>
      </c>
      <c r="CV44" s="199" t="str">
        <f t="shared" si="67"/>
        <v/>
      </c>
      <c r="CW44" s="199" t="str">
        <f t="shared" si="67"/>
        <v/>
      </c>
      <c r="CX44" s="199" t="str">
        <f t="shared" si="67"/>
        <v/>
      </c>
      <c r="CY44" s="199" t="str">
        <f t="shared" si="67"/>
        <v/>
      </c>
      <c r="CZ44" s="199" t="str">
        <f t="shared" si="67"/>
        <v/>
      </c>
      <c r="DA44" s="199" t="str">
        <f t="shared" si="67"/>
        <v/>
      </c>
      <c r="DB44" s="199" t="str">
        <f t="shared" si="67"/>
        <v/>
      </c>
      <c r="DC44" s="199" t="str">
        <f t="shared" si="67"/>
        <v/>
      </c>
      <c r="DD44" s="199" t="str">
        <f t="shared" si="67"/>
        <v/>
      </c>
      <c r="DE44" s="199" t="str">
        <f t="shared" si="67"/>
        <v/>
      </c>
      <c r="DF44" s="199" t="str">
        <f t="shared" si="67"/>
        <v/>
      </c>
      <c r="DG44" s="199" t="str">
        <f t="shared" si="67"/>
        <v/>
      </c>
      <c r="DH44" s="199" t="str">
        <f t="shared" si="67"/>
        <v/>
      </c>
      <c r="DI44" s="199" t="str">
        <f t="shared" si="67"/>
        <v/>
      </c>
      <c r="DJ44" s="199" t="str">
        <f t="shared" si="67"/>
        <v/>
      </c>
      <c r="DK44" s="199" t="str">
        <f t="shared" si="67"/>
        <v/>
      </c>
      <c r="DL44" s="199" t="str">
        <f t="shared" si="67"/>
        <v/>
      </c>
      <c r="DM44" s="199" t="str">
        <f t="shared" si="67"/>
        <v/>
      </c>
      <c r="DN44" s="199" t="str">
        <f t="shared" si="67"/>
        <v/>
      </c>
      <c r="DO44" s="199" t="str">
        <f t="shared" si="67"/>
        <v/>
      </c>
      <c r="DP44" s="199" t="str">
        <f t="shared" si="67"/>
        <v/>
      </c>
      <c r="DQ44" s="199" t="str">
        <f t="shared" si="67"/>
        <v/>
      </c>
      <c r="DR44" s="199" t="str">
        <f t="shared" si="67"/>
        <v/>
      </c>
      <c r="DS44" s="199" t="str">
        <f t="shared" si="67"/>
        <v/>
      </c>
      <c r="DT44" s="199" t="str">
        <f t="shared" si="67"/>
        <v/>
      </c>
      <c r="DU44" s="199" t="str">
        <f t="shared" si="67"/>
        <v/>
      </c>
      <c r="DV44" s="199" t="str">
        <f t="shared" si="67"/>
        <v/>
      </c>
      <c r="DW44" s="199" t="str">
        <f t="shared" si="67"/>
        <v/>
      </c>
      <c r="DX44" s="199" t="str">
        <f t="shared" si="67"/>
        <v/>
      </c>
      <c r="DY44" s="199" t="str">
        <f t="shared" si="67"/>
        <v/>
      </c>
      <c r="DZ44" s="199" t="str">
        <f t="shared" si="67"/>
        <v/>
      </c>
      <c r="EA44" s="199" t="str">
        <f t="shared" si="67"/>
        <v/>
      </c>
      <c r="EB44" s="199" t="str">
        <f t="shared" si="67"/>
        <v/>
      </c>
      <c r="EC44" s="199" t="str">
        <f t="shared" si="67"/>
        <v/>
      </c>
      <c r="ED44" s="199" t="str">
        <f t="shared" si="67"/>
        <v/>
      </c>
      <c r="EE44" s="236" t="str">
        <f t="shared" si="16"/>
        <v/>
      </c>
      <c r="EF44" s="237" t="e">
        <f t="shared" ref="EF44:ET103" si="68">IF(ISNONTEXT($Q44),IF($G44="R",_xlfn.BETA.DIST(AI44,$M44,$N44,FALSE,$B44,$D44),_xlfn.BETA.DIST(AI44,$N44,$M44,FALSE,$B44,$D44)),NA())</f>
        <v>#N/A</v>
      </c>
      <c r="EG44" s="237" t="e">
        <f t="shared" si="68"/>
        <v>#N/A</v>
      </c>
      <c r="EH44" s="237" t="e">
        <f t="shared" si="68"/>
        <v>#N/A</v>
      </c>
      <c r="EI44" s="237" t="e">
        <f t="shared" si="68"/>
        <v>#N/A</v>
      </c>
      <c r="EJ44" s="237" t="e">
        <f t="shared" si="68"/>
        <v>#N/A</v>
      </c>
      <c r="EK44" s="237" t="e">
        <f t="shared" si="68"/>
        <v>#N/A</v>
      </c>
      <c r="EL44" s="237" t="e">
        <f t="shared" si="68"/>
        <v>#N/A</v>
      </c>
      <c r="EM44" s="237" t="e">
        <f t="shared" si="68"/>
        <v>#N/A</v>
      </c>
      <c r="EN44" s="237" t="e">
        <f t="shared" si="68"/>
        <v>#N/A</v>
      </c>
      <c r="EO44" s="237" t="e">
        <f t="shared" si="68"/>
        <v>#N/A</v>
      </c>
      <c r="EP44" s="237" t="e">
        <f t="shared" si="68"/>
        <v>#N/A</v>
      </c>
      <c r="EQ44" s="237" t="e">
        <f t="shared" si="68"/>
        <v>#N/A</v>
      </c>
      <c r="ER44" s="237" t="e">
        <f t="shared" si="68"/>
        <v>#N/A</v>
      </c>
      <c r="ES44" s="237" t="e">
        <f t="shared" si="68"/>
        <v>#N/A</v>
      </c>
      <c r="ET44" s="237" t="e">
        <f t="shared" si="68"/>
        <v>#N/A</v>
      </c>
      <c r="EU44" s="237" t="e">
        <f t="shared" si="65"/>
        <v>#N/A</v>
      </c>
      <c r="EV44" s="237" t="e">
        <f t="shared" si="60"/>
        <v>#N/A</v>
      </c>
      <c r="EW44" s="237" t="e">
        <f t="shared" si="60"/>
        <v>#N/A</v>
      </c>
      <c r="EX44" s="237" t="e">
        <f t="shared" si="60"/>
        <v>#N/A</v>
      </c>
      <c r="EY44" s="237" t="e">
        <f t="shared" si="60"/>
        <v>#N/A</v>
      </c>
      <c r="EZ44" s="237" t="e">
        <f t="shared" si="60"/>
        <v>#N/A</v>
      </c>
      <c r="FA44" s="237" t="e">
        <f t="shared" si="60"/>
        <v>#N/A</v>
      </c>
      <c r="FB44" s="237" t="e">
        <f t="shared" si="60"/>
        <v>#N/A</v>
      </c>
      <c r="FC44" s="237" t="e">
        <f t="shared" si="56"/>
        <v>#N/A</v>
      </c>
      <c r="FD44" s="237" t="e">
        <f t="shared" si="56"/>
        <v>#N/A</v>
      </c>
      <c r="FE44" s="237" t="e">
        <f t="shared" si="56"/>
        <v>#N/A</v>
      </c>
      <c r="FF44" s="237" t="e">
        <f t="shared" si="56"/>
        <v>#N/A</v>
      </c>
      <c r="FG44" s="237" t="e">
        <f t="shared" si="56"/>
        <v>#N/A</v>
      </c>
      <c r="FH44" s="237" t="e">
        <f t="shared" si="42"/>
        <v>#N/A</v>
      </c>
      <c r="FI44" s="237" t="e">
        <f t="shared" si="42"/>
        <v>#N/A</v>
      </c>
      <c r="FJ44" s="237" t="e">
        <f t="shared" si="42"/>
        <v>#N/A</v>
      </c>
      <c r="FK44" s="237" t="e">
        <f t="shared" si="42"/>
        <v>#N/A</v>
      </c>
      <c r="FL44" s="237" t="e">
        <f t="shared" si="42"/>
        <v>#N/A</v>
      </c>
      <c r="FM44" s="237" t="e">
        <f t="shared" si="42"/>
        <v>#N/A</v>
      </c>
      <c r="FN44" s="237" t="e">
        <f t="shared" si="42"/>
        <v>#N/A</v>
      </c>
      <c r="FO44" s="237" t="e">
        <f t="shared" si="42"/>
        <v>#N/A</v>
      </c>
      <c r="FP44" s="237" t="e">
        <f t="shared" si="42"/>
        <v>#N/A</v>
      </c>
      <c r="FQ44" s="237" t="e">
        <f t="shared" si="42"/>
        <v>#N/A</v>
      </c>
      <c r="FR44" s="237" t="e">
        <f t="shared" si="42"/>
        <v>#N/A</v>
      </c>
      <c r="FS44" s="237" t="e">
        <f t="shared" si="42"/>
        <v>#N/A</v>
      </c>
      <c r="FT44" s="237" t="e">
        <f t="shared" si="42"/>
        <v>#N/A</v>
      </c>
      <c r="FU44" s="237" t="e">
        <f t="shared" si="42"/>
        <v>#N/A</v>
      </c>
      <c r="FV44" s="237" t="e">
        <f t="shared" si="42"/>
        <v>#N/A</v>
      </c>
      <c r="FW44" s="237" t="e">
        <f t="shared" si="42"/>
        <v>#N/A</v>
      </c>
      <c r="FX44" s="237" t="e">
        <f t="shared" si="61"/>
        <v>#N/A</v>
      </c>
      <c r="FY44" s="237" t="e">
        <f t="shared" si="57"/>
        <v>#N/A</v>
      </c>
      <c r="FZ44" s="237" t="e">
        <f t="shared" si="57"/>
        <v>#N/A</v>
      </c>
      <c r="GA44" s="237" t="e">
        <f t="shared" si="57"/>
        <v>#N/A</v>
      </c>
      <c r="GB44" s="237" t="e">
        <f t="shared" si="57"/>
        <v>#N/A</v>
      </c>
      <c r="GC44" s="237" t="e">
        <f t="shared" si="57"/>
        <v>#N/A</v>
      </c>
      <c r="GD44" s="237" t="e">
        <f t="shared" si="57"/>
        <v>#N/A</v>
      </c>
      <c r="GE44" s="237" t="e">
        <f t="shared" si="57"/>
        <v>#N/A</v>
      </c>
      <c r="GF44" s="237" t="e">
        <f t="shared" si="57"/>
        <v>#N/A</v>
      </c>
      <c r="GG44" s="237" t="e">
        <f t="shared" si="57"/>
        <v>#N/A</v>
      </c>
      <c r="GH44" s="237" t="e">
        <f t="shared" si="57"/>
        <v>#N/A</v>
      </c>
      <c r="GI44" s="237" t="e">
        <f t="shared" si="57"/>
        <v>#N/A</v>
      </c>
      <c r="GJ44" s="237" t="e">
        <f t="shared" si="57"/>
        <v>#N/A</v>
      </c>
      <c r="GK44" s="237" t="e">
        <f t="shared" si="57"/>
        <v>#N/A</v>
      </c>
      <c r="GL44" s="237" t="e">
        <f t="shared" si="57"/>
        <v>#N/A</v>
      </c>
      <c r="GM44" s="237" t="e">
        <f t="shared" si="57"/>
        <v>#N/A</v>
      </c>
      <c r="GN44" s="237" t="e">
        <f t="shared" si="57"/>
        <v>#N/A</v>
      </c>
      <c r="GO44" s="237" t="e">
        <f t="shared" si="58"/>
        <v>#N/A</v>
      </c>
      <c r="GP44" s="237" t="e">
        <f t="shared" si="58"/>
        <v>#N/A</v>
      </c>
      <c r="GQ44" s="237" t="e">
        <f t="shared" si="39"/>
        <v>#N/A</v>
      </c>
      <c r="GR44" s="237" t="e">
        <f t="shared" si="39"/>
        <v>#N/A</v>
      </c>
      <c r="GS44" s="237" t="e">
        <f t="shared" si="39"/>
        <v>#N/A</v>
      </c>
      <c r="GT44" s="237" t="e">
        <f t="shared" si="39"/>
        <v>#N/A</v>
      </c>
      <c r="GU44" s="237" t="e">
        <f t="shared" si="39"/>
        <v>#N/A</v>
      </c>
      <c r="GV44" s="237" t="e">
        <f t="shared" si="39"/>
        <v>#N/A</v>
      </c>
      <c r="GW44" s="237" t="e">
        <f t="shared" si="39"/>
        <v>#N/A</v>
      </c>
      <c r="GX44" s="237" t="e">
        <f t="shared" si="39"/>
        <v>#N/A</v>
      </c>
      <c r="GY44" s="237" t="e">
        <f t="shared" si="39"/>
        <v>#N/A</v>
      </c>
      <c r="GZ44" s="237" t="e">
        <f t="shared" si="39"/>
        <v>#N/A</v>
      </c>
      <c r="HA44" s="237" t="e">
        <f t="shared" si="39"/>
        <v>#N/A</v>
      </c>
      <c r="HB44" s="237" t="e">
        <f t="shared" si="39"/>
        <v>#N/A</v>
      </c>
      <c r="HC44" s="237" t="e">
        <f t="shared" si="39"/>
        <v>#N/A</v>
      </c>
      <c r="HD44" s="237" t="e">
        <f t="shared" si="39"/>
        <v>#N/A</v>
      </c>
      <c r="HE44" s="237" t="e">
        <f t="shared" si="39"/>
        <v>#N/A</v>
      </c>
      <c r="HF44" s="237" t="e">
        <f t="shared" si="55"/>
        <v>#N/A</v>
      </c>
      <c r="HG44" s="237" t="e">
        <f t="shared" si="55"/>
        <v>#N/A</v>
      </c>
      <c r="HH44" s="237" t="e">
        <f t="shared" si="47"/>
        <v>#N/A</v>
      </c>
      <c r="HI44" s="237" t="e">
        <f t="shared" si="47"/>
        <v>#N/A</v>
      </c>
      <c r="HJ44" s="237" t="e">
        <f t="shared" si="47"/>
        <v>#N/A</v>
      </c>
      <c r="HK44" s="237" t="e">
        <f t="shared" si="47"/>
        <v>#N/A</v>
      </c>
      <c r="HL44" s="237" t="e">
        <f t="shared" si="47"/>
        <v>#N/A</v>
      </c>
      <c r="HM44" s="237" t="e">
        <f t="shared" si="47"/>
        <v>#N/A</v>
      </c>
      <c r="HN44" s="237" t="e">
        <f t="shared" si="47"/>
        <v>#N/A</v>
      </c>
      <c r="HO44" s="237" t="e">
        <f t="shared" si="47"/>
        <v>#N/A</v>
      </c>
      <c r="HP44" s="237" t="e">
        <f t="shared" si="47"/>
        <v>#N/A</v>
      </c>
      <c r="HQ44" s="237" t="e">
        <f t="shared" si="47"/>
        <v>#N/A</v>
      </c>
      <c r="HR44" s="237" t="e">
        <f t="shared" si="47"/>
        <v>#N/A</v>
      </c>
      <c r="HS44" s="237" t="e">
        <f t="shared" si="47"/>
        <v>#N/A</v>
      </c>
      <c r="HT44" s="237" t="e">
        <f t="shared" si="47"/>
        <v>#N/A</v>
      </c>
      <c r="HU44" s="237" t="e">
        <f t="shared" si="47"/>
        <v>#N/A</v>
      </c>
      <c r="HV44" s="237" t="e">
        <f t="shared" si="47"/>
        <v>#N/A</v>
      </c>
      <c r="HW44" s="237" t="e">
        <f t="shared" si="47"/>
        <v>#N/A</v>
      </c>
      <c r="HX44" s="237" t="e">
        <f t="shared" si="66"/>
        <v>#N/A</v>
      </c>
      <c r="HY44" s="237" t="e">
        <f t="shared" si="63"/>
        <v>#N/A</v>
      </c>
      <c r="HZ44" s="237" t="e">
        <f t="shared" si="63"/>
        <v>#N/A</v>
      </c>
      <c r="IA44" s="237" t="e">
        <f t="shared" si="45"/>
        <v>#N/A</v>
      </c>
      <c r="IB44" s="237" t="e">
        <f t="shared" si="27"/>
        <v>#N/A</v>
      </c>
    </row>
    <row r="45" spans="1:236" hidden="1" x14ac:dyDescent="0.25">
      <c r="A45" s="22">
        <v>42</v>
      </c>
      <c r="B45" s="132"/>
      <c r="C45" s="132"/>
      <c r="D45" s="132"/>
      <c r="E45" s="127"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9" t="str">
        <f t="shared" si="3"/>
        <v/>
      </c>
      <c r="Q45" s="119" t="str">
        <f t="shared" si="4"/>
        <v/>
      </c>
      <c r="R45" s="40" t="str">
        <f t="shared" si="5"/>
        <v/>
      </c>
      <c r="S45" s="132"/>
      <c r="T45" s="28" t="str">
        <f>IF(AND(B45&gt;0,C45&gt;0,D45&gt;0,M45&gt;0,N45&gt;0,S45&gt;0,NOT(K45="")),ABS(VLOOKUP($S$1,VLookups!$A$28:$B$29,2,FALSE)-_xlfn.BETA.DIST(S45,IF(G45="L",N45,M45),IF(G45="L",M45,N45),TRUE,B45,D45)),"")</f>
        <v/>
      </c>
      <c r="U45" s="129" t="str">
        <f>IF(OR($M45="",$N45=""),"",_xlfn.BETA.INV(ABS(VLOOKUP($S$1,VLookups!$A$28:$B$29,2,FALSE)-U$3),IF($G45="L",$N45,$M45),IF($G45="L",$M45,$N45),$B45,$D45))</f>
        <v/>
      </c>
      <c r="V45" s="130" t="str">
        <f>IF(OR($M45="",$N45=""),"",_xlfn.BETA.INV(ABS(VLOOKUP($S$1,VLookups!$A$28:$B$29,2,FALSE)-V$3),IF($G45="L",$N45,$M45),IF($G45="L",$M45,$N45),$B45,$D45))</f>
        <v/>
      </c>
      <c r="W45" s="129" t="str">
        <f>IF(OR($M45="",$N45=""),"",_xlfn.BETA.INV(ABS(VLOOKUP($S$1,VLookups!$A$28:$B$29,2,FALSE)-W$3),IF($G45="L",$N45,$M45),IF($G45="L",$M45,$N45),$B45,$D45))</f>
        <v/>
      </c>
      <c r="X45" s="130" t="str">
        <f>IF(OR($M45="",$N45=""),"",_xlfn.BETA.INV(ABS(VLOOKUP($S$1,VLookups!$A$28:$B$29,2,FALSE)-X$3),IF($G45="L",$N45,$M45),IF($G45="L",$M45,$N45),$B45,$D45))</f>
        <v/>
      </c>
      <c r="Y45" s="129" t="str">
        <f>IF(OR($M45="",$N45=""),"",_xlfn.BETA.INV(ABS(VLOOKUP($S$1,VLookups!$A$28:$B$29,2,FALSE)-Y$3),IF($G45="L",$N45,$M45),IF($G45="L",$M45,$N45),$B45,$D45))</f>
        <v/>
      </c>
      <c r="Z45" s="130" t="str">
        <f>IF(OR($M45="",$N45=""),"",_xlfn.BETA.INV(ABS(VLOOKUP($S$1,VLookups!$A$28:$B$29,2,FALSE)-Z$3),IF($G45="L",$N45,$M45),IF($G45="L",$M45,$N45),$B45,$D45))</f>
        <v/>
      </c>
      <c r="AA45" s="129" t="str">
        <f>IF(OR($M45="",$N45=""),"",_xlfn.BETA.INV(ABS(VLOOKUP($S$1,VLookups!$A$28:$B$29,2,FALSE)-AA$3),IF($G45="L",$N45,$M45),IF($G45="L",$M45,$N45),$B45,$D45))</f>
        <v/>
      </c>
      <c r="AB45" s="130" t="str">
        <f>IF(OR($M45="",$N45=""),"",_xlfn.BETA.INV(ABS(VLOOKUP($S$1,VLookups!$A$28:$B$29,2,FALSE)-AB$3),IF($G45="L",$N45,$M45),IF($G45="L",$M45,$N45),$B45,$D45))</f>
        <v/>
      </c>
      <c r="AC45" s="129" t="str">
        <f>IF(OR($M45="",$N45=""),"",_xlfn.BETA.INV(ABS(VLOOKUP($S$1,VLookups!$A$28:$B$29,2,FALSE)-AC$3),IF($G45="L",$N45,$M45),IF($G45="L",$M45,$N45),$B45,$D45))</f>
        <v/>
      </c>
      <c r="AD45" s="130" t="str">
        <f>IF(OR($M45="",$N45=""),"",_xlfn.BETA.INV(ABS(VLOOKUP($S$1,VLookups!$A$28:$B$29,2,FALSE)-AD$3),IF($G45="L",$N45,$M45),IF($G45="L",$M45,$N45),$B45,$D45))</f>
        <v/>
      </c>
      <c r="AE45" s="129" t="str">
        <f>IF(OR($M45="",$N45=""),"",_xlfn.BETA.INV(ABS(VLOOKUP($S$1,VLookups!$A$28:$B$29,2,FALSE)-AE$3),IF($G45="L",$N45,$M45),IF($G45="L",$M45,$N45),$B45,$D45))</f>
        <v/>
      </c>
      <c r="AF45" s="130" t="str">
        <f>IF(OR($M45="",$N45=""),"",_xlfn.BETA.INV(ABS(VLOOKUP($S$1,VLookups!$A$28:$B$29,2,FALSE)-AF$3),IF($G45="L",$N45,$M45),IF($G45="L",$M45,$N45),$B45,$D45))</f>
        <v/>
      </c>
      <c r="AG45" s="17"/>
      <c r="AH45" s="238" t="str">
        <f t="shared" si="13"/>
        <v/>
      </c>
      <c r="AI45" s="236" t="str">
        <f t="shared" si="14"/>
        <v/>
      </c>
      <c r="AJ45" s="199" t="str">
        <f t="shared" ref="AJ45:CU48" si="69">IF(ISNONTEXT($AH45),AI45+$AH45,"")</f>
        <v/>
      </c>
      <c r="AK45" s="199" t="str">
        <f t="shared" si="69"/>
        <v/>
      </c>
      <c r="AL45" s="199" t="str">
        <f t="shared" si="69"/>
        <v/>
      </c>
      <c r="AM45" s="199" t="str">
        <f t="shared" si="69"/>
        <v/>
      </c>
      <c r="AN45" s="199" t="str">
        <f t="shared" si="69"/>
        <v/>
      </c>
      <c r="AO45" s="199" t="str">
        <f t="shared" si="69"/>
        <v/>
      </c>
      <c r="AP45" s="199" t="str">
        <f t="shared" si="69"/>
        <v/>
      </c>
      <c r="AQ45" s="199" t="str">
        <f t="shared" si="69"/>
        <v/>
      </c>
      <c r="AR45" s="199" t="str">
        <f t="shared" si="69"/>
        <v/>
      </c>
      <c r="AS45" s="199" t="str">
        <f t="shared" si="69"/>
        <v/>
      </c>
      <c r="AT45" s="199" t="str">
        <f t="shared" si="69"/>
        <v/>
      </c>
      <c r="AU45" s="199" t="str">
        <f t="shared" si="69"/>
        <v/>
      </c>
      <c r="AV45" s="199" t="str">
        <f t="shared" si="69"/>
        <v/>
      </c>
      <c r="AW45" s="199" t="str">
        <f t="shared" si="69"/>
        <v/>
      </c>
      <c r="AX45" s="199" t="str">
        <f t="shared" si="69"/>
        <v/>
      </c>
      <c r="AY45" s="199" t="str">
        <f t="shared" si="69"/>
        <v/>
      </c>
      <c r="AZ45" s="199" t="str">
        <f t="shared" si="69"/>
        <v/>
      </c>
      <c r="BA45" s="199" t="str">
        <f t="shared" si="69"/>
        <v/>
      </c>
      <c r="BB45" s="199" t="str">
        <f t="shared" si="69"/>
        <v/>
      </c>
      <c r="BC45" s="199" t="str">
        <f t="shared" si="69"/>
        <v/>
      </c>
      <c r="BD45" s="199" t="str">
        <f t="shared" si="69"/>
        <v/>
      </c>
      <c r="BE45" s="199" t="str">
        <f t="shared" si="69"/>
        <v/>
      </c>
      <c r="BF45" s="199" t="str">
        <f t="shared" si="69"/>
        <v/>
      </c>
      <c r="BG45" s="199" t="str">
        <f t="shared" si="69"/>
        <v/>
      </c>
      <c r="BH45" s="199" t="str">
        <f t="shared" si="69"/>
        <v/>
      </c>
      <c r="BI45" s="199" t="str">
        <f t="shared" si="69"/>
        <v/>
      </c>
      <c r="BJ45" s="199" t="str">
        <f t="shared" si="69"/>
        <v/>
      </c>
      <c r="BK45" s="199" t="str">
        <f t="shared" si="69"/>
        <v/>
      </c>
      <c r="BL45" s="199" t="str">
        <f t="shared" si="69"/>
        <v/>
      </c>
      <c r="BM45" s="199" t="str">
        <f t="shared" si="69"/>
        <v/>
      </c>
      <c r="BN45" s="199" t="str">
        <f t="shared" si="69"/>
        <v/>
      </c>
      <c r="BO45" s="199" t="str">
        <f t="shared" si="69"/>
        <v/>
      </c>
      <c r="BP45" s="199" t="str">
        <f t="shared" si="69"/>
        <v/>
      </c>
      <c r="BQ45" s="199" t="str">
        <f t="shared" si="69"/>
        <v/>
      </c>
      <c r="BR45" s="199" t="str">
        <f t="shared" si="69"/>
        <v/>
      </c>
      <c r="BS45" s="199" t="str">
        <f t="shared" si="69"/>
        <v/>
      </c>
      <c r="BT45" s="199" t="str">
        <f t="shared" si="69"/>
        <v/>
      </c>
      <c r="BU45" s="199" t="str">
        <f t="shared" si="69"/>
        <v/>
      </c>
      <c r="BV45" s="199" t="str">
        <f t="shared" si="69"/>
        <v/>
      </c>
      <c r="BW45" s="199" t="str">
        <f t="shared" si="69"/>
        <v/>
      </c>
      <c r="BX45" s="199" t="str">
        <f t="shared" si="69"/>
        <v/>
      </c>
      <c r="BY45" s="199" t="str">
        <f t="shared" si="69"/>
        <v/>
      </c>
      <c r="BZ45" s="199" t="str">
        <f t="shared" si="69"/>
        <v/>
      </c>
      <c r="CA45" s="199" t="str">
        <f t="shared" si="69"/>
        <v/>
      </c>
      <c r="CB45" s="199" t="str">
        <f t="shared" si="69"/>
        <v/>
      </c>
      <c r="CC45" s="199" t="str">
        <f t="shared" si="69"/>
        <v/>
      </c>
      <c r="CD45" s="199" t="str">
        <f t="shared" si="69"/>
        <v/>
      </c>
      <c r="CE45" s="199" t="str">
        <f t="shared" si="69"/>
        <v/>
      </c>
      <c r="CF45" s="199" t="str">
        <f t="shared" si="69"/>
        <v/>
      </c>
      <c r="CG45" s="199" t="str">
        <f t="shared" si="69"/>
        <v/>
      </c>
      <c r="CH45" s="199" t="str">
        <f t="shared" si="69"/>
        <v/>
      </c>
      <c r="CI45" s="199" t="str">
        <f t="shared" si="69"/>
        <v/>
      </c>
      <c r="CJ45" s="199" t="str">
        <f t="shared" si="69"/>
        <v/>
      </c>
      <c r="CK45" s="199" t="str">
        <f t="shared" si="69"/>
        <v/>
      </c>
      <c r="CL45" s="199" t="str">
        <f t="shared" si="69"/>
        <v/>
      </c>
      <c r="CM45" s="199" t="str">
        <f t="shared" si="69"/>
        <v/>
      </c>
      <c r="CN45" s="199" t="str">
        <f t="shared" si="69"/>
        <v/>
      </c>
      <c r="CO45" s="199" t="str">
        <f t="shared" si="69"/>
        <v/>
      </c>
      <c r="CP45" s="199" t="str">
        <f t="shared" si="69"/>
        <v/>
      </c>
      <c r="CQ45" s="199" t="str">
        <f t="shared" si="69"/>
        <v/>
      </c>
      <c r="CR45" s="199" t="str">
        <f t="shared" si="69"/>
        <v/>
      </c>
      <c r="CS45" s="199" t="str">
        <f t="shared" si="69"/>
        <v/>
      </c>
      <c r="CT45" s="199" t="str">
        <f t="shared" si="69"/>
        <v/>
      </c>
      <c r="CU45" s="199" t="str">
        <f t="shared" si="69"/>
        <v/>
      </c>
      <c r="CV45" s="199" t="str">
        <f t="shared" si="67"/>
        <v/>
      </c>
      <c r="CW45" s="199" t="str">
        <f t="shared" si="67"/>
        <v/>
      </c>
      <c r="CX45" s="199" t="str">
        <f t="shared" si="67"/>
        <v/>
      </c>
      <c r="CY45" s="199" t="str">
        <f t="shared" si="67"/>
        <v/>
      </c>
      <c r="CZ45" s="199" t="str">
        <f t="shared" si="67"/>
        <v/>
      </c>
      <c r="DA45" s="199" t="str">
        <f t="shared" si="67"/>
        <v/>
      </c>
      <c r="DB45" s="199" t="str">
        <f t="shared" si="67"/>
        <v/>
      </c>
      <c r="DC45" s="199" t="str">
        <f t="shared" si="67"/>
        <v/>
      </c>
      <c r="DD45" s="199" t="str">
        <f t="shared" si="67"/>
        <v/>
      </c>
      <c r="DE45" s="199" t="str">
        <f t="shared" si="67"/>
        <v/>
      </c>
      <c r="DF45" s="199" t="str">
        <f t="shared" si="67"/>
        <v/>
      </c>
      <c r="DG45" s="199" t="str">
        <f t="shared" si="67"/>
        <v/>
      </c>
      <c r="DH45" s="199" t="str">
        <f t="shared" si="67"/>
        <v/>
      </c>
      <c r="DI45" s="199" t="str">
        <f t="shared" si="67"/>
        <v/>
      </c>
      <c r="DJ45" s="199" t="str">
        <f t="shared" si="67"/>
        <v/>
      </c>
      <c r="DK45" s="199" t="str">
        <f t="shared" si="67"/>
        <v/>
      </c>
      <c r="DL45" s="199" t="str">
        <f t="shared" si="67"/>
        <v/>
      </c>
      <c r="DM45" s="199" t="str">
        <f t="shared" si="67"/>
        <v/>
      </c>
      <c r="DN45" s="199" t="str">
        <f t="shared" si="67"/>
        <v/>
      </c>
      <c r="DO45" s="199" t="str">
        <f t="shared" si="67"/>
        <v/>
      </c>
      <c r="DP45" s="199" t="str">
        <f t="shared" si="67"/>
        <v/>
      </c>
      <c r="DQ45" s="199" t="str">
        <f t="shared" si="67"/>
        <v/>
      </c>
      <c r="DR45" s="199" t="str">
        <f t="shared" si="67"/>
        <v/>
      </c>
      <c r="DS45" s="199" t="str">
        <f t="shared" si="67"/>
        <v/>
      </c>
      <c r="DT45" s="199" t="str">
        <f t="shared" si="67"/>
        <v/>
      </c>
      <c r="DU45" s="199" t="str">
        <f t="shared" si="67"/>
        <v/>
      </c>
      <c r="DV45" s="199" t="str">
        <f t="shared" si="67"/>
        <v/>
      </c>
      <c r="DW45" s="199" t="str">
        <f t="shared" si="67"/>
        <v/>
      </c>
      <c r="DX45" s="199" t="str">
        <f t="shared" si="67"/>
        <v/>
      </c>
      <c r="DY45" s="199" t="str">
        <f t="shared" si="67"/>
        <v/>
      </c>
      <c r="DZ45" s="199" t="str">
        <f t="shared" si="67"/>
        <v/>
      </c>
      <c r="EA45" s="199" t="str">
        <f t="shared" si="67"/>
        <v/>
      </c>
      <c r="EB45" s="199" t="str">
        <f t="shared" si="67"/>
        <v/>
      </c>
      <c r="EC45" s="199" t="str">
        <f t="shared" si="67"/>
        <v/>
      </c>
      <c r="ED45" s="199" t="str">
        <f t="shared" si="67"/>
        <v/>
      </c>
      <c r="EE45" s="236" t="str">
        <f t="shared" si="16"/>
        <v/>
      </c>
      <c r="EF45" s="237" t="e">
        <f t="shared" si="68"/>
        <v>#N/A</v>
      </c>
      <c r="EG45" s="237" t="e">
        <f t="shared" si="68"/>
        <v>#N/A</v>
      </c>
      <c r="EH45" s="237" t="e">
        <f t="shared" si="68"/>
        <v>#N/A</v>
      </c>
      <c r="EI45" s="237" t="e">
        <f t="shared" si="68"/>
        <v>#N/A</v>
      </c>
      <c r="EJ45" s="237" t="e">
        <f t="shared" si="68"/>
        <v>#N/A</v>
      </c>
      <c r="EK45" s="237" t="e">
        <f t="shared" si="68"/>
        <v>#N/A</v>
      </c>
      <c r="EL45" s="237" t="e">
        <f t="shared" si="68"/>
        <v>#N/A</v>
      </c>
      <c r="EM45" s="237" t="e">
        <f t="shared" si="68"/>
        <v>#N/A</v>
      </c>
      <c r="EN45" s="237" t="e">
        <f t="shared" si="68"/>
        <v>#N/A</v>
      </c>
      <c r="EO45" s="237" t="e">
        <f t="shared" si="68"/>
        <v>#N/A</v>
      </c>
      <c r="EP45" s="237" t="e">
        <f t="shared" si="68"/>
        <v>#N/A</v>
      </c>
      <c r="EQ45" s="237" t="e">
        <f t="shared" si="68"/>
        <v>#N/A</v>
      </c>
      <c r="ER45" s="237" t="e">
        <f t="shared" si="68"/>
        <v>#N/A</v>
      </c>
      <c r="ES45" s="237" t="e">
        <f t="shared" si="68"/>
        <v>#N/A</v>
      </c>
      <c r="ET45" s="237" t="e">
        <f t="shared" si="68"/>
        <v>#N/A</v>
      </c>
      <c r="EU45" s="237" t="e">
        <f t="shared" si="65"/>
        <v>#N/A</v>
      </c>
      <c r="EV45" s="237" t="e">
        <f t="shared" si="60"/>
        <v>#N/A</v>
      </c>
      <c r="EW45" s="237" t="e">
        <f t="shared" si="60"/>
        <v>#N/A</v>
      </c>
      <c r="EX45" s="237" t="e">
        <f t="shared" si="60"/>
        <v>#N/A</v>
      </c>
      <c r="EY45" s="237" t="e">
        <f t="shared" si="60"/>
        <v>#N/A</v>
      </c>
      <c r="EZ45" s="237" t="e">
        <f t="shared" si="60"/>
        <v>#N/A</v>
      </c>
      <c r="FA45" s="237" t="e">
        <f t="shared" si="60"/>
        <v>#N/A</v>
      </c>
      <c r="FB45" s="237" t="e">
        <f t="shared" si="60"/>
        <v>#N/A</v>
      </c>
      <c r="FC45" s="237" t="e">
        <f t="shared" si="56"/>
        <v>#N/A</v>
      </c>
      <c r="FD45" s="237" t="e">
        <f t="shared" si="56"/>
        <v>#N/A</v>
      </c>
      <c r="FE45" s="237" t="e">
        <f t="shared" si="56"/>
        <v>#N/A</v>
      </c>
      <c r="FF45" s="237" t="e">
        <f t="shared" si="56"/>
        <v>#N/A</v>
      </c>
      <c r="FG45" s="237" t="e">
        <f t="shared" si="56"/>
        <v>#N/A</v>
      </c>
      <c r="FH45" s="237" t="e">
        <f t="shared" si="42"/>
        <v>#N/A</v>
      </c>
      <c r="FI45" s="237" t="e">
        <f t="shared" si="42"/>
        <v>#N/A</v>
      </c>
      <c r="FJ45" s="237" t="e">
        <f t="shared" si="42"/>
        <v>#N/A</v>
      </c>
      <c r="FK45" s="237" t="e">
        <f t="shared" si="42"/>
        <v>#N/A</v>
      </c>
      <c r="FL45" s="237" t="e">
        <f t="shared" si="42"/>
        <v>#N/A</v>
      </c>
      <c r="FM45" s="237" t="e">
        <f t="shared" si="42"/>
        <v>#N/A</v>
      </c>
      <c r="FN45" s="237" t="e">
        <f t="shared" si="42"/>
        <v>#N/A</v>
      </c>
      <c r="FO45" s="237" t="e">
        <f t="shared" si="42"/>
        <v>#N/A</v>
      </c>
      <c r="FP45" s="237" t="e">
        <f t="shared" si="42"/>
        <v>#N/A</v>
      </c>
      <c r="FQ45" s="237" t="e">
        <f t="shared" si="42"/>
        <v>#N/A</v>
      </c>
      <c r="FR45" s="237" t="e">
        <f t="shared" si="42"/>
        <v>#N/A</v>
      </c>
      <c r="FS45" s="237" t="e">
        <f t="shared" si="42"/>
        <v>#N/A</v>
      </c>
      <c r="FT45" s="237" t="e">
        <f t="shared" si="42"/>
        <v>#N/A</v>
      </c>
      <c r="FU45" s="237" t="e">
        <f t="shared" si="42"/>
        <v>#N/A</v>
      </c>
      <c r="FV45" s="237" t="e">
        <f t="shared" si="42"/>
        <v>#N/A</v>
      </c>
      <c r="FW45" s="237" t="e">
        <f t="shared" si="42"/>
        <v>#N/A</v>
      </c>
      <c r="FX45" s="237" t="e">
        <f t="shared" si="61"/>
        <v>#N/A</v>
      </c>
      <c r="FY45" s="237" t="e">
        <f t="shared" si="57"/>
        <v>#N/A</v>
      </c>
      <c r="FZ45" s="237" t="e">
        <f t="shared" si="57"/>
        <v>#N/A</v>
      </c>
      <c r="GA45" s="237" t="e">
        <f t="shared" si="57"/>
        <v>#N/A</v>
      </c>
      <c r="GB45" s="237" t="e">
        <f t="shared" si="57"/>
        <v>#N/A</v>
      </c>
      <c r="GC45" s="237" t="e">
        <f t="shared" si="57"/>
        <v>#N/A</v>
      </c>
      <c r="GD45" s="237" t="e">
        <f t="shared" si="57"/>
        <v>#N/A</v>
      </c>
      <c r="GE45" s="237" t="e">
        <f t="shared" si="57"/>
        <v>#N/A</v>
      </c>
      <c r="GF45" s="237" t="e">
        <f t="shared" si="57"/>
        <v>#N/A</v>
      </c>
      <c r="GG45" s="237" t="e">
        <f t="shared" si="57"/>
        <v>#N/A</v>
      </c>
      <c r="GH45" s="237" t="e">
        <f t="shared" si="57"/>
        <v>#N/A</v>
      </c>
      <c r="GI45" s="237" t="e">
        <f t="shared" si="57"/>
        <v>#N/A</v>
      </c>
      <c r="GJ45" s="237" t="e">
        <f t="shared" si="57"/>
        <v>#N/A</v>
      </c>
      <c r="GK45" s="237" t="e">
        <f t="shared" si="57"/>
        <v>#N/A</v>
      </c>
      <c r="GL45" s="237" t="e">
        <f t="shared" si="57"/>
        <v>#N/A</v>
      </c>
      <c r="GM45" s="237" t="e">
        <f t="shared" si="57"/>
        <v>#N/A</v>
      </c>
      <c r="GN45" s="237" t="e">
        <f t="shared" si="57"/>
        <v>#N/A</v>
      </c>
      <c r="GO45" s="237" t="e">
        <f t="shared" si="58"/>
        <v>#N/A</v>
      </c>
      <c r="GP45" s="237" t="e">
        <f t="shared" si="58"/>
        <v>#N/A</v>
      </c>
      <c r="GQ45" s="237" t="e">
        <f t="shared" si="39"/>
        <v>#N/A</v>
      </c>
      <c r="GR45" s="237" t="e">
        <f t="shared" si="39"/>
        <v>#N/A</v>
      </c>
      <c r="GS45" s="237" t="e">
        <f t="shared" si="39"/>
        <v>#N/A</v>
      </c>
      <c r="GT45" s="237" t="e">
        <f t="shared" si="39"/>
        <v>#N/A</v>
      </c>
      <c r="GU45" s="237" t="e">
        <f t="shared" si="39"/>
        <v>#N/A</v>
      </c>
      <c r="GV45" s="237" t="e">
        <f t="shared" si="39"/>
        <v>#N/A</v>
      </c>
      <c r="GW45" s="237" t="e">
        <f t="shared" si="39"/>
        <v>#N/A</v>
      </c>
      <c r="GX45" s="237" t="e">
        <f t="shared" si="39"/>
        <v>#N/A</v>
      </c>
      <c r="GY45" s="237" t="e">
        <f t="shared" si="39"/>
        <v>#N/A</v>
      </c>
      <c r="GZ45" s="237" t="e">
        <f t="shared" si="39"/>
        <v>#N/A</v>
      </c>
      <c r="HA45" s="237" t="e">
        <f t="shared" si="39"/>
        <v>#N/A</v>
      </c>
      <c r="HB45" s="237" t="e">
        <f t="shared" si="39"/>
        <v>#N/A</v>
      </c>
      <c r="HC45" s="237" t="e">
        <f t="shared" si="39"/>
        <v>#N/A</v>
      </c>
      <c r="HD45" s="237" t="e">
        <f t="shared" si="39"/>
        <v>#N/A</v>
      </c>
      <c r="HE45" s="237" t="e">
        <f t="shared" si="39"/>
        <v>#N/A</v>
      </c>
      <c r="HF45" s="237" t="e">
        <f t="shared" si="55"/>
        <v>#N/A</v>
      </c>
      <c r="HG45" s="237" t="e">
        <f t="shared" si="55"/>
        <v>#N/A</v>
      </c>
      <c r="HH45" s="237" t="e">
        <f t="shared" si="47"/>
        <v>#N/A</v>
      </c>
      <c r="HI45" s="237" t="e">
        <f t="shared" si="47"/>
        <v>#N/A</v>
      </c>
      <c r="HJ45" s="237" t="e">
        <f t="shared" si="47"/>
        <v>#N/A</v>
      </c>
      <c r="HK45" s="237" t="e">
        <f t="shared" si="47"/>
        <v>#N/A</v>
      </c>
      <c r="HL45" s="237" t="e">
        <f t="shared" si="47"/>
        <v>#N/A</v>
      </c>
      <c r="HM45" s="237" t="e">
        <f t="shared" si="47"/>
        <v>#N/A</v>
      </c>
      <c r="HN45" s="237" t="e">
        <f t="shared" si="47"/>
        <v>#N/A</v>
      </c>
      <c r="HO45" s="237" t="e">
        <f t="shared" si="47"/>
        <v>#N/A</v>
      </c>
      <c r="HP45" s="237" t="e">
        <f t="shared" si="47"/>
        <v>#N/A</v>
      </c>
      <c r="HQ45" s="237" t="e">
        <f t="shared" si="47"/>
        <v>#N/A</v>
      </c>
      <c r="HR45" s="237" t="e">
        <f t="shared" si="47"/>
        <v>#N/A</v>
      </c>
      <c r="HS45" s="237" t="e">
        <f t="shared" si="47"/>
        <v>#N/A</v>
      </c>
      <c r="HT45" s="237" t="e">
        <f t="shared" si="47"/>
        <v>#N/A</v>
      </c>
      <c r="HU45" s="237" t="e">
        <f t="shared" si="47"/>
        <v>#N/A</v>
      </c>
      <c r="HV45" s="237" t="e">
        <f t="shared" si="47"/>
        <v>#N/A</v>
      </c>
      <c r="HW45" s="237" t="e">
        <f t="shared" si="47"/>
        <v>#N/A</v>
      </c>
      <c r="HX45" s="237" t="e">
        <f t="shared" si="66"/>
        <v>#N/A</v>
      </c>
      <c r="HY45" s="237" t="e">
        <f t="shared" si="63"/>
        <v>#N/A</v>
      </c>
      <c r="HZ45" s="237" t="e">
        <f t="shared" si="63"/>
        <v>#N/A</v>
      </c>
      <c r="IA45" s="237" t="e">
        <f t="shared" si="45"/>
        <v>#N/A</v>
      </c>
      <c r="IB45" s="237" t="e">
        <f t="shared" si="27"/>
        <v>#N/A</v>
      </c>
    </row>
    <row r="46" spans="1:236" hidden="1" x14ac:dyDescent="0.25">
      <c r="A46" s="22">
        <v>43</v>
      </c>
      <c r="B46" s="132"/>
      <c r="C46" s="132"/>
      <c r="D46" s="132"/>
      <c r="E46" s="127"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9" t="str">
        <f t="shared" si="3"/>
        <v/>
      </c>
      <c r="Q46" s="119" t="str">
        <f t="shared" si="4"/>
        <v/>
      </c>
      <c r="R46" s="40" t="str">
        <f t="shared" si="5"/>
        <v/>
      </c>
      <c r="S46" s="132"/>
      <c r="T46" s="28" t="str">
        <f>IF(AND(B46&gt;0,C46&gt;0,D46&gt;0,M46&gt;0,N46&gt;0,S46&gt;0,NOT(K46="")),ABS(VLOOKUP($S$1,VLookups!$A$28:$B$29,2,FALSE)-_xlfn.BETA.DIST(S46,IF(G46="L",N46,M46),IF(G46="L",M46,N46),TRUE,B46,D46)),"")</f>
        <v/>
      </c>
      <c r="U46" s="129" t="str">
        <f>IF(OR($M46="",$N46=""),"",_xlfn.BETA.INV(ABS(VLOOKUP($S$1,VLookups!$A$28:$B$29,2,FALSE)-U$3),IF($G46="L",$N46,$M46),IF($G46="L",$M46,$N46),$B46,$D46))</f>
        <v/>
      </c>
      <c r="V46" s="130" t="str">
        <f>IF(OR($M46="",$N46=""),"",_xlfn.BETA.INV(ABS(VLOOKUP($S$1,VLookups!$A$28:$B$29,2,FALSE)-V$3),IF($G46="L",$N46,$M46),IF($G46="L",$M46,$N46),$B46,$D46))</f>
        <v/>
      </c>
      <c r="W46" s="129" t="str">
        <f>IF(OR($M46="",$N46=""),"",_xlfn.BETA.INV(ABS(VLOOKUP($S$1,VLookups!$A$28:$B$29,2,FALSE)-W$3),IF($G46="L",$N46,$M46),IF($G46="L",$M46,$N46),$B46,$D46))</f>
        <v/>
      </c>
      <c r="X46" s="130" t="str">
        <f>IF(OR($M46="",$N46=""),"",_xlfn.BETA.INV(ABS(VLOOKUP($S$1,VLookups!$A$28:$B$29,2,FALSE)-X$3),IF($G46="L",$N46,$M46),IF($G46="L",$M46,$N46),$B46,$D46))</f>
        <v/>
      </c>
      <c r="Y46" s="129" t="str">
        <f>IF(OR($M46="",$N46=""),"",_xlfn.BETA.INV(ABS(VLOOKUP($S$1,VLookups!$A$28:$B$29,2,FALSE)-Y$3),IF($G46="L",$N46,$M46),IF($G46="L",$M46,$N46),$B46,$D46))</f>
        <v/>
      </c>
      <c r="Z46" s="130" t="str">
        <f>IF(OR($M46="",$N46=""),"",_xlfn.BETA.INV(ABS(VLOOKUP($S$1,VLookups!$A$28:$B$29,2,FALSE)-Z$3),IF($G46="L",$N46,$M46),IF($G46="L",$M46,$N46),$B46,$D46))</f>
        <v/>
      </c>
      <c r="AA46" s="129" t="str">
        <f>IF(OR($M46="",$N46=""),"",_xlfn.BETA.INV(ABS(VLOOKUP($S$1,VLookups!$A$28:$B$29,2,FALSE)-AA$3),IF($G46="L",$N46,$M46),IF($G46="L",$M46,$N46),$B46,$D46))</f>
        <v/>
      </c>
      <c r="AB46" s="130" t="str">
        <f>IF(OR($M46="",$N46=""),"",_xlfn.BETA.INV(ABS(VLOOKUP($S$1,VLookups!$A$28:$B$29,2,FALSE)-AB$3),IF($G46="L",$N46,$M46),IF($G46="L",$M46,$N46),$B46,$D46))</f>
        <v/>
      </c>
      <c r="AC46" s="129" t="str">
        <f>IF(OR($M46="",$N46=""),"",_xlfn.BETA.INV(ABS(VLOOKUP($S$1,VLookups!$A$28:$B$29,2,FALSE)-AC$3),IF($G46="L",$N46,$M46),IF($G46="L",$M46,$N46),$B46,$D46))</f>
        <v/>
      </c>
      <c r="AD46" s="130" t="str">
        <f>IF(OR($M46="",$N46=""),"",_xlfn.BETA.INV(ABS(VLOOKUP($S$1,VLookups!$A$28:$B$29,2,FALSE)-AD$3),IF($G46="L",$N46,$M46),IF($G46="L",$M46,$N46),$B46,$D46))</f>
        <v/>
      </c>
      <c r="AE46" s="129" t="str">
        <f>IF(OR($M46="",$N46=""),"",_xlfn.BETA.INV(ABS(VLOOKUP($S$1,VLookups!$A$28:$B$29,2,FALSE)-AE$3),IF($G46="L",$N46,$M46),IF($G46="L",$M46,$N46),$B46,$D46))</f>
        <v/>
      </c>
      <c r="AF46" s="130" t="str">
        <f>IF(OR($M46="",$N46=""),"",_xlfn.BETA.INV(ABS(VLOOKUP($S$1,VLookups!$A$28:$B$29,2,FALSE)-AF$3),IF($G46="L",$N46,$M46),IF($G46="L",$M46,$N46),$B46,$D46))</f>
        <v/>
      </c>
      <c r="AG46" s="17"/>
      <c r="AH46" s="238" t="str">
        <f t="shared" si="13"/>
        <v/>
      </c>
      <c r="AI46" s="236" t="str">
        <f t="shared" si="14"/>
        <v/>
      </c>
      <c r="AJ46" s="199" t="str">
        <f t="shared" si="69"/>
        <v/>
      </c>
      <c r="AK46" s="199" t="str">
        <f t="shared" si="69"/>
        <v/>
      </c>
      <c r="AL46" s="199" t="str">
        <f t="shared" si="69"/>
        <v/>
      </c>
      <c r="AM46" s="199" t="str">
        <f t="shared" si="69"/>
        <v/>
      </c>
      <c r="AN46" s="199" t="str">
        <f t="shared" si="69"/>
        <v/>
      </c>
      <c r="AO46" s="199" t="str">
        <f t="shared" si="69"/>
        <v/>
      </c>
      <c r="AP46" s="199" t="str">
        <f t="shared" si="69"/>
        <v/>
      </c>
      <c r="AQ46" s="199" t="str">
        <f t="shared" si="69"/>
        <v/>
      </c>
      <c r="AR46" s="199" t="str">
        <f t="shared" si="69"/>
        <v/>
      </c>
      <c r="AS46" s="199" t="str">
        <f t="shared" si="69"/>
        <v/>
      </c>
      <c r="AT46" s="199" t="str">
        <f t="shared" si="69"/>
        <v/>
      </c>
      <c r="AU46" s="199" t="str">
        <f t="shared" si="69"/>
        <v/>
      </c>
      <c r="AV46" s="199" t="str">
        <f t="shared" si="69"/>
        <v/>
      </c>
      <c r="AW46" s="199" t="str">
        <f t="shared" si="69"/>
        <v/>
      </c>
      <c r="AX46" s="199" t="str">
        <f t="shared" si="69"/>
        <v/>
      </c>
      <c r="AY46" s="199" t="str">
        <f t="shared" si="69"/>
        <v/>
      </c>
      <c r="AZ46" s="199" t="str">
        <f t="shared" si="69"/>
        <v/>
      </c>
      <c r="BA46" s="199" t="str">
        <f t="shared" si="69"/>
        <v/>
      </c>
      <c r="BB46" s="199" t="str">
        <f t="shared" si="69"/>
        <v/>
      </c>
      <c r="BC46" s="199" t="str">
        <f t="shared" si="69"/>
        <v/>
      </c>
      <c r="BD46" s="199" t="str">
        <f t="shared" si="69"/>
        <v/>
      </c>
      <c r="BE46" s="199" t="str">
        <f t="shared" si="69"/>
        <v/>
      </c>
      <c r="BF46" s="199" t="str">
        <f t="shared" si="69"/>
        <v/>
      </c>
      <c r="BG46" s="199" t="str">
        <f t="shared" si="69"/>
        <v/>
      </c>
      <c r="BH46" s="199" t="str">
        <f t="shared" si="69"/>
        <v/>
      </c>
      <c r="BI46" s="199" t="str">
        <f t="shared" si="69"/>
        <v/>
      </c>
      <c r="BJ46" s="199" t="str">
        <f t="shared" si="69"/>
        <v/>
      </c>
      <c r="BK46" s="199" t="str">
        <f t="shared" si="69"/>
        <v/>
      </c>
      <c r="BL46" s="199" t="str">
        <f t="shared" si="69"/>
        <v/>
      </c>
      <c r="BM46" s="199" t="str">
        <f t="shared" si="69"/>
        <v/>
      </c>
      <c r="BN46" s="199" t="str">
        <f t="shared" si="69"/>
        <v/>
      </c>
      <c r="BO46" s="199" t="str">
        <f t="shared" si="69"/>
        <v/>
      </c>
      <c r="BP46" s="199" t="str">
        <f t="shared" si="69"/>
        <v/>
      </c>
      <c r="BQ46" s="199" t="str">
        <f t="shared" si="69"/>
        <v/>
      </c>
      <c r="BR46" s="199" t="str">
        <f t="shared" si="69"/>
        <v/>
      </c>
      <c r="BS46" s="199" t="str">
        <f t="shared" si="69"/>
        <v/>
      </c>
      <c r="BT46" s="199" t="str">
        <f t="shared" si="69"/>
        <v/>
      </c>
      <c r="BU46" s="199" t="str">
        <f t="shared" si="69"/>
        <v/>
      </c>
      <c r="BV46" s="199" t="str">
        <f t="shared" si="69"/>
        <v/>
      </c>
      <c r="BW46" s="199" t="str">
        <f t="shared" si="69"/>
        <v/>
      </c>
      <c r="BX46" s="199" t="str">
        <f t="shared" si="69"/>
        <v/>
      </c>
      <c r="BY46" s="199" t="str">
        <f t="shared" si="69"/>
        <v/>
      </c>
      <c r="BZ46" s="199" t="str">
        <f t="shared" si="69"/>
        <v/>
      </c>
      <c r="CA46" s="199" t="str">
        <f t="shared" si="69"/>
        <v/>
      </c>
      <c r="CB46" s="199" t="str">
        <f t="shared" si="69"/>
        <v/>
      </c>
      <c r="CC46" s="199" t="str">
        <f t="shared" si="69"/>
        <v/>
      </c>
      <c r="CD46" s="199" t="str">
        <f t="shared" si="69"/>
        <v/>
      </c>
      <c r="CE46" s="199" t="str">
        <f t="shared" si="69"/>
        <v/>
      </c>
      <c r="CF46" s="199" t="str">
        <f t="shared" si="69"/>
        <v/>
      </c>
      <c r="CG46" s="199" t="str">
        <f t="shared" si="69"/>
        <v/>
      </c>
      <c r="CH46" s="199" t="str">
        <f t="shared" si="69"/>
        <v/>
      </c>
      <c r="CI46" s="199" t="str">
        <f t="shared" si="69"/>
        <v/>
      </c>
      <c r="CJ46" s="199" t="str">
        <f t="shared" si="69"/>
        <v/>
      </c>
      <c r="CK46" s="199" t="str">
        <f t="shared" si="69"/>
        <v/>
      </c>
      <c r="CL46" s="199" t="str">
        <f t="shared" si="69"/>
        <v/>
      </c>
      <c r="CM46" s="199" t="str">
        <f t="shared" si="69"/>
        <v/>
      </c>
      <c r="CN46" s="199" t="str">
        <f t="shared" si="69"/>
        <v/>
      </c>
      <c r="CO46" s="199" t="str">
        <f t="shared" si="69"/>
        <v/>
      </c>
      <c r="CP46" s="199" t="str">
        <f t="shared" si="69"/>
        <v/>
      </c>
      <c r="CQ46" s="199" t="str">
        <f t="shared" si="69"/>
        <v/>
      </c>
      <c r="CR46" s="199" t="str">
        <f t="shared" si="69"/>
        <v/>
      </c>
      <c r="CS46" s="199" t="str">
        <f t="shared" si="69"/>
        <v/>
      </c>
      <c r="CT46" s="199" t="str">
        <f t="shared" si="69"/>
        <v/>
      </c>
      <c r="CU46" s="199" t="str">
        <f t="shared" si="69"/>
        <v/>
      </c>
      <c r="CV46" s="199" t="str">
        <f t="shared" si="67"/>
        <v/>
      </c>
      <c r="CW46" s="199" t="str">
        <f t="shared" si="67"/>
        <v/>
      </c>
      <c r="CX46" s="199" t="str">
        <f t="shared" si="67"/>
        <v/>
      </c>
      <c r="CY46" s="199" t="str">
        <f t="shared" si="67"/>
        <v/>
      </c>
      <c r="CZ46" s="199" t="str">
        <f t="shared" si="67"/>
        <v/>
      </c>
      <c r="DA46" s="199" t="str">
        <f t="shared" si="67"/>
        <v/>
      </c>
      <c r="DB46" s="199" t="str">
        <f t="shared" si="67"/>
        <v/>
      </c>
      <c r="DC46" s="199" t="str">
        <f t="shared" si="67"/>
        <v/>
      </c>
      <c r="DD46" s="199" t="str">
        <f t="shared" si="67"/>
        <v/>
      </c>
      <c r="DE46" s="199" t="str">
        <f t="shared" si="67"/>
        <v/>
      </c>
      <c r="DF46" s="199" t="str">
        <f t="shared" si="67"/>
        <v/>
      </c>
      <c r="DG46" s="199" t="str">
        <f t="shared" si="67"/>
        <v/>
      </c>
      <c r="DH46" s="199" t="str">
        <f t="shared" si="67"/>
        <v/>
      </c>
      <c r="DI46" s="199" t="str">
        <f t="shared" si="67"/>
        <v/>
      </c>
      <c r="DJ46" s="199" t="str">
        <f t="shared" si="67"/>
        <v/>
      </c>
      <c r="DK46" s="199" t="str">
        <f t="shared" si="67"/>
        <v/>
      </c>
      <c r="DL46" s="199" t="str">
        <f t="shared" si="67"/>
        <v/>
      </c>
      <c r="DM46" s="199" t="str">
        <f t="shared" si="67"/>
        <v/>
      </c>
      <c r="DN46" s="199" t="str">
        <f t="shared" si="67"/>
        <v/>
      </c>
      <c r="DO46" s="199" t="str">
        <f t="shared" si="67"/>
        <v/>
      </c>
      <c r="DP46" s="199" t="str">
        <f t="shared" si="67"/>
        <v/>
      </c>
      <c r="DQ46" s="199" t="str">
        <f t="shared" si="67"/>
        <v/>
      </c>
      <c r="DR46" s="199" t="str">
        <f t="shared" si="67"/>
        <v/>
      </c>
      <c r="DS46" s="199" t="str">
        <f t="shared" si="67"/>
        <v/>
      </c>
      <c r="DT46" s="199" t="str">
        <f t="shared" si="67"/>
        <v/>
      </c>
      <c r="DU46" s="199" t="str">
        <f t="shared" si="67"/>
        <v/>
      </c>
      <c r="DV46" s="199" t="str">
        <f t="shared" si="67"/>
        <v/>
      </c>
      <c r="DW46" s="199" t="str">
        <f t="shared" si="67"/>
        <v/>
      </c>
      <c r="DX46" s="199" t="str">
        <f t="shared" si="67"/>
        <v/>
      </c>
      <c r="DY46" s="199" t="str">
        <f t="shared" si="67"/>
        <v/>
      </c>
      <c r="DZ46" s="199" t="str">
        <f t="shared" si="67"/>
        <v/>
      </c>
      <c r="EA46" s="199" t="str">
        <f t="shared" si="67"/>
        <v/>
      </c>
      <c r="EB46" s="199" t="str">
        <f t="shared" si="67"/>
        <v/>
      </c>
      <c r="EC46" s="199" t="str">
        <f t="shared" si="67"/>
        <v/>
      </c>
      <c r="ED46" s="199" t="str">
        <f t="shared" si="67"/>
        <v/>
      </c>
      <c r="EE46" s="236" t="str">
        <f t="shared" si="16"/>
        <v/>
      </c>
      <c r="EF46" s="237" t="e">
        <f t="shared" si="68"/>
        <v>#N/A</v>
      </c>
      <c r="EG46" s="237" t="e">
        <f t="shared" si="68"/>
        <v>#N/A</v>
      </c>
      <c r="EH46" s="237" t="e">
        <f t="shared" si="68"/>
        <v>#N/A</v>
      </c>
      <c r="EI46" s="237" t="e">
        <f t="shared" si="68"/>
        <v>#N/A</v>
      </c>
      <c r="EJ46" s="237" t="e">
        <f t="shared" si="68"/>
        <v>#N/A</v>
      </c>
      <c r="EK46" s="237" t="e">
        <f t="shared" si="68"/>
        <v>#N/A</v>
      </c>
      <c r="EL46" s="237" t="e">
        <f t="shared" si="68"/>
        <v>#N/A</v>
      </c>
      <c r="EM46" s="237" t="e">
        <f t="shared" si="68"/>
        <v>#N/A</v>
      </c>
      <c r="EN46" s="237" t="e">
        <f t="shared" si="68"/>
        <v>#N/A</v>
      </c>
      <c r="EO46" s="237" t="e">
        <f t="shared" si="68"/>
        <v>#N/A</v>
      </c>
      <c r="EP46" s="237" t="e">
        <f t="shared" si="68"/>
        <v>#N/A</v>
      </c>
      <c r="EQ46" s="237" t="e">
        <f t="shared" si="68"/>
        <v>#N/A</v>
      </c>
      <c r="ER46" s="237" t="e">
        <f t="shared" si="68"/>
        <v>#N/A</v>
      </c>
      <c r="ES46" s="237" t="e">
        <f t="shared" si="68"/>
        <v>#N/A</v>
      </c>
      <c r="ET46" s="237" t="e">
        <f t="shared" si="68"/>
        <v>#N/A</v>
      </c>
      <c r="EU46" s="237" t="e">
        <f t="shared" si="65"/>
        <v>#N/A</v>
      </c>
      <c r="EV46" s="237" t="e">
        <f t="shared" si="60"/>
        <v>#N/A</v>
      </c>
      <c r="EW46" s="237" t="e">
        <f t="shared" si="60"/>
        <v>#N/A</v>
      </c>
      <c r="EX46" s="237" t="e">
        <f t="shared" si="60"/>
        <v>#N/A</v>
      </c>
      <c r="EY46" s="237" t="e">
        <f t="shared" si="60"/>
        <v>#N/A</v>
      </c>
      <c r="EZ46" s="237" t="e">
        <f t="shared" si="60"/>
        <v>#N/A</v>
      </c>
      <c r="FA46" s="237" t="e">
        <f t="shared" si="60"/>
        <v>#N/A</v>
      </c>
      <c r="FB46" s="237" t="e">
        <f t="shared" si="60"/>
        <v>#N/A</v>
      </c>
      <c r="FC46" s="237" t="e">
        <f t="shared" si="56"/>
        <v>#N/A</v>
      </c>
      <c r="FD46" s="237" t="e">
        <f t="shared" si="56"/>
        <v>#N/A</v>
      </c>
      <c r="FE46" s="237" t="e">
        <f t="shared" si="56"/>
        <v>#N/A</v>
      </c>
      <c r="FF46" s="237" t="e">
        <f t="shared" si="56"/>
        <v>#N/A</v>
      </c>
      <c r="FG46" s="237" t="e">
        <f t="shared" si="56"/>
        <v>#N/A</v>
      </c>
      <c r="FH46" s="237" t="e">
        <f t="shared" si="42"/>
        <v>#N/A</v>
      </c>
      <c r="FI46" s="237" t="e">
        <f t="shared" si="42"/>
        <v>#N/A</v>
      </c>
      <c r="FJ46" s="237" t="e">
        <f t="shared" si="42"/>
        <v>#N/A</v>
      </c>
      <c r="FK46" s="237" t="e">
        <f t="shared" si="42"/>
        <v>#N/A</v>
      </c>
      <c r="FL46" s="237" t="e">
        <f t="shared" si="42"/>
        <v>#N/A</v>
      </c>
      <c r="FM46" s="237" t="e">
        <f t="shared" si="42"/>
        <v>#N/A</v>
      </c>
      <c r="FN46" s="237" t="e">
        <f t="shared" si="42"/>
        <v>#N/A</v>
      </c>
      <c r="FO46" s="237" t="e">
        <f t="shared" si="42"/>
        <v>#N/A</v>
      </c>
      <c r="FP46" s="237" t="e">
        <f t="shared" si="42"/>
        <v>#N/A</v>
      </c>
      <c r="FQ46" s="237" t="e">
        <f t="shared" si="42"/>
        <v>#N/A</v>
      </c>
      <c r="FR46" s="237" t="e">
        <f t="shared" si="42"/>
        <v>#N/A</v>
      </c>
      <c r="FS46" s="237" t="e">
        <f t="shared" si="42"/>
        <v>#N/A</v>
      </c>
      <c r="FT46" s="237" t="e">
        <f t="shared" si="42"/>
        <v>#N/A</v>
      </c>
      <c r="FU46" s="237" t="e">
        <f t="shared" si="42"/>
        <v>#N/A</v>
      </c>
      <c r="FV46" s="237" t="e">
        <f t="shared" si="42"/>
        <v>#N/A</v>
      </c>
      <c r="FW46" s="237" t="e">
        <f t="shared" si="42"/>
        <v>#N/A</v>
      </c>
      <c r="FX46" s="237" t="e">
        <f t="shared" si="61"/>
        <v>#N/A</v>
      </c>
      <c r="FY46" s="237" t="e">
        <f t="shared" si="57"/>
        <v>#N/A</v>
      </c>
      <c r="FZ46" s="237" t="e">
        <f t="shared" si="57"/>
        <v>#N/A</v>
      </c>
      <c r="GA46" s="237" t="e">
        <f t="shared" si="57"/>
        <v>#N/A</v>
      </c>
      <c r="GB46" s="237" t="e">
        <f t="shared" si="57"/>
        <v>#N/A</v>
      </c>
      <c r="GC46" s="237" t="e">
        <f t="shared" si="57"/>
        <v>#N/A</v>
      </c>
      <c r="GD46" s="237" t="e">
        <f t="shared" si="57"/>
        <v>#N/A</v>
      </c>
      <c r="GE46" s="237" t="e">
        <f t="shared" si="57"/>
        <v>#N/A</v>
      </c>
      <c r="GF46" s="237" t="e">
        <f t="shared" si="57"/>
        <v>#N/A</v>
      </c>
      <c r="GG46" s="237" t="e">
        <f t="shared" si="57"/>
        <v>#N/A</v>
      </c>
      <c r="GH46" s="237" t="e">
        <f t="shared" si="57"/>
        <v>#N/A</v>
      </c>
      <c r="GI46" s="237" t="e">
        <f t="shared" si="57"/>
        <v>#N/A</v>
      </c>
      <c r="GJ46" s="237" t="e">
        <f t="shared" si="57"/>
        <v>#N/A</v>
      </c>
      <c r="GK46" s="237" t="e">
        <f t="shared" si="57"/>
        <v>#N/A</v>
      </c>
      <c r="GL46" s="237" t="e">
        <f t="shared" si="57"/>
        <v>#N/A</v>
      </c>
      <c r="GM46" s="237" t="e">
        <f t="shared" si="57"/>
        <v>#N/A</v>
      </c>
      <c r="GN46" s="237" t="e">
        <f t="shared" si="57"/>
        <v>#N/A</v>
      </c>
      <c r="GO46" s="237" t="e">
        <f t="shared" si="58"/>
        <v>#N/A</v>
      </c>
      <c r="GP46" s="237" t="e">
        <f t="shared" si="58"/>
        <v>#N/A</v>
      </c>
      <c r="GQ46" s="237" t="e">
        <f t="shared" si="39"/>
        <v>#N/A</v>
      </c>
      <c r="GR46" s="237" t="e">
        <f t="shared" si="39"/>
        <v>#N/A</v>
      </c>
      <c r="GS46" s="237" t="e">
        <f t="shared" si="39"/>
        <v>#N/A</v>
      </c>
      <c r="GT46" s="237" t="e">
        <f t="shared" si="39"/>
        <v>#N/A</v>
      </c>
      <c r="GU46" s="237" t="e">
        <f t="shared" si="39"/>
        <v>#N/A</v>
      </c>
      <c r="GV46" s="237" t="e">
        <f t="shared" si="39"/>
        <v>#N/A</v>
      </c>
      <c r="GW46" s="237" t="e">
        <f t="shared" si="39"/>
        <v>#N/A</v>
      </c>
      <c r="GX46" s="237" t="e">
        <f t="shared" si="39"/>
        <v>#N/A</v>
      </c>
      <c r="GY46" s="237" t="e">
        <f t="shared" si="39"/>
        <v>#N/A</v>
      </c>
      <c r="GZ46" s="237" t="e">
        <f t="shared" si="39"/>
        <v>#N/A</v>
      </c>
      <c r="HA46" s="237" t="e">
        <f t="shared" si="39"/>
        <v>#N/A</v>
      </c>
      <c r="HB46" s="237" t="e">
        <f t="shared" si="39"/>
        <v>#N/A</v>
      </c>
      <c r="HC46" s="237" t="e">
        <f t="shared" si="39"/>
        <v>#N/A</v>
      </c>
      <c r="HD46" s="237" t="e">
        <f t="shared" si="39"/>
        <v>#N/A</v>
      </c>
      <c r="HE46" s="237" t="e">
        <f t="shared" si="39"/>
        <v>#N/A</v>
      </c>
      <c r="HF46" s="237" t="e">
        <f t="shared" si="55"/>
        <v>#N/A</v>
      </c>
      <c r="HG46" s="237" t="e">
        <f t="shared" si="55"/>
        <v>#N/A</v>
      </c>
      <c r="HH46" s="237" t="e">
        <f t="shared" si="47"/>
        <v>#N/A</v>
      </c>
      <c r="HI46" s="237" t="e">
        <f t="shared" si="47"/>
        <v>#N/A</v>
      </c>
      <c r="HJ46" s="237" t="e">
        <f t="shared" si="47"/>
        <v>#N/A</v>
      </c>
      <c r="HK46" s="237" t="e">
        <f t="shared" si="47"/>
        <v>#N/A</v>
      </c>
      <c r="HL46" s="237" t="e">
        <f t="shared" si="47"/>
        <v>#N/A</v>
      </c>
      <c r="HM46" s="237" t="e">
        <f t="shared" si="47"/>
        <v>#N/A</v>
      </c>
      <c r="HN46" s="237" t="e">
        <f t="shared" si="47"/>
        <v>#N/A</v>
      </c>
      <c r="HO46" s="237" t="e">
        <f t="shared" si="47"/>
        <v>#N/A</v>
      </c>
      <c r="HP46" s="237" t="e">
        <f t="shared" si="47"/>
        <v>#N/A</v>
      </c>
      <c r="HQ46" s="237" t="e">
        <f t="shared" si="47"/>
        <v>#N/A</v>
      </c>
      <c r="HR46" s="237" t="e">
        <f t="shared" si="47"/>
        <v>#N/A</v>
      </c>
      <c r="HS46" s="237" t="e">
        <f t="shared" si="47"/>
        <v>#N/A</v>
      </c>
      <c r="HT46" s="237" t="e">
        <f t="shared" si="47"/>
        <v>#N/A</v>
      </c>
      <c r="HU46" s="237" t="e">
        <f t="shared" si="47"/>
        <v>#N/A</v>
      </c>
      <c r="HV46" s="237" t="e">
        <f t="shared" si="47"/>
        <v>#N/A</v>
      </c>
      <c r="HW46" s="237" t="e">
        <f t="shared" si="47"/>
        <v>#N/A</v>
      </c>
      <c r="HX46" s="237" t="e">
        <f t="shared" si="66"/>
        <v>#N/A</v>
      </c>
      <c r="HY46" s="237" t="e">
        <f t="shared" si="63"/>
        <v>#N/A</v>
      </c>
      <c r="HZ46" s="237" t="e">
        <f t="shared" si="63"/>
        <v>#N/A</v>
      </c>
      <c r="IA46" s="237" t="e">
        <f t="shared" si="45"/>
        <v>#N/A</v>
      </c>
      <c r="IB46" s="237" t="e">
        <f t="shared" si="27"/>
        <v>#N/A</v>
      </c>
    </row>
    <row r="47" spans="1:236" hidden="1" x14ac:dyDescent="0.25">
      <c r="A47" s="22">
        <v>44</v>
      </c>
      <c r="B47" s="132"/>
      <c r="C47" s="132"/>
      <c r="D47" s="132"/>
      <c r="E47" s="127"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9" t="str">
        <f t="shared" si="3"/>
        <v/>
      </c>
      <c r="Q47" s="119" t="str">
        <f t="shared" si="4"/>
        <v/>
      </c>
      <c r="R47" s="40" t="str">
        <f t="shared" si="5"/>
        <v/>
      </c>
      <c r="S47" s="132"/>
      <c r="T47" s="28" t="str">
        <f>IF(AND(B47&gt;0,C47&gt;0,D47&gt;0,M47&gt;0,N47&gt;0,S47&gt;0,NOT(K47="")),ABS(VLOOKUP($S$1,VLookups!$A$28:$B$29,2,FALSE)-_xlfn.BETA.DIST(S47,IF(G47="L",N47,M47),IF(G47="L",M47,N47),TRUE,B47,D47)),"")</f>
        <v/>
      </c>
      <c r="U47" s="129" t="str">
        <f>IF(OR($M47="",$N47=""),"",_xlfn.BETA.INV(ABS(VLOOKUP($S$1,VLookups!$A$28:$B$29,2,FALSE)-U$3),IF($G47="L",$N47,$M47),IF($G47="L",$M47,$N47),$B47,$D47))</f>
        <v/>
      </c>
      <c r="V47" s="130" t="str">
        <f>IF(OR($M47="",$N47=""),"",_xlfn.BETA.INV(ABS(VLOOKUP($S$1,VLookups!$A$28:$B$29,2,FALSE)-V$3),IF($G47="L",$N47,$M47),IF($G47="L",$M47,$N47),$B47,$D47))</f>
        <v/>
      </c>
      <c r="W47" s="129" t="str">
        <f>IF(OR($M47="",$N47=""),"",_xlfn.BETA.INV(ABS(VLOOKUP($S$1,VLookups!$A$28:$B$29,2,FALSE)-W$3),IF($G47="L",$N47,$M47),IF($G47="L",$M47,$N47),$B47,$D47))</f>
        <v/>
      </c>
      <c r="X47" s="130" t="str">
        <f>IF(OR($M47="",$N47=""),"",_xlfn.BETA.INV(ABS(VLOOKUP($S$1,VLookups!$A$28:$B$29,2,FALSE)-X$3),IF($G47="L",$N47,$M47),IF($G47="L",$M47,$N47),$B47,$D47))</f>
        <v/>
      </c>
      <c r="Y47" s="129" t="str">
        <f>IF(OR($M47="",$N47=""),"",_xlfn.BETA.INV(ABS(VLOOKUP($S$1,VLookups!$A$28:$B$29,2,FALSE)-Y$3),IF($G47="L",$N47,$M47),IF($G47="L",$M47,$N47),$B47,$D47))</f>
        <v/>
      </c>
      <c r="Z47" s="130" t="str">
        <f>IF(OR($M47="",$N47=""),"",_xlfn.BETA.INV(ABS(VLOOKUP($S$1,VLookups!$A$28:$B$29,2,FALSE)-Z$3),IF($G47="L",$N47,$M47),IF($G47="L",$M47,$N47),$B47,$D47))</f>
        <v/>
      </c>
      <c r="AA47" s="129" t="str">
        <f>IF(OR($M47="",$N47=""),"",_xlfn.BETA.INV(ABS(VLOOKUP($S$1,VLookups!$A$28:$B$29,2,FALSE)-AA$3),IF($G47="L",$N47,$M47),IF($G47="L",$M47,$N47),$B47,$D47))</f>
        <v/>
      </c>
      <c r="AB47" s="130" t="str">
        <f>IF(OR($M47="",$N47=""),"",_xlfn.BETA.INV(ABS(VLOOKUP($S$1,VLookups!$A$28:$B$29,2,FALSE)-AB$3),IF($G47="L",$N47,$M47),IF($G47="L",$M47,$N47),$B47,$D47))</f>
        <v/>
      </c>
      <c r="AC47" s="129" t="str">
        <f>IF(OR($M47="",$N47=""),"",_xlfn.BETA.INV(ABS(VLOOKUP($S$1,VLookups!$A$28:$B$29,2,FALSE)-AC$3),IF($G47="L",$N47,$M47),IF($G47="L",$M47,$N47),$B47,$D47))</f>
        <v/>
      </c>
      <c r="AD47" s="130" t="str">
        <f>IF(OR($M47="",$N47=""),"",_xlfn.BETA.INV(ABS(VLOOKUP($S$1,VLookups!$A$28:$B$29,2,FALSE)-AD$3),IF($G47="L",$N47,$M47),IF($G47="L",$M47,$N47),$B47,$D47))</f>
        <v/>
      </c>
      <c r="AE47" s="129" t="str">
        <f>IF(OR($M47="",$N47=""),"",_xlfn.BETA.INV(ABS(VLOOKUP($S$1,VLookups!$A$28:$B$29,2,FALSE)-AE$3),IF($G47="L",$N47,$M47),IF($G47="L",$M47,$N47),$B47,$D47))</f>
        <v/>
      </c>
      <c r="AF47" s="130" t="str">
        <f>IF(OR($M47="",$N47=""),"",_xlfn.BETA.INV(ABS(VLOOKUP($S$1,VLookups!$A$28:$B$29,2,FALSE)-AF$3),IF($G47="L",$N47,$M47),IF($G47="L",$M47,$N47),$B47,$D47))</f>
        <v/>
      </c>
      <c r="AG47" s="17"/>
      <c r="AH47" s="238" t="str">
        <f t="shared" si="13"/>
        <v/>
      </c>
      <c r="AI47" s="236" t="str">
        <f t="shared" si="14"/>
        <v/>
      </c>
      <c r="AJ47" s="199" t="str">
        <f t="shared" si="69"/>
        <v/>
      </c>
      <c r="AK47" s="199" t="str">
        <f t="shared" si="69"/>
        <v/>
      </c>
      <c r="AL47" s="199" t="str">
        <f t="shared" si="69"/>
        <v/>
      </c>
      <c r="AM47" s="199" t="str">
        <f t="shared" si="69"/>
        <v/>
      </c>
      <c r="AN47" s="199" t="str">
        <f t="shared" si="69"/>
        <v/>
      </c>
      <c r="AO47" s="199" t="str">
        <f t="shared" si="69"/>
        <v/>
      </c>
      <c r="AP47" s="199" t="str">
        <f t="shared" si="69"/>
        <v/>
      </c>
      <c r="AQ47" s="199" t="str">
        <f t="shared" si="69"/>
        <v/>
      </c>
      <c r="AR47" s="199" t="str">
        <f t="shared" si="69"/>
        <v/>
      </c>
      <c r="AS47" s="199" t="str">
        <f t="shared" si="69"/>
        <v/>
      </c>
      <c r="AT47" s="199" t="str">
        <f t="shared" si="69"/>
        <v/>
      </c>
      <c r="AU47" s="199" t="str">
        <f t="shared" si="69"/>
        <v/>
      </c>
      <c r="AV47" s="199" t="str">
        <f t="shared" si="69"/>
        <v/>
      </c>
      <c r="AW47" s="199" t="str">
        <f t="shared" si="69"/>
        <v/>
      </c>
      <c r="AX47" s="199" t="str">
        <f t="shared" si="69"/>
        <v/>
      </c>
      <c r="AY47" s="199" t="str">
        <f t="shared" si="69"/>
        <v/>
      </c>
      <c r="AZ47" s="199" t="str">
        <f t="shared" si="69"/>
        <v/>
      </c>
      <c r="BA47" s="199" t="str">
        <f t="shared" si="69"/>
        <v/>
      </c>
      <c r="BB47" s="199" t="str">
        <f t="shared" si="69"/>
        <v/>
      </c>
      <c r="BC47" s="199" t="str">
        <f t="shared" si="69"/>
        <v/>
      </c>
      <c r="BD47" s="199" t="str">
        <f t="shared" si="69"/>
        <v/>
      </c>
      <c r="BE47" s="199" t="str">
        <f t="shared" si="69"/>
        <v/>
      </c>
      <c r="BF47" s="199" t="str">
        <f t="shared" si="69"/>
        <v/>
      </c>
      <c r="BG47" s="199" t="str">
        <f t="shared" si="69"/>
        <v/>
      </c>
      <c r="BH47" s="199" t="str">
        <f t="shared" si="69"/>
        <v/>
      </c>
      <c r="BI47" s="199" t="str">
        <f t="shared" si="69"/>
        <v/>
      </c>
      <c r="BJ47" s="199" t="str">
        <f t="shared" si="69"/>
        <v/>
      </c>
      <c r="BK47" s="199" t="str">
        <f t="shared" si="69"/>
        <v/>
      </c>
      <c r="BL47" s="199" t="str">
        <f t="shared" si="69"/>
        <v/>
      </c>
      <c r="BM47" s="199" t="str">
        <f t="shared" si="69"/>
        <v/>
      </c>
      <c r="BN47" s="199" t="str">
        <f t="shared" si="69"/>
        <v/>
      </c>
      <c r="BO47" s="199" t="str">
        <f t="shared" si="69"/>
        <v/>
      </c>
      <c r="BP47" s="199" t="str">
        <f t="shared" si="69"/>
        <v/>
      </c>
      <c r="BQ47" s="199" t="str">
        <f t="shared" si="69"/>
        <v/>
      </c>
      <c r="BR47" s="199" t="str">
        <f t="shared" si="69"/>
        <v/>
      </c>
      <c r="BS47" s="199" t="str">
        <f t="shared" si="69"/>
        <v/>
      </c>
      <c r="BT47" s="199" t="str">
        <f t="shared" si="69"/>
        <v/>
      </c>
      <c r="BU47" s="199" t="str">
        <f t="shared" si="69"/>
        <v/>
      </c>
      <c r="BV47" s="199" t="str">
        <f t="shared" si="69"/>
        <v/>
      </c>
      <c r="BW47" s="199" t="str">
        <f t="shared" si="69"/>
        <v/>
      </c>
      <c r="BX47" s="199" t="str">
        <f t="shared" si="69"/>
        <v/>
      </c>
      <c r="BY47" s="199" t="str">
        <f t="shared" si="69"/>
        <v/>
      </c>
      <c r="BZ47" s="199" t="str">
        <f t="shared" si="69"/>
        <v/>
      </c>
      <c r="CA47" s="199" t="str">
        <f t="shared" si="69"/>
        <v/>
      </c>
      <c r="CB47" s="199" t="str">
        <f t="shared" si="69"/>
        <v/>
      </c>
      <c r="CC47" s="199" t="str">
        <f t="shared" si="69"/>
        <v/>
      </c>
      <c r="CD47" s="199" t="str">
        <f t="shared" si="69"/>
        <v/>
      </c>
      <c r="CE47" s="199" t="str">
        <f t="shared" si="69"/>
        <v/>
      </c>
      <c r="CF47" s="199" t="str">
        <f t="shared" si="69"/>
        <v/>
      </c>
      <c r="CG47" s="199" t="str">
        <f t="shared" si="69"/>
        <v/>
      </c>
      <c r="CH47" s="199" t="str">
        <f t="shared" si="69"/>
        <v/>
      </c>
      <c r="CI47" s="199" t="str">
        <f t="shared" si="69"/>
        <v/>
      </c>
      <c r="CJ47" s="199" t="str">
        <f t="shared" si="69"/>
        <v/>
      </c>
      <c r="CK47" s="199" t="str">
        <f t="shared" si="69"/>
        <v/>
      </c>
      <c r="CL47" s="199" t="str">
        <f t="shared" si="69"/>
        <v/>
      </c>
      <c r="CM47" s="199" t="str">
        <f t="shared" si="69"/>
        <v/>
      </c>
      <c r="CN47" s="199" t="str">
        <f t="shared" si="69"/>
        <v/>
      </c>
      <c r="CO47" s="199" t="str">
        <f t="shared" si="69"/>
        <v/>
      </c>
      <c r="CP47" s="199" t="str">
        <f t="shared" si="69"/>
        <v/>
      </c>
      <c r="CQ47" s="199" t="str">
        <f t="shared" si="69"/>
        <v/>
      </c>
      <c r="CR47" s="199" t="str">
        <f t="shared" si="69"/>
        <v/>
      </c>
      <c r="CS47" s="199" t="str">
        <f t="shared" si="69"/>
        <v/>
      </c>
      <c r="CT47" s="199" t="str">
        <f t="shared" si="69"/>
        <v/>
      </c>
      <c r="CU47" s="199" t="str">
        <f t="shared" si="69"/>
        <v/>
      </c>
      <c r="CV47" s="199" t="str">
        <f t="shared" si="67"/>
        <v/>
      </c>
      <c r="CW47" s="199" t="str">
        <f t="shared" si="67"/>
        <v/>
      </c>
      <c r="CX47" s="199" t="str">
        <f t="shared" si="67"/>
        <v/>
      </c>
      <c r="CY47" s="199" t="str">
        <f t="shared" si="67"/>
        <v/>
      </c>
      <c r="CZ47" s="199" t="str">
        <f t="shared" si="67"/>
        <v/>
      </c>
      <c r="DA47" s="199" t="str">
        <f t="shared" si="67"/>
        <v/>
      </c>
      <c r="DB47" s="199" t="str">
        <f t="shared" si="67"/>
        <v/>
      </c>
      <c r="DC47" s="199" t="str">
        <f t="shared" si="67"/>
        <v/>
      </c>
      <c r="DD47" s="199" t="str">
        <f t="shared" si="67"/>
        <v/>
      </c>
      <c r="DE47" s="199" t="str">
        <f t="shared" si="67"/>
        <v/>
      </c>
      <c r="DF47" s="199" t="str">
        <f t="shared" si="67"/>
        <v/>
      </c>
      <c r="DG47" s="199" t="str">
        <f t="shared" si="67"/>
        <v/>
      </c>
      <c r="DH47" s="199" t="str">
        <f t="shared" si="67"/>
        <v/>
      </c>
      <c r="DI47" s="199" t="str">
        <f t="shared" si="67"/>
        <v/>
      </c>
      <c r="DJ47" s="199" t="str">
        <f t="shared" si="67"/>
        <v/>
      </c>
      <c r="DK47" s="199" t="str">
        <f t="shared" si="67"/>
        <v/>
      </c>
      <c r="DL47" s="199" t="str">
        <f t="shared" si="67"/>
        <v/>
      </c>
      <c r="DM47" s="199" t="str">
        <f t="shared" si="67"/>
        <v/>
      </c>
      <c r="DN47" s="199" t="str">
        <f t="shared" si="67"/>
        <v/>
      </c>
      <c r="DO47" s="199" t="str">
        <f t="shared" si="67"/>
        <v/>
      </c>
      <c r="DP47" s="199" t="str">
        <f t="shared" si="67"/>
        <v/>
      </c>
      <c r="DQ47" s="199" t="str">
        <f t="shared" si="67"/>
        <v/>
      </c>
      <c r="DR47" s="199" t="str">
        <f t="shared" si="67"/>
        <v/>
      </c>
      <c r="DS47" s="199" t="str">
        <f t="shared" si="67"/>
        <v/>
      </c>
      <c r="DT47" s="199" t="str">
        <f t="shared" si="67"/>
        <v/>
      </c>
      <c r="DU47" s="199" t="str">
        <f t="shared" si="67"/>
        <v/>
      </c>
      <c r="DV47" s="199" t="str">
        <f t="shared" si="67"/>
        <v/>
      </c>
      <c r="DW47" s="199" t="str">
        <f t="shared" si="67"/>
        <v/>
      </c>
      <c r="DX47" s="199" t="str">
        <f t="shared" si="67"/>
        <v/>
      </c>
      <c r="DY47" s="199" t="str">
        <f t="shared" si="67"/>
        <v/>
      </c>
      <c r="DZ47" s="199" t="str">
        <f t="shared" si="67"/>
        <v/>
      </c>
      <c r="EA47" s="199" t="str">
        <f t="shared" si="67"/>
        <v/>
      </c>
      <c r="EB47" s="199" t="str">
        <f t="shared" si="67"/>
        <v/>
      </c>
      <c r="EC47" s="199" t="str">
        <f t="shared" si="67"/>
        <v/>
      </c>
      <c r="ED47" s="199" t="str">
        <f t="shared" si="67"/>
        <v/>
      </c>
      <c r="EE47" s="236" t="str">
        <f t="shared" si="16"/>
        <v/>
      </c>
      <c r="EF47" s="237" t="e">
        <f t="shared" si="68"/>
        <v>#N/A</v>
      </c>
      <c r="EG47" s="237" t="e">
        <f t="shared" si="68"/>
        <v>#N/A</v>
      </c>
      <c r="EH47" s="237" t="e">
        <f t="shared" si="68"/>
        <v>#N/A</v>
      </c>
      <c r="EI47" s="237" t="e">
        <f t="shared" si="68"/>
        <v>#N/A</v>
      </c>
      <c r="EJ47" s="237" t="e">
        <f t="shared" si="68"/>
        <v>#N/A</v>
      </c>
      <c r="EK47" s="237" t="e">
        <f t="shared" si="68"/>
        <v>#N/A</v>
      </c>
      <c r="EL47" s="237" t="e">
        <f t="shared" si="68"/>
        <v>#N/A</v>
      </c>
      <c r="EM47" s="237" t="e">
        <f t="shared" si="68"/>
        <v>#N/A</v>
      </c>
      <c r="EN47" s="237" t="e">
        <f t="shared" si="68"/>
        <v>#N/A</v>
      </c>
      <c r="EO47" s="237" t="e">
        <f t="shared" si="68"/>
        <v>#N/A</v>
      </c>
      <c r="EP47" s="237" t="e">
        <f t="shared" si="68"/>
        <v>#N/A</v>
      </c>
      <c r="EQ47" s="237" t="e">
        <f t="shared" si="68"/>
        <v>#N/A</v>
      </c>
      <c r="ER47" s="237" t="e">
        <f t="shared" si="68"/>
        <v>#N/A</v>
      </c>
      <c r="ES47" s="237" t="e">
        <f t="shared" si="68"/>
        <v>#N/A</v>
      </c>
      <c r="ET47" s="237" t="e">
        <f t="shared" si="68"/>
        <v>#N/A</v>
      </c>
      <c r="EU47" s="237" t="e">
        <f t="shared" si="65"/>
        <v>#N/A</v>
      </c>
      <c r="EV47" s="237" t="e">
        <f t="shared" si="60"/>
        <v>#N/A</v>
      </c>
      <c r="EW47" s="237" t="e">
        <f t="shared" si="60"/>
        <v>#N/A</v>
      </c>
      <c r="EX47" s="237" t="e">
        <f t="shared" si="60"/>
        <v>#N/A</v>
      </c>
      <c r="EY47" s="237" t="e">
        <f t="shared" si="60"/>
        <v>#N/A</v>
      </c>
      <c r="EZ47" s="237" t="e">
        <f t="shared" si="60"/>
        <v>#N/A</v>
      </c>
      <c r="FA47" s="237" t="e">
        <f t="shared" si="60"/>
        <v>#N/A</v>
      </c>
      <c r="FB47" s="237" t="e">
        <f t="shared" si="60"/>
        <v>#N/A</v>
      </c>
      <c r="FC47" s="237" t="e">
        <f t="shared" si="56"/>
        <v>#N/A</v>
      </c>
      <c r="FD47" s="237" t="e">
        <f t="shared" si="56"/>
        <v>#N/A</v>
      </c>
      <c r="FE47" s="237" t="e">
        <f t="shared" si="56"/>
        <v>#N/A</v>
      </c>
      <c r="FF47" s="237" t="e">
        <f t="shared" si="56"/>
        <v>#N/A</v>
      </c>
      <c r="FG47" s="237" t="e">
        <f t="shared" si="56"/>
        <v>#N/A</v>
      </c>
      <c r="FH47" s="237" t="e">
        <f t="shared" si="42"/>
        <v>#N/A</v>
      </c>
      <c r="FI47" s="237" t="e">
        <f t="shared" si="42"/>
        <v>#N/A</v>
      </c>
      <c r="FJ47" s="237" t="e">
        <f t="shared" si="42"/>
        <v>#N/A</v>
      </c>
      <c r="FK47" s="237" t="e">
        <f t="shared" si="42"/>
        <v>#N/A</v>
      </c>
      <c r="FL47" s="237" t="e">
        <f t="shared" si="42"/>
        <v>#N/A</v>
      </c>
      <c r="FM47" s="237" t="e">
        <f t="shared" si="42"/>
        <v>#N/A</v>
      </c>
      <c r="FN47" s="237" t="e">
        <f t="shared" si="42"/>
        <v>#N/A</v>
      </c>
      <c r="FO47" s="237" t="e">
        <f t="shared" si="42"/>
        <v>#N/A</v>
      </c>
      <c r="FP47" s="237" t="e">
        <f t="shared" si="42"/>
        <v>#N/A</v>
      </c>
      <c r="FQ47" s="237" t="e">
        <f t="shared" si="42"/>
        <v>#N/A</v>
      </c>
      <c r="FR47" s="237" t="e">
        <f t="shared" si="42"/>
        <v>#N/A</v>
      </c>
      <c r="FS47" s="237" t="e">
        <f t="shared" si="42"/>
        <v>#N/A</v>
      </c>
      <c r="FT47" s="237" t="e">
        <f t="shared" si="42"/>
        <v>#N/A</v>
      </c>
      <c r="FU47" s="237" t="e">
        <f t="shared" si="42"/>
        <v>#N/A</v>
      </c>
      <c r="FV47" s="237" t="e">
        <f t="shared" si="42"/>
        <v>#N/A</v>
      </c>
      <c r="FW47" s="237" t="e">
        <f t="shared" si="42"/>
        <v>#N/A</v>
      </c>
      <c r="FX47" s="237" t="e">
        <f t="shared" si="61"/>
        <v>#N/A</v>
      </c>
      <c r="FY47" s="237" t="e">
        <f t="shared" si="57"/>
        <v>#N/A</v>
      </c>
      <c r="FZ47" s="237" t="e">
        <f t="shared" si="57"/>
        <v>#N/A</v>
      </c>
      <c r="GA47" s="237" t="e">
        <f t="shared" si="57"/>
        <v>#N/A</v>
      </c>
      <c r="GB47" s="237" t="e">
        <f t="shared" si="57"/>
        <v>#N/A</v>
      </c>
      <c r="GC47" s="237" t="e">
        <f t="shared" si="57"/>
        <v>#N/A</v>
      </c>
      <c r="GD47" s="237" t="e">
        <f t="shared" si="57"/>
        <v>#N/A</v>
      </c>
      <c r="GE47" s="237" t="e">
        <f t="shared" si="57"/>
        <v>#N/A</v>
      </c>
      <c r="GF47" s="237" t="e">
        <f t="shared" si="57"/>
        <v>#N/A</v>
      </c>
      <c r="GG47" s="237" t="e">
        <f t="shared" si="57"/>
        <v>#N/A</v>
      </c>
      <c r="GH47" s="237" t="e">
        <f t="shared" si="57"/>
        <v>#N/A</v>
      </c>
      <c r="GI47" s="237" t="e">
        <f t="shared" si="57"/>
        <v>#N/A</v>
      </c>
      <c r="GJ47" s="237" t="e">
        <f t="shared" si="57"/>
        <v>#N/A</v>
      </c>
      <c r="GK47" s="237" t="e">
        <f t="shared" si="57"/>
        <v>#N/A</v>
      </c>
      <c r="GL47" s="237" t="e">
        <f t="shared" si="57"/>
        <v>#N/A</v>
      </c>
      <c r="GM47" s="237" t="e">
        <f t="shared" si="57"/>
        <v>#N/A</v>
      </c>
      <c r="GN47" s="237" t="e">
        <f t="shared" si="57"/>
        <v>#N/A</v>
      </c>
      <c r="GO47" s="237" t="e">
        <f t="shared" si="58"/>
        <v>#N/A</v>
      </c>
      <c r="GP47" s="237" t="e">
        <f t="shared" si="58"/>
        <v>#N/A</v>
      </c>
      <c r="GQ47" s="237" t="e">
        <f t="shared" si="39"/>
        <v>#N/A</v>
      </c>
      <c r="GR47" s="237" t="e">
        <f t="shared" si="39"/>
        <v>#N/A</v>
      </c>
      <c r="GS47" s="237" t="e">
        <f t="shared" si="39"/>
        <v>#N/A</v>
      </c>
      <c r="GT47" s="237" t="e">
        <f t="shared" si="39"/>
        <v>#N/A</v>
      </c>
      <c r="GU47" s="237" t="e">
        <f t="shared" si="39"/>
        <v>#N/A</v>
      </c>
      <c r="GV47" s="237" t="e">
        <f t="shared" si="39"/>
        <v>#N/A</v>
      </c>
      <c r="GW47" s="237" t="e">
        <f t="shared" si="39"/>
        <v>#N/A</v>
      </c>
      <c r="GX47" s="237" t="e">
        <f t="shared" si="39"/>
        <v>#N/A</v>
      </c>
      <c r="GY47" s="237" t="e">
        <f t="shared" si="39"/>
        <v>#N/A</v>
      </c>
      <c r="GZ47" s="237" t="e">
        <f t="shared" si="39"/>
        <v>#N/A</v>
      </c>
      <c r="HA47" s="237" t="e">
        <f t="shared" si="39"/>
        <v>#N/A</v>
      </c>
      <c r="HB47" s="237" t="e">
        <f t="shared" si="39"/>
        <v>#N/A</v>
      </c>
      <c r="HC47" s="237" t="e">
        <f t="shared" si="39"/>
        <v>#N/A</v>
      </c>
      <c r="HD47" s="237" t="e">
        <f t="shared" si="39"/>
        <v>#N/A</v>
      </c>
      <c r="HE47" s="237" t="e">
        <f t="shared" si="39"/>
        <v>#N/A</v>
      </c>
      <c r="HF47" s="237" t="e">
        <f t="shared" si="55"/>
        <v>#N/A</v>
      </c>
      <c r="HG47" s="237" t="e">
        <f t="shared" si="55"/>
        <v>#N/A</v>
      </c>
      <c r="HH47" s="237" t="e">
        <f t="shared" si="47"/>
        <v>#N/A</v>
      </c>
      <c r="HI47" s="237" t="e">
        <f t="shared" si="47"/>
        <v>#N/A</v>
      </c>
      <c r="HJ47" s="237" t="e">
        <f t="shared" si="47"/>
        <v>#N/A</v>
      </c>
      <c r="HK47" s="237" t="e">
        <f t="shared" si="47"/>
        <v>#N/A</v>
      </c>
      <c r="HL47" s="237" t="e">
        <f t="shared" si="47"/>
        <v>#N/A</v>
      </c>
      <c r="HM47" s="237" t="e">
        <f t="shared" si="47"/>
        <v>#N/A</v>
      </c>
      <c r="HN47" s="237" t="e">
        <f t="shared" si="47"/>
        <v>#N/A</v>
      </c>
      <c r="HO47" s="237" t="e">
        <f t="shared" si="47"/>
        <v>#N/A</v>
      </c>
      <c r="HP47" s="237" t="e">
        <f t="shared" si="47"/>
        <v>#N/A</v>
      </c>
      <c r="HQ47" s="237" t="e">
        <f t="shared" si="47"/>
        <v>#N/A</v>
      </c>
      <c r="HR47" s="237" t="e">
        <f t="shared" si="47"/>
        <v>#N/A</v>
      </c>
      <c r="HS47" s="237" t="e">
        <f t="shared" si="47"/>
        <v>#N/A</v>
      </c>
      <c r="HT47" s="237" t="e">
        <f t="shared" si="47"/>
        <v>#N/A</v>
      </c>
      <c r="HU47" s="237" t="e">
        <f t="shared" si="47"/>
        <v>#N/A</v>
      </c>
      <c r="HV47" s="237" t="e">
        <f t="shared" si="47"/>
        <v>#N/A</v>
      </c>
      <c r="HW47" s="237" t="e">
        <f t="shared" si="47"/>
        <v>#N/A</v>
      </c>
      <c r="HX47" s="237" t="e">
        <f t="shared" si="66"/>
        <v>#N/A</v>
      </c>
      <c r="HY47" s="237" t="e">
        <f t="shared" si="63"/>
        <v>#N/A</v>
      </c>
      <c r="HZ47" s="237" t="e">
        <f t="shared" si="63"/>
        <v>#N/A</v>
      </c>
      <c r="IA47" s="237" t="e">
        <f t="shared" si="45"/>
        <v>#N/A</v>
      </c>
      <c r="IB47" s="237" t="e">
        <f t="shared" si="27"/>
        <v>#N/A</v>
      </c>
    </row>
    <row r="48" spans="1:236" hidden="1" x14ac:dyDescent="0.25">
      <c r="A48" s="22">
        <v>45</v>
      </c>
      <c r="B48" s="132"/>
      <c r="C48" s="132"/>
      <c r="D48" s="132"/>
      <c r="E48" s="127"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9" t="str">
        <f t="shared" si="3"/>
        <v/>
      </c>
      <c r="Q48" s="119" t="str">
        <f t="shared" si="4"/>
        <v/>
      </c>
      <c r="R48" s="40" t="str">
        <f t="shared" si="5"/>
        <v/>
      </c>
      <c r="S48" s="132"/>
      <c r="T48" s="28" t="str">
        <f>IF(AND(B48&gt;0,C48&gt;0,D48&gt;0,M48&gt;0,N48&gt;0,S48&gt;0,NOT(K48="")),ABS(VLOOKUP($S$1,VLookups!$A$28:$B$29,2,FALSE)-_xlfn.BETA.DIST(S48,IF(G48="L",N48,M48),IF(G48="L",M48,N48),TRUE,B48,D48)),"")</f>
        <v/>
      </c>
      <c r="U48" s="129" t="str">
        <f>IF(OR($M48="",$N48=""),"",_xlfn.BETA.INV(ABS(VLOOKUP($S$1,VLookups!$A$28:$B$29,2,FALSE)-U$3),IF($G48="L",$N48,$M48),IF($G48="L",$M48,$N48),$B48,$D48))</f>
        <v/>
      </c>
      <c r="V48" s="130" t="str">
        <f>IF(OR($M48="",$N48=""),"",_xlfn.BETA.INV(ABS(VLOOKUP($S$1,VLookups!$A$28:$B$29,2,FALSE)-V$3),IF($G48="L",$N48,$M48),IF($G48="L",$M48,$N48),$B48,$D48))</f>
        <v/>
      </c>
      <c r="W48" s="129" t="str">
        <f>IF(OR($M48="",$N48=""),"",_xlfn.BETA.INV(ABS(VLOOKUP($S$1,VLookups!$A$28:$B$29,2,FALSE)-W$3),IF($G48="L",$N48,$M48),IF($G48="L",$M48,$N48),$B48,$D48))</f>
        <v/>
      </c>
      <c r="X48" s="130" t="str">
        <f>IF(OR($M48="",$N48=""),"",_xlfn.BETA.INV(ABS(VLOOKUP($S$1,VLookups!$A$28:$B$29,2,FALSE)-X$3),IF($G48="L",$N48,$M48),IF($G48="L",$M48,$N48),$B48,$D48))</f>
        <v/>
      </c>
      <c r="Y48" s="129" t="str">
        <f>IF(OR($M48="",$N48=""),"",_xlfn.BETA.INV(ABS(VLOOKUP($S$1,VLookups!$A$28:$B$29,2,FALSE)-Y$3),IF($G48="L",$N48,$M48),IF($G48="L",$M48,$N48),$B48,$D48))</f>
        <v/>
      </c>
      <c r="Z48" s="130" t="str">
        <f>IF(OR($M48="",$N48=""),"",_xlfn.BETA.INV(ABS(VLOOKUP($S$1,VLookups!$A$28:$B$29,2,FALSE)-Z$3),IF($G48="L",$N48,$M48),IF($G48="L",$M48,$N48),$B48,$D48))</f>
        <v/>
      </c>
      <c r="AA48" s="129" t="str">
        <f>IF(OR($M48="",$N48=""),"",_xlfn.BETA.INV(ABS(VLOOKUP($S$1,VLookups!$A$28:$B$29,2,FALSE)-AA$3),IF($G48="L",$N48,$M48),IF($G48="L",$M48,$N48),$B48,$D48))</f>
        <v/>
      </c>
      <c r="AB48" s="130" t="str">
        <f>IF(OR($M48="",$N48=""),"",_xlfn.BETA.INV(ABS(VLOOKUP($S$1,VLookups!$A$28:$B$29,2,FALSE)-AB$3),IF($G48="L",$N48,$M48),IF($G48="L",$M48,$N48),$B48,$D48))</f>
        <v/>
      </c>
      <c r="AC48" s="129" t="str">
        <f>IF(OR($M48="",$N48=""),"",_xlfn.BETA.INV(ABS(VLOOKUP($S$1,VLookups!$A$28:$B$29,2,FALSE)-AC$3),IF($G48="L",$N48,$M48),IF($G48="L",$M48,$N48),$B48,$D48))</f>
        <v/>
      </c>
      <c r="AD48" s="130" t="str">
        <f>IF(OR($M48="",$N48=""),"",_xlfn.BETA.INV(ABS(VLOOKUP($S$1,VLookups!$A$28:$B$29,2,FALSE)-AD$3),IF($G48="L",$N48,$M48),IF($G48="L",$M48,$N48),$B48,$D48))</f>
        <v/>
      </c>
      <c r="AE48" s="129" t="str">
        <f>IF(OR($M48="",$N48=""),"",_xlfn.BETA.INV(ABS(VLOOKUP($S$1,VLookups!$A$28:$B$29,2,FALSE)-AE$3),IF($G48="L",$N48,$M48),IF($G48="L",$M48,$N48),$B48,$D48))</f>
        <v/>
      </c>
      <c r="AF48" s="130" t="str">
        <f>IF(OR($M48="",$N48=""),"",_xlfn.BETA.INV(ABS(VLOOKUP($S$1,VLookups!$A$28:$B$29,2,FALSE)-AF$3),IF($G48="L",$N48,$M48),IF($G48="L",$M48,$N48),$B48,$D48))</f>
        <v/>
      </c>
      <c r="AG48" s="17"/>
      <c r="AH48" s="238" t="str">
        <f t="shared" si="13"/>
        <v/>
      </c>
      <c r="AI48" s="236" t="str">
        <f t="shared" si="14"/>
        <v/>
      </c>
      <c r="AJ48" s="199" t="str">
        <f t="shared" si="69"/>
        <v/>
      </c>
      <c r="AK48" s="199" t="str">
        <f t="shared" si="69"/>
        <v/>
      </c>
      <c r="AL48" s="199" t="str">
        <f t="shared" si="69"/>
        <v/>
      </c>
      <c r="AM48" s="199" t="str">
        <f t="shared" si="69"/>
        <v/>
      </c>
      <c r="AN48" s="199" t="str">
        <f t="shared" si="69"/>
        <v/>
      </c>
      <c r="AO48" s="199" t="str">
        <f t="shared" si="69"/>
        <v/>
      </c>
      <c r="AP48" s="199" t="str">
        <f t="shared" si="69"/>
        <v/>
      </c>
      <c r="AQ48" s="199" t="str">
        <f t="shared" si="69"/>
        <v/>
      </c>
      <c r="AR48" s="199" t="str">
        <f t="shared" si="69"/>
        <v/>
      </c>
      <c r="AS48" s="199" t="str">
        <f t="shared" si="69"/>
        <v/>
      </c>
      <c r="AT48" s="199" t="str">
        <f t="shared" si="69"/>
        <v/>
      </c>
      <c r="AU48" s="199" t="str">
        <f t="shared" si="69"/>
        <v/>
      </c>
      <c r="AV48" s="199" t="str">
        <f t="shared" si="69"/>
        <v/>
      </c>
      <c r="AW48" s="199" t="str">
        <f t="shared" si="69"/>
        <v/>
      </c>
      <c r="AX48" s="199" t="str">
        <f t="shared" si="69"/>
        <v/>
      </c>
      <c r="AY48" s="199" t="str">
        <f t="shared" si="69"/>
        <v/>
      </c>
      <c r="AZ48" s="199" t="str">
        <f t="shared" si="69"/>
        <v/>
      </c>
      <c r="BA48" s="199" t="str">
        <f t="shared" si="69"/>
        <v/>
      </c>
      <c r="BB48" s="199" t="str">
        <f t="shared" si="69"/>
        <v/>
      </c>
      <c r="BC48" s="199" t="str">
        <f t="shared" si="69"/>
        <v/>
      </c>
      <c r="BD48" s="199" t="str">
        <f t="shared" si="69"/>
        <v/>
      </c>
      <c r="BE48" s="199" t="str">
        <f t="shared" si="69"/>
        <v/>
      </c>
      <c r="BF48" s="199" t="str">
        <f t="shared" si="69"/>
        <v/>
      </c>
      <c r="BG48" s="199" t="str">
        <f t="shared" si="69"/>
        <v/>
      </c>
      <c r="BH48" s="199" t="str">
        <f t="shared" si="69"/>
        <v/>
      </c>
      <c r="BI48" s="199" t="str">
        <f t="shared" si="69"/>
        <v/>
      </c>
      <c r="BJ48" s="199" t="str">
        <f t="shared" si="69"/>
        <v/>
      </c>
      <c r="BK48" s="199" t="str">
        <f t="shared" si="69"/>
        <v/>
      </c>
      <c r="BL48" s="199" t="str">
        <f t="shared" si="69"/>
        <v/>
      </c>
      <c r="BM48" s="199" t="str">
        <f t="shared" si="69"/>
        <v/>
      </c>
      <c r="BN48" s="199" t="str">
        <f t="shared" si="69"/>
        <v/>
      </c>
      <c r="BO48" s="199" t="str">
        <f t="shared" si="69"/>
        <v/>
      </c>
      <c r="BP48" s="199" t="str">
        <f t="shared" si="69"/>
        <v/>
      </c>
      <c r="BQ48" s="199" t="str">
        <f t="shared" si="69"/>
        <v/>
      </c>
      <c r="BR48" s="199" t="str">
        <f t="shared" si="69"/>
        <v/>
      </c>
      <c r="BS48" s="199" t="str">
        <f t="shared" si="69"/>
        <v/>
      </c>
      <c r="BT48" s="199" t="str">
        <f t="shared" si="69"/>
        <v/>
      </c>
      <c r="BU48" s="199" t="str">
        <f t="shared" si="69"/>
        <v/>
      </c>
      <c r="BV48" s="199" t="str">
        <f t="shared" si="69"/>
        <v/>
      </c>
      <c r="BW48" s="199" t="str">
        <f t="shared" si="69"/>
        <v/>
      </c>
      <c r="BX48" s="199" t="str">
        <f t="shared" si="69"/>
        <v/>
      </c>
      <c r="BY48" s="199" t="str">
        <f t="shared" si="69"/>
        <v/>
      </c>
      <c r="BZ48" s="199" t="str">
        <f t="shared" si="69"/>
        <v/>
      </c>
      <c r="CA48" s="199" t="str">
        <f t="shared" si="69"/>
        <v/>
      </c>
      <c r="CB48" s="199" t="str">
        <f t="shared" si="69"/>
        <v/>
      </c>
      <c r="CC48" s="199" t="str">
        <f t="shared" si="69"/>
        <v/>
      </c>
      <c r="CD48" s="199" t="str">
        <f t="shared" si="69"/>
        <v/>
      </c>
      <c r="CE48" s="199" t="str">
        <f t="shared" si="69"/>
        <v/>
      </c>
      <c r="CF48" s="199" t="str">
        <f t="shared" si="69"/>
        <v/>
      </c>
      <c r="CG48" s="199" t="str">
        <f t="shared" si="69"/>
        <v/>
      </c>
      <c r="CH48" s="199" t="str">
        <f t="shared" si="69"/>
        <v/>
      </c>
      <c r="CI48" s="199" t="str">
        <f t="shared" si="69"/>
        <v/>
      </c>
      <c r="CJ48" s="199" t="str">
        <f t="shared" si="69"/>
        <v/>
      </c>
      <c r="CK48" s="199" t="str">
        <f t="shared" si="69"/>
        <v/>
      </c>
      <c r="CL48" s="199" t="str">
        <f t="shared" si="69"/>
        <v/>
      </c>
      <c r="CM48" s="199" t="str">
        <f t="shared" si="69"/>
        <v/>
      </c>
      <c r="CN48" s="199" t="str">
        <f t="shared" si="69"/>
        <v/>
      </c>
      <c r="CO48" s="199" t="str">
        <f t="shared" si="69"/>
        <v/>
      </c>
      <c r="CP48" s="199" t="str">
        <f t="shared" si="69"/>
        <v/>
      </c>
      <c r="CQ48" s="199" t="str">
        <f t="shared" si="69"/>
        <v/>
      </c>
      <c r="CR48" s="199" t="str">
        <f t="shared" si="69"/>
        <v/>
      </c>
      <c r="CS48" s="199" t="str">
        <f t="shared" si="69"/>
        <v/>
      </c>
      <c r="CT48" s="199" t="str">
        <f t="shared" si="69"/>
        <v/>
      </c>
      <c r="CU48" s="199" t="str">
        <f t="shared" ref="CU48:FF48" si="70">IF(ISNONTEXT($AH48),CT48+$AH48,"")</f>
        <v/>
      </c>
      <c r="CV48" s="199" t="str">
        <f t="shared" si="67"/>
        <v/>
      </c>
      <c r="CW48" s="199" t="str">
        <f t="shared" si="67"/>
        <v/>
      </c>
      <c r="CX48" s="199" t="str">
        <f t="shared" si="67"/>
        <v/>
      </c>
      <c r="CY48" s="199" t="str">
        <f t="shared" si="67"/>
        <v/>
      </c>
      <c r="CZ48" s="199" t="str">
        <f t="shared" si="67"/>
        <v/>
      </c>
      <c r="DA48" s="199" t="str">
        <f t="shared" si="67"/>
        <v/>
      </c>
      <c r="DB48" s="199" t="str">
        <f t="shared" si="67"/>
        <v/>
      </c>
      <c r="DC48" s="199" t="str">
        <f t="shared" si="67"/>
        <v/>
      </c>
      <c r="DD48" s="199" t="str">
        <f t="shared" si="67"/>
        <v/>
      </c>
      <c r="DE48" s="199" t="str">
        <f t="shared" si="67"/>
        <v/>
      </c>
      <c r="DF48" s="199" t="str">
        <f t="shared" si="67"/>
        <v/>
      </c>
      <c r="DG48" s="199" t="str">
        <f t="shared" si="67"/>
        <v/>
      </c>
      <c r="DH48" s="199" t="str">
        <f t="shared" si="67"/>
        <v/>
      </c>
      <c r="DI48" s="199" t="str">
        <f t="shared" si="67"/>
        <v/>
      </c>
      <c r="DJ48" s="199" t="str">
        <f t="shared" si="67"/>
        <v/>
      </c>
      <c r="DK48" s="199" t="str">
        <f t="shared" si="67"/>
        <v/>
      </c>
      <c r="DL48" s="199" t="str">
        <f t="shared" si="67"/>
        <v/>
      </c>
      <c r="DM48" s="199" t="str">
        <f t="shared" si="67"/>
        <v/>
      </c>
      <c r="DN48" s="199" t="str">
        <f t="shared" si="67"/>
        <v/>
      </c>
      <c r="DO48" s="199" t="str">
        <f t="shared" si="67"/>
        <v/>
      </c>
      <c r="DP48" s="199" t="str">
        <f t="shared" si="67"/>
        <v/>
      </c>
      <c r="DQ48" s="199" t="str">
        <f t="shared" si="67"/>
        <v/>
      </c>
      <c r="DR48" s="199" t="str">
        <f t="shared" si="67"/>
        <v/>
      </c>
      <c r="DS48" s="199" t="str">
        <f t="shared" si="67"/>
        <v/>
      </c>
      <c r="DT48" s="199" t="str">
        <f t="shared" si="67"/>
        <v/>
      </c>
      <c r="DU48" s="199" t="str">
        <f t="shared" si="67"/>
        <v/>
      </c>
      <c r="DV48" s="199" t="str">
        <f t="shared" si="67"/>
        <v/>
      </c>
      <c r="DW48" s="199" t="str">
        <f t="shared" si="67"/>
        <v/>
      </c>
      <c r="DX48" s="199" t="str">
        <f t="shared" si="67"/>
        <v/>
      </c>
      <c r="DY48" s="199" t="str">
        <f t="shared" si="67"/>
        <v/>
      </c>
      <c r="DZ48" s="199" t="str">
        <f t="shared" si="67"/>
        <v/>
      </c>
      <c r="EA48" s="199" t="str">
        <f t="shared" si="67"/>
        <v/>
      </c>
      <c r="EB48" s="199" t="str">
        <f t="shared" si="67"/>
        <v/>
      </c>
      <c r="EC48" s="199" t="str">
        <f t="shared" si="67"/>
        <v/>
      </c>
      <c r="ED48" s="199" t="str">
        <f t="shared" si="67"/>
        <v/>
      </c>
      <c r="EE48" s="236" t="str">
        <f t="shared" si="16"/>
        <v/>
      </c>
      <c r="EF48" s="237" t="e">
        <f t="shared" si="68"/>
        <v>#N/A</v>
      </c>
      <c r="EG48" s="237" t="e">
        <f t="shared" si="68"/>
        <v>#N/A</v>
      </c>
      <c r="EH48" s="237" t="e">
        <f t="shared" si="68"/>
        <v>#N/A</v>
      </c>
      <c r="EI48" s="237" t="e">
        <f t="shared" si="68"/>
        <v>#N/A</v>
      </c>
      <c r="EJ48" s="237" t="e">
        <f t="shared" si="68"/>
        <v>#N/A</v>
      </c>
      <c r="EK48" s="237" t="e">
        <f t="shared" si="68"/>
        <v>#N/A</v>
      </c>
      <c r="EL48" s="237" t="e">
        <f t="shared" si="68"/>
        <v>#N/A</v>
      </c>
      <c r="EM48" s="237" t="e">
        <f t="shared" si="68"/>
        <v>#N/A</v>
      </c>
      <c r="EN48" s="237" t="e">
        <f t="shared" si="68"/>
        <v>#N/A</v>
      </c>
      <c r="EO48" s="237" t="e">
        <f t="shared" si="68"/>
        <v>#N/A</v>
      </c>
      <c r="EP48" s="237" t="e">
        <f t="shared" si="68"/>
        <v>#N/A</v>
      </c>
      <c r="EQ48" s="237" t="e">
        <f t="shared" si="68"/>
        <v>#N/A</v>
      </c>
      <c r="ER48" s="237" t="e">
        <f t="shared" si="68"/>
        <v>#N/A</v>
      </c>
      <c r="ES48" s="237" t="e">
        <f t="shared" si="68"/>
        <v>#N/A</v>
      </c>
      <c r="ET48" s="237" t="e">
        <f t="shared" si="68"/>
        <v>#N/A</v>
      </c>
      <c r="EU48" s="237" t="e">
        <f t="shared" si="65"/>
        <v>#N/A</v>
      </c>
      <c r="EV48" s="237" t="e">
        <f t="shared" si="60"/>
        <v>#N/A</v>
      </c>
      <c r="EW48" s="237" t="e">
        <f t="shared" si="60"/>
        <v>#N/A</v>
      </c>
      <c r="EX48" s="237" t="e">
        <f t="shared" si="60"/>
        <v>#N/A</v>
      </c>
      <c r="EY48" s="237" t="e">
        <f t="shared" si="60"/>
        <v>#N/A</v>
      </c>
      <c r="EZ48" s="237" t="e">
        <f t="shared" si="60"/>
        <v>#N/A</v>
      </c>
      <c r="FA48" s="237" t="e">
        <f t="shared" si="60"/>
        <v>#N/A</v>
      </c>
      <c r="FB48" s="237" t="e">
        <f t="shared" si="60"/>
        <v>#N/A</v>
      </c>
      <c r="FC48" s="237" t="e">
        <f t="shared" si="56"/>
        <v>#N/A</v>
      </c>
      <c r="FD48" s="237" t="e">
        <f t="shared" si="56"/>
        <v>#N/A</v>
      </c>
      <c r="FE48" s="237" t="e">
        <f t="shared" si="56"/>
        <v>#N/A</v>
      </c>
      <c r="FF48" s="237" t="e">
        <f t="shared" si="56"/>
        <v>#N/A</v>
      </c>
      <c r="FG48" s="237" t="e">
        <f t="shared" si="56"/>
        <v>#N/A</v>
      </c>
      <c r="FH48" s="237" t="e">
        <f t="shared" si="42"/>
        <v>#N/A</v>
      </c>
      <c r="FI48" s="237" t="e">
        <f t="shared" si="42"/>
        <v>#N/A</v>
      </c>
      <c r="FJ48" s="237" t="e">
        <f t="shared" si="42"/>
        <v>#N/A</v>
      </c>
      <c r="FK48" s="237" t="e">
        <f t="shared" si="42"/>
        <v>#N/A</v>
      </c>
      <c r="FL48" s="237" t="e">
        <f t="shared" si="42"/>
        <v>#N/A</v>
      </c>
      <c r="FM48" s="237" t="e">
        <f t="shared" si="42"/>
        <v>#N/A</v>
      </c>
      <c r="FN48" s="237" t="e">
        <f t="shared" si="42"/>
        <v>#N/A</v>
      </c>
      <c r="FO48" s="237" t="e">
        <f t="shared" si="42"/>
        <v>#N/A</v>
      </c>
      <c r="FP48" s="237" t="e">
        <f t="shared" si="42"/>
        <v>#N/A</v>
      </c>
      <c r="FQ48" s="237" t="e">
        <f t="shared" si="42"/>
        <v>#N/A</v>
      </c>
      <c r="FR48" s="237" t="e">
        <f t="shared" si="42"/>
        <v>#N/A</v>
      </c>
      <c r="FS48" s="237" t="e">
        <f t="shared" si="42"/>
        <v>#N/A</v>
      </c>
      <c r="FT48" s="237" t="e">
        <f t="shared" si="42"/>
        <v>#N/A</v>
      </c>
      <c r="FU48" s="237" t="e">
        <f t="shared" si="42"/>
        <v>#N/A</v>
      </c>
      <c r="FV48" s="237" t="e">
        <f t="shared" si="42"/>
        <v>#N/A</v>
      </c>
      <c r="FW48" s="237" t="e">
        <f t="shared" si="42"/>
        <v>#N/A</v>
      </c>
      <c r="FX48" s="237" t="e">
        <f t="shared" si="61"/>
        <v>#N/A</v>
      </c>
      <c r="FY48" s="237" t="e">
        <f t="shared" si="57"/>
        <v>#N/A</v>
      </c>
      <c r="FZ48" s="237" t="e">
        <f t="shared" si="57"/>
        <v>#N/A</v>
      </c>
      <c r="GA48" s="237" t="e">
        <f t="shared" si="57"/>
        <v>#N/A</v>
      </c>
      <c r="GB48" s="237" t="e">
        <f t="shared" si="57"/>
        <v>#N/A</v>
      </c>
      <c r="GC48" s="237" t="e">
        <f t="shared" si="57"/>
        <v>#N/A</v>
      </c>
      <c r="GD48" s="237" t="e">
        <f t="shared" si="57"/>
        <v>#N/A</v>
      </c>
      <c r="GE48" s="237" t="e">
        <f t="shared" si="57"/>
        <v>#N/A</v>
      </c>
      <c r="GF48" s="237" t="e">
        <f t="shared" si="57"/>
        <v>#N/A</v>
      </c>
      <c r="GG48" s="237" t="e">
        <f t="shared" si="57"/>
        <v>#N/A</v>
      </c>
      <c r="GH48" s="237" t="e">
        <f t="shared" si="57"/>
        <v>#N/A</v>
      </c>
      <c r="GI48" s="237" t="e">
        <f t="shared" si="57"/>
        <v>#N/A</v>
      </c>
      <c r="GJ48" s="237" t="e">
        <f t="shared" si="57"/>
        <v>#N/A</v>
      </c>
      <c r="GK48" s="237" t="e">
        <f t="shared" si="57"/>
        <v>#N/A</v>
      </c>
      <c r="GL48" s="237" t="e">
        <f t="shared" si="57"/>
        <v>#N/A</v>
      </c>
      <c r="GM48" s="237" t="e">
        <f t="shared" si="57"/>
        <v>#N/A</v>
      </c>
      <c r="GN48" s="237" t="e">
        <f t="shared" si="57"/>
        <v>#N/A</v>
      </c>
      <c r="GO48" s="237" t="e">
        <f t="shared" si="58"/>
        <v>#N/A</v>
      </c>
      <c r="GP48" s="237" t="e">
        <f t="shared" si="58"/>
        <v>#N/A</v>
      </c>
      <c r="GQ48" s="237" t="e">
        <f t="shared" si="39"/>
        <v>#N/A</v>
      </c>
      <c r="GR48" s="237" t="e">
        <f t="shared" si="39"/>
        <v>#N/A</v>
      </c>
      <c r="GS48" s="237" t="e">
        <f t="shared" si="39"/>
        <v>#N/A</v>
      </c>
      <c r="GT48" s="237" t="e">
        <f t="shared" si="39"/>
        <v>#N/A</v>
      </c>
      <c r="GU48" s="237" t="e">
        <f t="shared" si="39"/>
        <v>#N/A</v>
      </c>
      <c r="GV48" s="237" t="e">
        <f t="shared" si="39"/>
        <v>#N/A</v>
      </c>
      <c r="GW48" s="237" t="e">
        <f t="shared" si="39"/>
        <v>#N/A</v>
      </c>
      <c r="GX48" s="237" t="e">
        <f t="shared" si="39"/>
        <v>#N/A</v>
      </c>
      <c r="GY48" s="237" t="e">
        <f t="shared" si="39"/>
        <v>#N/A</v>
      </c>
      <c r="GZ48" s="237" t="e">
        <f t="shared" si="39"/>
        <v>#N/A</v>
      </c>
      <c r="HA48" s="237" t="e">
        <f t="shared" si="39"/>
        <v>#N/A</v>
      </c>
      <c r="HB48" s="237" t="e">
        <f t="shared" si="39"/>
        <v>#N/A</v>
      </c>
      <c r="HC48" s="237" t="e">
        <f t="shared" si="39"/>
        <v>#N/A</v>
      </c>
      <c r="HD48" s="237" t="e">
        <f t="shared" si="39"/>
        <v>#N/A</v>
      </c>
      <c r="HE48" s="237" t="e">
        <f t="shared" si="39"/>
        <v>#N/A</v>
      </c>
      <c r="HF48" s="237" t="e">
        <f t="shared" si="55"/>
        <v>#N/A</v>
      </c>
      <c r="HG48" s="237" t="e">
        <f t="shared" si="55"/>
        <v>#N/A</v>
      </c>
      <c r="HH48" s="237" t="e">
        <f t="shared" si="47"/>
        <v>#N/A</v>
      </c>
      <c r="HI48" s="237" t="e">
        <f t="shared" si="47"/>
        <v>#N/A</v>
      </c>
      <c r="HJ48" s="237" t="e">
        <f t="shared" si="47"/>
        <v>#N/A</v>
      </c>
      <c r="HK48" s="237" t="e">
        <f t="shared" si="47"/>
        <v>#N/A</v>
      </c>
      <c r="HL48" s="237" t="e">
        <f t="shared" si="47"/>
        <v>#N/A</v>
      </c>
      <c r="HM48" s="237" t="e">
        <f t="shared" si="47"/>
        <v>#N/A</v>
      </c>
      <c r="HN48" s="237" t="e">
        <f t="shared" si="47"/>
        <v>#N/A</v>
      </c>
      <c r="HO48" s="237" t="e">
        <f t="shared" si="47"/>
        <v>#N/A</v>
      </c>
      <c r="HP48" s="237" t="e">
        <f t="shared" si="47"/>
        <v>#N/A</v>
      </c>
      <c r="HQ48" s="237" t="e">
        <f t="shared" si="47"/>
        <v>#N/A</v>
      </c>
      <c r="HR48" s="237" t="e">
        <f t="shared" si="47"/>
        <v>#N/A</v>
      </c>
      <c r="HS48" s="237" t="e">
        <f t="shared" si="47"/>
        <v>#N/A</v>
      </c>
      <c r="HT48" s="237" t="e">
        <f t="shared" si="47"/>
        <v>#N/A</v>
      </c>
      <c r="HU48" s="237" t="e">
        <f t="shared" si="47"/>
        <v>#N/A</v>
      </c>
      <c r="HV48" s="237" t="e">
        <f t="shared" si="47"/>
        <v>#N/A</v>
      </c>
      <c r="HW48" s="237" t="e">
        <f t="shared" si="47"/>
        <v>#N/A</v>
      </c>
      <c r="HX48" s="237" t="e">
        <f t="shared" si="66"/>
        <v>#N/A</v>
      </c>
      <c r="HY48" s="237" t="e">
        <f t="shared" si="63"/>
        <v>#N/A</v>
      </c>
      <c r="HZ48" s="237" t="e">
        <f t="shared" si="63"/>
        <v>#N/A</v>
      </c>
      <c r="IA48" s="237" t="e">
        <f t="shared" si="45"/>
        <v>#N/A</v>
      </c>
      <c r="IB48" s="237" t="e">
        <f t="shared" si="27"/>
        <v>#N/A</v>
      </c>
    </row>
    <row r="49" spans="1:236" hidden="1" x14ac:dyDescent="0.25">
      <c r="A49" s="22">
        <v>46</v>
      </c>
      <c r="B49" s="132"/>
      <c r="C49" s="132"/>
      <c r="D49" s="132"/>
      <c r="E49" s="127"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9" t="str">
        <f t="shared" si="3"/>
        <v/>
      </c>
      <c r="Q49" s="119" t="str">
        <f t="shared" si="4"/>
        <v/>
      </c>
      <c r="R49" s="40" t="str">
        <f t="shared" si="5"/>
        <v/>
      </c>
      <c r="S49" s="132"/>
      <c r="T49" s="28" t="str">
        <f>IF(AND(B49&gt;0,C49&gt;0,D49&gt;0,M49&gt;0,N49&gt;0,S49&gt;0,NOT(K49="")),ABS(VLOOKUP($S$1,VLookups!$A$28:$B$29,2,FALSE)-_xlfn.BETA.DIST(S49,IF(G49="L",N49,M49),IF(G49="L",M49,N49),TRUE,B49,D49)),"")</f>
        <v/>
      </c>
      <c r="U49" s="129" t="str">
        <f>IF(OR($M49="",$N49=""),"",_xlfn.BETA.INV(ABS(VLOOKUP($S$1,VLookups!$A$28:$B$29,2,FALSE)-U$3),IF($G49="L",$N49,$M49),IF($G49="L",$M49,$N49),$B49,$D49))</f>
        <v/>
      </c>
      <c r="V49" s="130" t="str">
        <f>IF(OR($M49="",$N49=""),"",_xlfn.BETA.INV(ABS(VLOOKUP($S$1,VLookups!$A$28:$B$29,2,FALSE)-V$3),IF($G49="L",$N49,$M49),IF($G49="L",$M49,$N49),$B49,$D49))</f>
        <v/>
      </c>
      <c r="W49" s="129" t="str">
        <f>IF(OR($M49="",$N49=""),"",_xlfn.BETA.INV(ABS(VLOOKUP($S$1,VLookups!$A$28:$B$29,2,FALSE)-W$3),IF($G49="L",$N49,$M49),IF($G49="L",$M49,$N49),$B49,$D49))</f>
        <v/>
      </c>
      <c r="X49" s="130" t="str">
        <f>IF(OR($M49="",$N49=""),"",_xlfn.BETA.INV(ABS(VLOOKUP($S$1,VLookups!$A$28:$B$29,2,FALSE)-X$3),IF($G49="L",$N49,$M49),IF($G49="L",$M49,$N49),$B49,$D49))</f>
        <v/>
      </c>
      <c r="Y49" s="129" t="str">
        <f>IF(OR($M49="",$N49=""),"",_xlfn.BETA.INV(ABS(VLOOKUP($S$1,VLookups!$A$28:$B$29,2,FALSE)-Y$3),IF($G49="L",$N49,$M49),IF($G49="L",$M49,$N49),$B49,$D49))</f>
        <v/>
      </c>
      <c r="Z49" s="130" t="str">
        <f>IF(OR($M49="",$N49=""),"",_xlfn.BETA.INV(ABS(VLOOKUP($S$1,VLookups!$A$28:$B$29,2,FALSE)-Z$3),IF($G49="L",$N49,$M49),IF($G49="L",$M49,$N49),$B49,$D49))</f>
        <v/>
      </c>
      <c r="AA49" s="129" t="str">
        <f>IF(OR($M49="",$N49=""),"",_xlfn.BETA.INV(ABS(VLOOKUP($S$1,VLookups!$A$28:$B$29,2,FALSE)-AA$3),IF($G49="L",$N49,$M49),IF($G49="L",$M49,$N49),$B49,$D49))</f>
        <v/>
      </c>
      <c r="AB49" s="130" t="str">
        <f>IF(OR($M49="",$N49=""),"",_xlfn.BETA.INV(ABS(VLOOKUP($S$1,VLookups!$A$28:$B$29,2,FALSE)-AB$3),IF($G49="L",$N49,$M49),IF($G49="L",$M49,$N49),$B49,$D49))</f>
        <v/>
      </c>
      <c r="AC49" s="129" t="str">
        <f>IF(OR($M49="",$N49=""),"",_xlfn.BETA.INV(ABS(VLOOKUP($S$1,VLookups!$A$28:$B$29,2,FALSE)-AC$3),IF($G49="L",$N49,$M49),IF($G49="L",$M49,$N49),$B49,$D49))</f>
        <v/>
      </c>
      <c r="AD49" s="130" t="str">
        <f>IF(OR($M49="",$N49=""),"",_xlfn.BETA.INV(ABS(VLOOKUP($S$1,VLookups!$A$28:$B$29,2,FALSE)-AD$3),IF($G49="L",$N49,$M49),IF($G49="L",$M49,$N49),$B49,$D49))</f>
        <v/>
      </c>
      <c r="AE49" s="129" t="str">
        <f>IF(OR($M49="",$N49=""),"",_xlfn.BETA.INV(ABS(VLOOKUP($S$1,VLookups!$A$28:$B$29,2,FALSE)-AE$3),IF($G49="L",$N49,$M49),IF($G49="L",$M49,$N49),$B49,$D49))</f>
        <v/>
      </c>
      <c r="AF49" s="130" t="str">
        <f>IF(OR($M49="",$N49=""),"",_xlfn.BETA.INV(ABS(VLOOKUP($S$1,VLookups!$A$28:$B$29,2,FALSE)-AF$3),IF($G49="L",$N49,$M49),IF($G49="L",$M49,$N49),$B49,$D49))</f>
        <v/>
      </c>
      <c r="AG49" s="17"/>
      <c r="AH49" s="238" t="str">
        <f t="shared" si="13"/>
        <v/>
      </c>
      <c r="AI49" s="236" t="str">
        <f t="shared" si="14"/>
        <v/>
      </c>
      <c r="AJ49" s="199" t="str">
        <f t="shared" ref="AJ49:CU52" si="71">IF(ISNONTEXT($AH49),AI49+$AH49,"")</f>
        <v/>
      </c>
      <c r="AK49" s="199" t="str">
        <f t="shared" si="71"/>
        <v/>
      </c>
      <c r="AL49" s="199" t="str">
        <f t="shared" si="71"/>
        <v/>
      </c>
      <c r="AM49" s="199" t="str">
        <f t="shared" si="71"/>
        <v/>
      </c>
      <c r="AN49" s="199" t="str">
        <f t="shared" si="71"/>
        <v/>
      </c>
      <c r="AO49" s="199" t="str">
        <f t="shared" si="71"/>
        <v/>
      </c>
      <c r="AP49" s="199" t="str">
        <f t="shared" si="71"/>
        <v/>
      </c>
      <c r="AQ49" s="199" t="str">
        <f t="shared" si="71"/>
        <v/>
      </c>
      <c r="AR49" s="199" t="str">
        <f t="shared" si="71"/>
        <v/>
      </c>
      <c r="AS49" s="199" t="str">
        <f t="shared" si="71"/>
        <v/>
      </c>
      <c r="AT49" s="199" t="str">
        <f t="shared" si="71"/>
        <v/>
      </c>
      <c r="AU49" s="199" t="str">
        <f t="shared" si="71"/>
        <v/>
      </c>
      <c r="AV49" s="199" t="str">
        <f t="shared" si="71"/>
        <v/>
      </c>
      <c r="AW49" s="199" t="str">
        <f t="shared" si="71"/>
        <v/>
      </c>
      <c r="AX49" s="199" t="str">
        <f t="shared" si="71"/>
        <v/>
      </c>
      <c r="AY49" s="199" t="str">
        <f t="shared" si="71"/>
        <v/>
      </c>
      <c r="AZ49" s="199" t="str">
        <f t="shared" si="71"/>
        <v/>
      </c>
      <c r="BA49" s="199" t="str">
        <f t="shared" si="71"/>
        <v/>
      </c>
      <c r="BB49" s="199" t="str">
        <f t="shared" si="71"/>
        <v/>
      </c>
      <c r="BC49" s="199" t="str">
        <f t="shared" si="71"/>
        <v/>
      </c>
      <c r="BD49" s="199" t="str">
        <f t="shared" si="71"/>
        <v/>
      </c>
      <c r="BE49" s="199" t="str">
        <f t="shared" si="71"/>
        <v/>
      </c>
      <c r="BF49" s="199" t="str">
        <f t="shared" si="71"/>
        <v/>
      </c>
      <c r="BG49" s="199" t="str">
        <f t="shared" si="71"/>
        <v/>
      </c>
      <c r="BH49" s="199" t="str">
        <f t="shared" si="71"/>
        <v/>
      </c>
      <c r="BI49" s="199" t="str">
        <f t="shared" si="71"/>
        <v/>
      </c>
      <c r="BJ49" s="199" t="str">
        <f t="shared" si="71"/>
        <v/>
      </c>
      <c r="BK49" s="199" t="str">
        <f t="shared" si="71"/>
        <v/>
      </c>
      <c r="BL49" s="199" t="str">
        <f t="shared" si="71"/>
        <v/>
      </c>
      <c r="BM49" s="199" t="str">
        <f t="shared" si="71"/>
        <v/>
      </c>
      <c r="BN49" s="199" t="str">
        <f t="shared" si="71"/>
        <v/>
      </c>
      <c r="BO49" s="199" t="str">
        <f t="shared" si="71"/>
        <v/>
      </c>
      <c r="BP49" s="199" t="str">
        <f t="shared" si="71"/>
        <v/>
      </c>
      <c r="BQ49" s="199" t="str">
        <f t="shared" si="71"/>
        <v/>
      </c>
      <c r="BR49" s="199" t="str">
        <f t="shared" si="71"/>
        <v/>
      </c>
      <c r="BS49" s="199" t="str">
        <f t="shared" si="71"/>
        <v/>
      </c>
      <c r="BT49" s="199" t="str">
        <f t="shared" si="71"/>
        <v/>
      </c>
      <c r="BU49" s="199" t="str">
        <f t="shared" si="71"/>
        <v/>
      </c>
      <c r="BV49" s="199" t="str">
        <f t="shared" si="71"/>
        <v/>
      </c>
      <c r="BW49" s="199" t="str">
        <f t="shared" si="71"/>
        <v/>
      </c>
      <c r="BX49" s="199" t="str">
        <f t="shared" si="71"/>
        <v/>
      </c>
      <c r="BY49" s="199" t="str">
        <f t="shared" si="71"/>
        <v/>
      </c>
      <c r="BZ49" s="199" t="str">
        <f t="shared" si="71"/>
        <v/>
      </c>
      <c r="CA49" s="199" t="str">
        <f t="shared" si="71"/>
        <v/>
      </c>
      <c r="CB49" s="199" t="str">
        <f t="shared" si="71"/>
        <v/>
      </c>
      <c r="CC49" s="199" t="str">
        <f t="shared" si="71"/>
        <v/>
      </c>
      <c r="CD49" s="199" t="str">
        <f t="shared" si="71"/>
        <v/>
      </c>
      <c r="CE49" s="199" t="str">
        <f t="shared" si="71"/>
        <v/>
      </c>
      <c r="CF49" s="199" t="str">
        <f t="shared" si="71"/>
        <v/>
      </c>
      <c r="CG49" s="199" t="str">
        <f t="shared" si="71"/>
        <v/>
      </c>
      <c r="CH49" s="199" t="str">
        <f t="shared" si="71"/>
        <v/>
      </c>
      <c r="CI49" s="199" t="str">
        <f t="shared" si="71"/>
        <v/>
      </c>
      <c r="CJ49" s="199" t="str">
        <f t="shared" si="71"/>
        <v/>
      </c>
      <c r="CK49" s="199" t="str">
        <f t="shared" si="71"/>
        <v/>
      </c>
      <c r="CL49" s="199" t="str">
        <f t="shared" si="71"/>
        <v/>
      </c>
      <c r="CM49" s="199" t="str">
        <f t="shared" si="71"/>
        <v/>
      </c>
      <c r="CN49" s="199" t="str">
        <f t="shared" si="71"/>
        <v/>
      </c>
      <c r="CO49" s="199" t="str">
        <f t="shared" si="71"/>
        <v/>
      </c>
      <c r="CP49" s="199" t="str">
        <f t="shared" si="71"/>
        <v/>
      </c>
      <c r="CQ49" s="199" t="str">
        <f t="shared" si="71"/>
        <v/>
      </c>
      <c r="CR49" s="199" t="str">
        <f t="shared" si="71"/>
        <v/>
      </c>
      <c r="CS49" s="199" t="str">
        <f t="shared" si="71"/>
        <v/>
      </c>
      <c r="CT49" s="199" t="str">
        <f t="shared" si="71"/>
        <v/>
      </c>
      <c r="CU49" s="199" t="str">
        <f t="shared" si="71"/>
        <v/>
      </c>
      <c r="CV49" s="199" t="str">
        <f t="shared" si="67"/>
        <v/>
      </c>
      <c r="CW49" s="199" t="str">
        <f t="shared" si="67"/>
        <v/>
      </c>
      <c r="CX49" s="199" t="str">
        <f t="shared" si="67"/>
        <v/>
      </c>
      <c r="CY49" s="199" t="str">
        <f t="shared" si="67"/>
        <v/>
      </c>
      <c r="CZ49" s="199" t="str">
        <f t="shared" si="67"/>
        <v/>
      </c>
      <c r="DA49" s="199" t="str">
        <f t="shared" si="67"/>
        <v/>
      </c>
      <c r="DB49" s="199" t="str">
        <f t="shared" si="67"/>
        <v/>
      </c>
      <c r="DC49" s="199" t="str">
        <f t="shared" si="67"/>
        <v/>
      </c>
      <c r="DD49" s="199" t="str">
        <f t="shared" si="67"/>
        <v/>
      </c>
      <c r="DE49" s="199" t="str">
        <f t="shared" si="67"/>
        <v/>
      </c>
      <c r="DF49" s="199" t="str">
        <f t="shared" si="67"/>
        <v/>
      </c>
      <c r="DG49" s="199" t="str">
        <f t="shared" si="67"/>
        <v/>
      </c>
      <c r="DH49" s="199" t="str">
        <f t="shared" si="67"/>
        <v/>
      </c>
      <c r="DI49" s="199" t="str">
        <f t="shared" si="67"/>
        <v/>
      </c>
      <c r="DJ49" s="199" t="str">
        <f t="shared" si="67"/>
        <v/>
      </c>
      <c r="DK49" s="199" t="str">
        <f t="shared" si="67"/>
        <v/>
      </c>
      <c r="DL49" s="199" t="str">
        <f t="shared" si="67"/>
        <v/>
      </c>
      <c r="DM49" s="199" t="str">
        <f t="shared" si="67"/>
        <v/>
      </c>
      <c r="DN49" s="199" t="str">
        <f t="shared" si="67"/>
        <v/>
      </c>
      <c r="DO49" s="199" t="str">
        <f t="shared" si="67"/>
        <v/>
      </c>
      <c r="DP49" s="199" t="str">
        <f t="shared" si="67"/>
        <v/>
      </c>
      <c r="DQ49" s="199" t="str">
        <f t="shared" si="67"/>
        <v/>
      </c>
      <c r="DR49" s="199" t="str">
        <f t="shared" si="67"/>
        <v/>
      </c>
      <c r="DS49" s="199" t="str">
        <f t="shared" si="67"/>
        <v/>
      </c>
      <c r="DT49" s="199" t="str">
        <f t="shared" si="67"/>
        <v/>
      </c>
      <c r="DU49" s="199" t="str">
        <f t="shared" si="67"/>
        <v/>
      </c>
      <c r="DV49" s="199" t="str">
        <f t="shared" si="67"/>
        <v/>
      </c>
      <c r="DW49" s="199" t="str">
        <f t="shared" si="67"/>
        <v/>
      </c>
      <c r="DX49" s="199" t="str">
        <f t="shared" si="67"/>
        <v/>
      </c>
      <c r="DY49" s="199" t="str">
        <f t="shared" si="67"/>
        <v/>
      </c>
      <c r="DZ49" s="199" t="str">
        <f t="shared" si="67"/>
        <v/>
      </c>
      <c r="EA49" s="199" t="str">
        <f t="shared" si="67"/>
        <v/>
      </c>
      <c r="EB49" s="199" t="str">
        <f t="shared" si="67"/>
        <v/>
      </c>
      <c r="EC49" s="199" t="str">
        <f t="shared" si="67"/>
        <v/>
      </c>
      <c r="ED49" s="199" t="str">
        <f t="shared" si="67"/>
        <v/>
      </c>
      <c r="EE49" s="236" t="str">
        <f t="shared" si="16"/>
        <v/>
      </c>
      <c r="EF49" s="237" t="e">
        <f t="shared" si="68"/>
        <v>#N/A</v>
      </c>
      <c r="EG49" s="237" t="e">
        <f t="shared" si="68"/>
        <v>#N/A</v>
      </c>
      <c r="EH49" s="237" t="e">
        <f t="shared" si="68"/>
        <v>#N/A</v>
      </c>
      <c r="EI49" s="237" t="e">
        <f t="shared" si="68"/>
        <v>#N/A</v>
      </c>
      <c r="EJ49" s="237" t="e">
        <f t="shared" si="68"/>
        <v>#N/A</v>
      </c>
      <c r="EK49" s="237" t="e">
        <f t="shared" si="68"/>
        <v>#N/A</v>
      </c>
      <c r="EL49" s="237" t="e">
        <f t="shared" si="68"/>
        <v>#N/A</v>
      </c>
      <c r="EM49" s="237" t="e">
        <f t="shared" si="68"/>
        <v>#N/A</v>
      </c>
      <c r="EN49" s="237" t="e">
        <f t="shared" si="68"/>
        <v>#N/A</v>
      </c>
      <c r="EO49" s="237" t="e">
        <f t="shared" si="68"/>
        <v>#N/A</v>
      </c>
      <c r="EP49" s="237" t="e">
        <f t="shared" si="68"/>
        <v>#N/A</v>
      </c>
      <c r="EQ49" s="237" t="e">
        <f t="shared" si="68"/>
        <v>#N/A</v>
      </c>
      <c r="ER49" s="237" t="e">
        <f t="shared" si="68"/>
        <v>#N/A</v>
      </c>
      <c r="ES49" s="237" t="e">
        <f t="shared" si="68"/>
        <v>#N/A</v>
      </c>
      <c r="ET49" s="237" t="e">
        <f t="shared" si="68"/>
        <v>#N/A</v>
      </c>
      <c r="EU49" s="237" t="e">
        <f t="shared" si="65"/>
        <v>#N/A</v>
      </c>
      <c r="EV49" s="237" t="e">
        <f t="shared" si="60"/>
        <v>#N/A</v>
      </c>
      <c r="EW49" s="237" t="e">
        <f t="shared" si="60"/>
        <v>#N/A</v>
      </c>
      <c r="EX49" s="237" t="e">
        <f t="shared" si="60"/>
        <v>#N/A</v>
      </c>
      <c r="EY49" s="237" t="e">
        <f t="shared" si="60"/>
        <v>#N/A</v>
      </c>
      <c r="EZ49" s="237" t="e">
        <f t="shared" si="60"/>
        <v>#N/A</v>
      </c>
      <c r="FA49" s="237" t="e">
        <f t="shared" si="60"/>
        <v>#N/A</v>
      </c>
      <c r="FB49" s="237" t="e">
        <f t="shared" si="60"/>
        <v>#N/A</v>
      </c>
      <c r="FC49" s="237" t="e">
        <f t="shared" si="56"/>
        <v>#N/A</v>
      </c>
      <c r="FD49" s="237" t="e">
        <f t="shared" si="56"/>
        <v>#N/A</v>
      </c>
      <c r="FE49" s="237" t="e">
        <f t="shared" si="56"/>
        <v>#N/A</v>
      </c>
      <c r="FF49" s="237" t="e">
        <f t="shared" si="56"/>
        <v>#N/A</v>
      </c>
      <c r="FG49" s="237" t="e">
        <f t="shared" si="56"/>
        <v>#N/A</v>
      </c>
      <c r="FH49" s="237" t="e">
        <f t="shared" si="42"/>
        <v>#N/A</v>
      </c>
      <c r="FI49" s="237" t="e">
        <f t="shared" si="42"/>
        <v>#N/A</v>
      </c>
      <c r="FJ49" s="237" t="e">
        <f t="shared" si="42"/>
        <v>#N/A</v>
      </c>
      <c r="FK49" s="237" t="e">
        <f t="shared" si="42"/>
        <v>#N/A</v>
      </c>
      <c r="FL49" s="237" t="e">
        <f t="shared" si="42"/>
        <v>#N/A</v>
      </c>
      <c r="FM49" s="237" t="e">
        <f t="shared" si="42"/>
        <v>#N/A</v>
      </c>
      <c r="FN49" s="237" t="e">
        <f t="shared" si="42"/>
        <v>#N/A</v>
      </c>
      <c r="FO49" s="237" t="e">
        <f t="shared" si="42"/>
        <v>#N/A</v>
      </c>
      <c r="FP49" s="237" t="e">
        <f t="shared" si="42"/>
        <v>#N/A</v>
      </c>
      <c r="FQ49" s="237" t="e">
        <f t="shared" si="42"/>
        <v>#N/A</v>
      </c>
      <c r="FR49" s="237" t="e">
        <f t="shared" si="42"/>
        <v>#N/A</v>
      </c>
      <c r="FS49" s="237" t="e">
        <f t="shared" si="42"/>
        <v>#N/A</v>
      </c>
      <c r="FT49" s="237" t="e">
        <f t="shared" si="42"/>
        <v>#N/A</v>
      </c>
      <c r="FU49" s="237" t="e">
        <f t="shared" si="42"/>
        <v>#N/A</v>
      </c>
      <c r="FV49" s="237" t="e">
        <f t="shared" si="42"/>
        <v>#N/A</v>
      </c>
      <c r="FW49" s="237" t="e">
        <f t="shared" si="42"/>
        <v>#N/A</v>
      </c>
      <c r="FX49" s="237" t="e">
        <f t="shared" si="61"/>
        <v>#N/A</v>
      </c>
      <c r="FY49" s="237" t="e">
        <f t="shared" si="57"/>
        <v>#N/A</v>
      </c>
      <c r="FZ49" s="237" t="e">
        <f t="shared" si="57"/>
        <v>#N/A</v>
      </c>
      <c r="GA49" s="237" t="e">
        <f t="shared" si="57"/>
        <v>#N/A</v>
      </c>
      <c r="GB49" s="237" t="e">
        <f t="shared" si="57"/>
        <v>#N/A</v>
      </c>
      <c r="GC49" s="237" t="e">
        <f t="shared" si="57"/>
        <v>#N/A</v>
      </c>
      <c r="GD49" s="237" t="e">
        <f t="shared" si="57"/>
        <v>#N/A</v>
      </c>
      <c r="GE49" s="237" t="e">
        <f t="shared" si="57"/>
        <v>#N/A</v>
      </c>
      <c r="GF49" s="237" t="e">
        <f t="shared" si="57"/>
        <v>#N/A</v>
      </c>
      <c r="GG49" s="237" t="e">
        <f t="shared" si="57"/>
        <v>#N/A</v>
      </c>
      <c r="GH49" s="237" t="e">
        <f t="shared" si="57"/>
        <v>#N/A</v>
      </c>
      <c r="GI49" s="237" t="e">
        <f t="shared" si="57"/>
        <v>#N/A</v>
      </c>
      <c r="GJ49" s="237" t="e">
        <f t="shared" si="57"/>
        <v>#N/A</v>
      </c>
      <c r="GK49" s="237" t="e">
        <f t="shared" si="57"/>
        <v>#N/A</v>
      </c>
      <c r="GL49" s="237" t="e">
        <f t="shared" si="57"/>
        <v>#N/A</v>
      </c>
      <c r="GM49" s="237" t="e">
        <f t="shared" si="57"/>
        <v>#N/A</v>
      </c>
      <c r="GN49" s="237" t="e">
        <f t="shared" si="57"/>
        <v>#N/A</v>
      </c>
      <c r="GO49" s="237" t="e">
        <f t="shared" si="58"/>
        <v>#N/A</v>
      </c>
      <c r="GP49" s="237" t="e">
        <f t="shared" si="58"/>
        <v>#N/A</v>
      </c>
      <c r="GQ49" s="237" t="e">
        <f t="shared" si="39"/>
        <v>#N/A</v>
      </c>
      <c r="GR49" s="237" t="e">
        <f t="shared" si="39"/>
        <v>#N/A</v>
      </c>
      <c r="GS49" s="237" t="e">
        <f t="shared" si="39"/>
        <v>#N/A</v>
      </c>
      <c r="GT49" s="237" t="e">
        <f t="shared" si="39"/>
        <v>#N/A</v>
      </c>
      <c r="GU49" s="237" t="e">
        <f t="shared" si="39"/>
        <v>#N/A</v>
      </c>
      <c r="GV49" s="237" t="e">
        <f t="shared" si="39"/>
        <v>#N/A</v>
      </c>
      <c r="GW49" s="237" t="e">
        <f t="shared" si="39"/>
        <v>#N/A</v>
      </c>
      <c r="GX49" s="237" t="e">
        <f t="shared" si="39"/>
        <v>#N/A</v>
      </c>
      <c r="GY49" s="237" t="e">
        <f t="shared" si="39"/>
        <v>#N/A</v>
      </c>
      <c r="GZ49" s="237" t="e">
        <f t="shared" si="39"/>
        <v>#N/A</v>
      </c>
      <c r="HA49" s="237" t="e">
        <f t="shared" si="39"/>
        <v>#N/A</v>
      </c>
      <c r="HB49" s="237" t="e">
        <f t="shared" si="39"/>
        <v>#N/A</v>
      </c>
      <c r="HC49" s="237" t="e">
        <f t="shared" si="39"/>
        <v>#N/A</v>
      </c>
      <c r="HD49" s="237" t="e">
        <f t="shared" si="39"/>
        <v>#N/A</v>
      </c>
      <c r="HE49" s="237" t="e">
        <f t="shared" si="39"/>
        <v>#N/A</v>
      </c>
      <c r="HF49" s="237" t="e">
        <f t="shared" si="55"/>
        <v>#N/A</v>
      </c>
      <c r="HG49" s="237" t="e">
        <f t="shared" si="55"/>
        <v>#N/A</v>
      </c>
      <c r="HH49" s="237" t="e">
        <f t="shared" si="47"/>
        <v>#N/A</v>
      </c>
      <c r="HI49" s="237" t="e">
        <f t="shared" si="47"/>
        <v>#N/A</v>
      </c>
      <c r="HJ49" s="237" t="e">
        <f t="shared" si="47"/>
        <v>#N/A</v>
      </c>
      <c r="HK49" s="237" t="e">
        <f t="shared" si="47"/>
        <v>#N/A</v>
      </c>
      <c r="HL49" s="237" t="e">
        <f t="shared" si="47"/>
        <v>#N/A</v>
      </c>
      <c r="HM49" s="237" t="e">
        <f t="shared" si="47"/>
        <v>#N/A</v>
      </c>
      <c r="HN49" s="237" t="e">
        <f t="shared" si="47"/>
        <v>#N/A</v>
      </c>
      <c r="HO49" s="237" t="e">
        <f t="shared" si="47"/>
        <v>#N/A</v>
      </c>
      <c r="HP49" s="237" t="e">
        <f t="shared" si="47"/>
        <v>#N/A</v>
      </c>
      <c r="HQ49" s="237" t="e">
        <f t="shared" si="47"/>
        <v>#N/A</v>
      </c>
      <c r="HR49" s="237" t="e">
        <f t="shared" si="47"/>
        <v>#N/A</v>
      </c>
      <c r="HS49" s="237" t="e">
        <f t="shared" si="47"/>
        <v>#N/A</v>
      </c>
      <c r="HT49" s="237" t="e">
        <f t="shared" si="47"/>
        <v>#N/A</v>
      </c>
      <c r="HU49" s="237" t="e">
        <f t="shared" si="47"/>
        <v>#N/A</v>
      </c>
      <c r="HV49" s="237" t="e">
        <f t="shared" si="47"/>
        <v>#N/A</v>
      </c>
      <c r="HW49" s="237" t="e">
        <f t="shared" si="47"/>
        <v>#N/A</v>
      </c>
      <c r="HX49" s="237" t="e">
        <f t="shared" si="66"/>
        <v>#N/A</v>
      </c>
      <c r="HY49" s="237" t="e">
        <f t="shared" si="63"/>
        <v>#N/A</v>
      </c>
      <c r="HZ49" s="237" t="e">
        <f t="shared" si="63"/>
        <v>#N/A</v>
      </c>
      <c r="IA49" s="237" t="e">
        <f t="shared" si="45"/>
        <v>#N/A</v>
      </c>
      <c r="IB49" s="237" t="e">
        <f t="shared" si="27"/>
        <v>#N/A</v>
      </c>
    </row>
    <row r="50" spans="1:236" hidden="1" x14ac:dyDescent="0.25">
      <c r="A50" s="22">
        <v>47</v>
      </c>
      <c r="B50" s="132"/>
      <c r="C50" s="132"/>
      <c r="D50" s="132"/>
      <c r="E50" s="127"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9" t="str">
        <f t="shared" si="3"/>
        <v/>
      </c>
      <c r="Q50" s="119" t="str">
        <f t="shared" si="4"/>
        <v/>
      </c>
      <c r="R50" s="40" t="str">
        <f t="shared" si="5"/>
        <v/>
      </c>
      <c r="S50" s="132"/>
      <c r="T50" s="28" t="str">
        <f>IF(AND(B50&gt;0,C50&gt;0,D50&gt;0,M50&gt;0,N50&gt;0,S50&gt;0,NOT(K50="")),ABS(VLOOKUP($S$1,VLookups!$A$28:$B$29,2,FALSE)-_xlfn.BETA.DIST(S50,IF(G50="L",N50,M50),IF(G50="L",M50,N50),TRUE,B50,D50)),"")</f>
        <v/>
      </c>
      <c r="U50" s="129" t="str">
        <f>IF(OR($M50="",$N50=""),"",_xlfn.BETA.INV(ABS(VLOOKUP($S$1,VLookups!$A$28:$B$29,2,FALSE)-U$3),IF($G50="L",$N50,$M50),IF($G50="L",$M50,$N50),$B50,$D50))</f>
        <v/>
      </c>
      <c r="V50" s="130" t="str">
        <f>IF(OR($M50="",$N50=""),"",_xlfn.BETA.INV(ABS(VLOOKUP($S$1,VLookups!$A$28:$B$29,2,FALSE)-V$3),IF($G50="L",$N50,$M50),IF($G50="L",$M50,$N50),$B50,$D50))</f>
        <v/>
      </c>
      <c r="W50" s="129" t="str">
        <f>IF(OR($M50="",$N50=""),"",_xlfn.BETA.INV(ABS(VLOOKUP($S$1,VLookups!$A$28:$B$29,2,FALSE)-W$3),IF($G50="L",$N50,$M50),IF($G50="L",$M50,$N50),$B50,$D50))</f>
        <v/>
      </c>
      <c r="X50" s="130" t="str">
        <f>IF(OR($M50="",$N50=""),"",_xlfn.BETA.INV(ABS(VLOOKUP($S$1,VLookups!$A$28:$B$29,2,FALSE)-X$3),IF($G50="L",$N50,$M50),IF($G50="L",$M50,$N50),$B50,$D50))</f>
        <v/>
      </c>
      <c r="Y50" s="129" t="str">
        <f>IF(OR($M50="",$N50=""),"",_xlfn.BETA.INV(ABS(VLOOKUP($S$1,VLookups!$A$28:$B$29,2,FALSE)-Y$3),IF($G50="L",$N50,$M50),IF($G50="L",$M50,$N50),$B50,$D50))</f>
        <v/>
      </c>
      <c r="Z50" s="130" t="str">
        <f>IF(OR($M50="",$N50=""),"",_xlfn.BETA.INV(ABS(VLOOKUP($S$1,VLookups!$A$28:$B$29,2,FALSE)-Z$3),IF($G50="L",$N50,$M50),IF($G50="L",$M50,$N50),$B50,$D50))</f>
        <v/>
      </c>
      <c r="AA50" s="129" t="str">
        <f>IF(OR($M50="",$N50=""),"",_xlfn.BETA.INV(ABS(VLOOKUP($S$1,VLookups!$A$28:$B$29,2,FALSE)-AA$3),IF($G50="L",$N50,$M50),IF($G50="L",$M50,$N50),$B50,$D50))</f>
        <v/>
      </c>
      <c r="AB50" s="130" t="str">
        <f>IF(OR($M50="",$N50=""),"",_xlfn.BETA.INV(ABS(VLOOKUP($S$1,VLookups!$A$28:$B$29,2,FALSE)-AB$3),IF($G50="L",$N50,$M50),IF($G50="L",$M50,$N50),$B50,$D50))</f>
        <v/>
      </c>
      <c r="AC50" s="129" t="str">
        <f>IF(OR($M50="",$N50=""),"",_xlfn.BETA.INV(ABS(VLOOKUP($S$1,VLookups!$A$28:$B$29,2,FALSE)-AC$3),IF($G50="L",$N50,$M50),IF($G50="L",$M50,$N50),$B50,$D50))</f>
        <v/>
      </c>
      <c r="AD50" s="130" t="str">
        <f>IF(OR($M50="",$N50=""),"",_xlfn.BETA.INV(ABS(VLOOKUP($S$1,VLookups!$A$28:$B$29,2,FALSE)-AD$3),IF($G50="L",$N50,$M50),IF($G50="L",$M50,$N50),$B50,$D50))</f>
        <v/>
      </c>
      <c r="AE50" s="129" t="str">
        <f>IF(OR($M50="",$N50=""),"",_xlfn.BETA.INV(ABS(VLOOKUP($S$1,VLookups!$A$28:$B$29,2,FALSE)-AE$3),IF($G50="L",$N50,$M50),IF($G50="L",$M50,$N50),$B50,$D50))</f>
        <v/>
      </c>
      <c r="AF50" s="130" t="str">
        <f>IF(OR($M50="",$N50=""),"",_xlfn.BETA.INV(ABS(VLOOKUP($S$1,VLookups!$A$28:$B$29,2,FALSE)-AF$3),IF($G50="L",$N50,$M50),IF($G50="L",$M50,$N50),$B50,$D50))</f>
        <v/>
      </c>
      <c r="AG50" s="17"/>
      <c r="AH50" s="238" t="str">
        <f t="shared" si="13"/>
        <v/>
      </c>
      <c r="AI50" s="236" t="str">
        <f t="shared" si="14"/>
        <v/>
      </c>
      <c r="AJ50" s="199" t="str">
        <f t="shared" si="71"/>
        <v/>
      </c>
      <c r="AK50" s="199" t="str">
        <f t="shared" si="71"/>
        <v/>
      </c>
      <c r="AL50" s="199" t="str">
        <f t="shared" si="71"/>
        <v/>
      </c>
      <c r="AM50" s="199" t="str">
        <f t="shared" si="71"/>
        <v/>
      </c>
      <c r="AN50" s="199" t="str">
        <f t="shared" si="71"/>
        <v/>
      </c>
      <c r="AO50" s="199" t="str">
        <f t="shared" si="71"/>
        <v/>
      </c>
      <c r="AP50" s="199" t="str">
        <f t="shared" si="71"/>
        <v/>
      </c>
      <c r="AQ50" s="199" t="str">
        <f t="shared" si="71"/>
        <v/>
      </c>
      <c r="AR50" s="199" t="str">
        <f t="shared" si="71"/>
        <v/>
      </c>
      <c r="AS50" s="199" t="str">
        <f t="shared" si="71"/>
        <v/>
      </c>
      <c r="AT50" s="199" t="str">
        <f t="shared" si="71"/>
        <v/>
      </c>
      <c r="AU50" s="199" t="str">
        <f t="shared" si="71"/>
        <v/>
      </c>
      <c r="AV50" s="199" t="str">
        <f t="shared" si="71"/>
        <v/>
      </c>
      <c r="AW50" s="199" t="str">
        <f t="shared" si="71"/>
        <v/>
      </c>
      <c r="AX50" s="199" t="str">
        <f t="shared" si="71"/>
        <v/>
      </c>
      <c r="AY50" s="199" t="str">
        <f t="shared" si="71"/>
        <v/>
      </c>
      <c r="AZ50" s="199" t="str">
        <f t="shared" si="71"/>
        <v/>
      </c>
      <c r="BA50" s="199" t="str">
        <f t="shared" si="71"/>
        <v/>
      </c>
      <c r="BB50" s="199" t="str">
        <f t="shared" si="71"/>
        <v/>
      </c>
      <c r="BC50" s="199" t="str">
        <f t="shared" si="71"/>
        <v/>
      </c>
      <c r="BD50" s="199" t="str">
        <f t="shared" si="71"/>
        <v/>
      </c>
      <c r="BE50" s="199" t="str">
        <f t="shared" si="71"/>
        <v/>
      </c>
      <c r="BF50" s="199" t="str">
        <f t="shared" si="71"/>
        <v/>
      </c>
      <c r="BG50" s="199" t="str">
        <f t="shared" si="71"/>
        <v/>
      </c>
      <c r="BH50" s="199" t="str">
        <f t="shared" si="71"/>
        <v/>
      </c>
      <c r="BI50" s="199" t="str">
        <f t="shared" si="71"/>
        <v/>
      </c>
      <c r="BJ50" s="199" t="str">
        <f t="shared" si="71"/>
        <v/>
      </c>
      <c r="BK50" s="199" t="str">
        <f t="shared" si="71"/>
        <v/>
      </c>
      <c r="BL50" s="199" t="str">
        <f t="shared" si="71"/>
        <v/>
      </c>
      <c r="BM50" s="199" t="str">
        <f t="shared" si="71"/>
        <v/>
      </c>
      <c r="BN50" s="199" t="str">
        <f t="shared" si="71"/>
        <v/>
      </c>
      <c r="BO50" s="199" t="str">
        <f t="shared" si="71"/>
        <v/>
      </c>
      <c r="BP50" s="199" t="str">
        <f t="shared" si="71"/>
        <v/>
      </c>
      <c r="BQ50" s="199" t="str">
        <f t="shared" si="71"/>
        <v/>
      </c>
      <c r="BR50" s="199" t="str">
        <f t="shared" si="71"/>
        <v/>
      </c>
      <c r="BS50" s="199" t="str">
        <f t="shared" si="71"/>
        <v/>
      </c>
      <c r="BT50" s="199" t="str">
        <f t="shared" si="71"/>
        <v/>
      </c>
      <c r="BU50" s="199" t="str">
        <f t="shared" si="71"/>
        <v/>
      </c>
      <c r="BV50" s="199" t="str">
        <f t="shared" si="71"/>
        <v/>
      </c>
      <c r="BW50" s="199" t="str">
        <f t="shared" si="71"/>
        <v/>
      </c>
      <c r="BX50" s="199" t="str">
        <f t="shared" si="71"/>
        <v/>
      </c>
      <c r="BY50" s="199" t="str">
        <f t="shared" si="71"/>
        <v/>
      </c>
      <c r="BZ50" s="199" t="str">
        <f t="shared" si="71"/>
        <v/>
      </c>
      <c r="CA50" s="199" t="str">
        <f t="shared" si="71"/>
        <v/>
      </c>
      <c r="CB50" s="199" t="str">
        <f t="shared" si="71"/>
        <v/>
      </c>
      <c r="CC50" s="199" t="str">
        <f t="shared" si="71"/>
        <v/>
      </c>
      <c r="CD50" s="199" t="str">
        <f t="shared" si="71"/>
        <v/>
      </c>
      <c r="CE50" s="199" t="str">
        <f t="shared" si="71"/>
        <v/>
      </c>
      <c r="CF50" s="199" t="str">
        <f t="shared" si="71"/>
        <v/>
      </c>
      <c r="CG50" s="199" t="str">
        <f t="shared" si="71"/>
        <v/>
      </c>
      <c r="CH50" s="199" t="str">
        <f t="shared" si="71"/>
        <v/>
      </c>
      <c r="CI50" s="199" t="str">
        <f t="shared" si="71"/>
        <v/>
      </c>
      <c r="CJ50" s="199" t="str">
        <f t="shared" si="71"/>
        <v/>
      </c>
      <c r="CK50" s="199" t="str">
        <f t="shared" si="71"/>
        <v/>
      </c>
      <c r="CL50" s="199" t="str">
        <f t="shared" si="71"/>
        <v/>
      </c>
      <c r="CM50" s="199" t="str">
        <f t="shared" si="71"/>
        <v/>
      </c>
      <c r="CN50" s="199" t="str">
        <f t="shared" si="71"/>
        <v/>
      </c>
      <c r="CO50" s="199" t="str">
        <f t="shared" si="71"/>
        <v/>
      </c>
      <c r="CP50" s="199" t="str">
        <f t="shared" si="71"/>
        <v/>
      </c>
      <c r="CQ50" s="199" t="str">
        <f t="shared" si="71"/>
        <v/>
      </c>
      <c r="CR50" s="199" t="str">
        <f t="shared" si="71"/>
        <v/>
      </c>
      <c r="CS50" s="199" t="str">
        <f t="shared" si="71"/>
        <v/>
      </c>
      <c r="CT50" s="199" t="str">
        <f t="shared" si="71"/>
        <v/>
      </c>
      <c r="CU50" s="199" t="str">
        <f t="shared" si="71"/>
        <v/>
      </c>
      <c r="CV50" s="199" t="str">
        <f t="shared" si="67"/>
        <v/>
      </c>
      <c r="CW50" s="199" t="str">
        <f t="shared" si="67"/>
        <v/>
      </c>
      <c r="CX50" s="199" t="str">
        <f t="shared" si="67"/>
        <v/>
      </c>
      <c r="CY50" s="199" t="str">
        <f t="shared" si="67"/>
        <v/>
      </c>
      <c r="CZ50" s="199" t="str">
        <f t="shared" si="67"/>
        <v/>
      </c>
      <c r="DA50" s="199" t="str">
        <f t="shared" si="67"/>
        <v/>
      </c>
      <c r="DB50" s="199" t="str">
        <f t="shared" si="67"/>
        <v/>
      </c>
      <c r="DC50" s="199" t="str">
        <f t="shared" si="67"/>
        <v/>
      </c>
      <c r="DD50" s="199" t="str">
        <f t="shared" si="67"/>
        <v/>
      </c>
      <c r="DE50" s="199" t="str">
        <f t="shared" si="67"/>
        <v/>
      </c>
      <c r="DF50" s="199" t="str">
        <f t="shared" si="67"/>
        <v/>
      </c>
      <c r="DG50" s="199" t="str">
        <f t="shared" si="67"/>
        <v/>
      </c>
      <c r="DH50" s="199" t="str">
        <f t="shared" si="67"/>
        <v/>
      </c>
      <c r="DI50" s="199" t="str">
        <f t="shared" si="67"/>
        <v/>
      </c>
      <c r="DJ50" s="199" t="str">
        <f t="shared" si="67"/>
        <v/>
      </c>
      <c r="DK50" s="199" t="str">
        <f t="shared" si="67"/>
        <v/>
      </c>
      <c r="DL50" s="199" t="str">
        <f t="shared" si="67"/>
        <v/>
      </c>
      <c r="DM50" s="199" t="str">
        <f t="shared" si="67"/>
        <v/>
      </c>
      <c r="DN50" s="199" t="str">
        <f t="shared" si="67"/>
        <v/>
      </c>
      <c r="DO50" s="199" t="str">
        <f t="shared" si="67"/>
        <v/>
      </c>
      <c r="DP50" s="199" t="str">
        <f t="shared" si="67"/>
        <v/>
      </c>
      <c r="DQ50" s="199" t="str">
        <f t="shared" si="67"/>
        <v/>
      </c>
      <c r="DR50" s="199" t="str">
        <f t="shared" si="67"/>
        <v/>
      </c>
      <c r="DS50" s="199" t="str">
        <f t="shared" si="67"/>
        <v/>
      </c>
      <c r="DT50" s="199" t="str">
        <f t="shared" si="67"/>
        <v/>
      </c>
      <c r="DU50" s="199" t="str">
        <f t="shared" si="67"/>
        <v/>
      </c>
      <c r="DV50" s="199" t="str">
        <f t="shared" si="67"/>
        <v/>
      </c>
      <c r="DW50" s="199" t="str">
        <f t="shared" si="67"/>
        <v/>
      </c>
      <c r="DX50" s="199" t="str">
        <f t="shared" si="67"/>
        <v/>
      </c>
      <c r="DY50" s="199" t="str">
        <f t="shared" si="67"/>
        <v/>
      </c>
      <c r="DZ50" s="199" t="str">
        <f t="shared" si="67"/>
        <v/>
      </c>
      <c r="EA50" s="199" t="str">
        <f t="shared" si="67"/>
        <v/>
      </c>
      <c r="EB50" s="199" t="str">
        <f t="shared" si="67"/>
        <v/>
      </c>
      <c r="EC50" s="199" t="str">
        <f t="shared" si="67"/>
        <v/>
      </c>
      <c r="ED50" s="199" t="str">
        <f t="shared" si="67"/>
        <v/>
      </c>
      <c r="EE50" s="236" t="str">
        <f t="shared" si="16"/>
        <v/>
      </c>
      <c r="EF50" s="237" t="e">
        <f t="shared" si="68"/>
        <v>#N/A</v>
      </c>
      <c r="EG50" s="237" t="e">
        <f t="shared" si="68"/>
        <v>#N/A</v>
      </c>
      <c r="EH50" s="237" t="e">
        <f t="shared" si="68"/>
        <v>#N/A</v>
      </c>
      <c r="EI50" s="237" t="e">
        <f t="shared" si="68"/>
        <v>#N/A</v>
      </c>
      <c r="EJ50" s="237" t="e">
        <f t="shared" si="68"/>
        <v>#N/A</v>
      </c>
      <c r="EK50" s="237" t="e">
        <f t="shared" si="68"/>
        <v>#N/A</v>
      </c>
      <c r="EL50" s="237" t="e">
        <f t="shared" si="68"/>
        <v>#N/A</v>
      </c>
      <c r="EM50" s="237" t="e">
        <f t="shared" si="68"/>
        <v>#N/A</v>
      </c>
      <c r="EN50" s="237" t="e">
        <f t="shared" si="68"/>
        <v>#N/A</v>
      </c>
      <c r="EO50" s="237" t="e">
        <f t="shared" si="68"/>
        <v>#N/A</v>
      </c>
      <c r="EP50" s="237" t="e">
        <f t="shared" si="68"/>
        <v>#N/A</v>
      </c>
      <c r="EQ50" s="237" t="e">
        <f t="shared" si="68"/>
        <v>#N/A</v>
      </c>
      <c r="ER50" s="237" t="e">
        <f t="shared" si="68"/>
        <v>#N/A</v>
      </c>
      <c r="ES50" s="237" t="e">
        <f t="shared" si="68"/>
        <v>#N/A</v>
      </c>
      <c r="ET50" s="237" t="e">
        <f t="shared" si="68"/>
        <v>#N/A</v>
      </c>
      <c r="EU50" s="237" t="e">
        <f t="shared" si="65"/>
        <v>#N/A</v>
      </c>
      <c r="EV50" s="237" t="e">
        <f t="shared" si="60"/>
        <v>#N/A</v>
      </c>
      <c r="EW50" s="237" t="e">
        <f t="shared" si="60"/>
        <v>#N/A</v>
      </c>
      <c r="EX50" s="237" t="e">
        <f t="shared" si="60"/>
        <v>#N/A</v>
      </c>
      <c r="EY50" s="237" t="e">
        <f t="shared" si="60"/>
        <v>#N/A</v>
      </c>
      <c r="EZ50" s="237" t="e">
        <f t="shared" si="60"/>
        <v>#N/A</v>
      </c>
      <c r="FA50" s="237" t="e">
        <f t="shared" si="60"/>
        <v>#N/A</v>
      </c>
      <c r="FB50" s="237" t="e">
        <f t="shared" si="60"/>
        <v>#N/A</v>
      </c>
      <c r="FC50" s="237" t="e">
        <f t="shared" si="56"/>
        <v>#N/A</v>
      </c>
      <c r="FD50" s="237" t="e">
        <f t="shared" si="56"/>
        <v>#N/A</v>
      </c>
      <c r="FE50" s="237" t="e">
        <f t="shared" si="56"/>
        <v>#N/A</v>
      </c>
      <c r="FF50" s="237" t="e">
        <f t="shared" si="56"/>
        <v>#N/A</v>
      </c>
      <c r="FG50" s="237" t="e">
        <f t="shared" si="56"/>
        <v>#N/A</v>
      </c>
      <c r="FH50" s="237" t="e">
        <f t="shared" si="42"/>
        <v>#N/A</v>
      </c>
      <c r="FI50" s="237" t="e">
        <f t="shared" si="42"/>
        <v>#N/A</v>
      </c>
      <c r="FJ50" s="237" t="e">
        <f t="shared" si="42"/>
        <v>#N/A</v>
      </c>
      <c r="FK50" s="237" t="e">
        <f t="shared" si="42"/>
        <v>#N/A</v>
      </c>
      <c r="FL50" s="237" t="e">
        <f t="shared" si="42"/>
        <v>#N/A</v>
      </c>
      <c r="FM50" s="237" t="e">
        <f t="shared" si="42"/>
        <v>#N/A</v>
      </c>
      <c r="FN50" s="237" t="e">
        <f t="shared" si="42"/>
        <v>#N/A</v>
      </c>
      <c r="FO50" s="237" t="e">
        <f t="shared" si="42"/>
        <v>#N/A</v>
      </c>
      <c r="FP50" s="237" t="e">
        <f t="shared" si="42"/>
        <v>#N/A</v>
      </c>
      <c r="FQ50" s="237" t="e">
        <f t="shared" si="42"/>
        <v>#N/A</v>
      </c>
      <c r="FR50" s="237" t="e">
        <f t="shared" si="42"/>
        <v>#N/A</v>
      </c>
      <c r="FS50" s="237" t="e">
        <f t="shared" si="42"/>
        <v>#N/A</v>
      </c>
      <c r="FT50" s="237" t="e">
        <f t="shared" si="42"/>
        <v>#N/A</v>
      </c>
      <c r="FU50" s="237" t="e">
        <f t="shared" si="42"/>
        <v>#N/A</v>
      </c>
      <c r="FV50" s="237" t="e">
        <f t="shared" si="42"/>
        <v>#N/A</v>
      </c>
      <c r="FW50" s="237" t="e">
        <f t="shared" si="42"/>
        <v>#N/A</v>
      </c>
      <c r="FX50" s="237" t="e">
        <f t="shared" si="61"/>
        <v>#N/A</v>
      </c>
      <c r="FY50" s="237" t="e">
        <f t="shared" si="57"/>
        <v>#N/A</v>
      </c>
      <c r="FZ50" s="237" t="e">
        <f t="shared" si="57"/>
        <v>#N/A</v>
      </c>
      <c r="GA50" s="237" t="e">
        <f t="shared" si="57"/>
        <v>#N/A</v>
      </c>
      <c r="GB50" s="237" t="e">
        <f t="shared" si="57"/>
        <v>#N/A</v>
      </c>
      <c r="GC50" s="237" t="e">
        <f t="shared" si="57"/>
        <v>#N/A</v>
      </c>
      <c r="GD50" s="237" t="e">
        <f t="shared" si="57"/>
        <v>#N/A</v>
      </c>
      <c r="GE50" s="237" t="e">
        <f t="shared" si="57"/>
        <v>#N/A</v>
      </c>
      <c r="GF50" s="237" t="e">
        <f t="shared" si="57"/>
        <v>#N/A</v>
      </c>
      <c r="GG50" s="237" t="e">
        <f t="shared" si="57"/>
        <v>#N/A</v>
      </c>
      <c r="GH50" s="237" t="e">
        <f t="shared" si="57"/>
        <v>#N/A</v>
      </c>
      <c r="GI50" s="237" t="e">
        <f t="shared" si="57"/>
        <v>#N/A</v>
      </c>
      <c r="GJ50" s="237" t="e">
        <f t="shared" si="57"/>
        <v>#N/A</v>
      </c>
      <c r="GK50" s="237" t="e">
        <f t="shared" si="57"/>
        <v>#N/A</v>
      </c>
      <c r="GL50" s="237" t="e">
        <f t="shared" si="57"/>
        <v>#N/A</v>
      </c>
      <c r="GM50" s="237" t="e">
        <f t="shared" si="57"/>
        <v>#N/A</v>
      </c>
      <c r="GN50" s="237" t="e">
        <f t="shared" si="57"/>
        <v>#N/A</v>
      </c>
      <c r="GO50" s="237" t="e">
        <f t="shared" si="58"/>
        <v>#N/A</v>
      </c>
      <c r="GP50" s="237" t="e">
        <f t="shared" si="58"/>
        <v>#N/A</v>
      </c>
      <c r="GQ50" s="237" t="e">
        <f t="shared" si="39"/>
        <v>#N/A</v>
      </c>
      <c r="GR50" s="237" t="e">
        <f t="shared" si="39"/>
        <v>#N/A</v>
      </c>
      <c r="GS50" s="237" t="e">
        <f t="shared" si="39"/>
        <v>#N/A</v>
      </c>
      <c r="GT50" s="237" t="e">
        <f t="shared" si="39"/>
        <v>#N/A</v>
      </c>
      <c r="GU50" s="237" t="e">
        <f t="shared" si="39"/>
        <v>#N/A</v>
      </c>
      <c r="GV50" s="237" t="e">
        <f t="shared" si="39"/>
        <v>#N/A</v>
      </c>
      <c r="GW50" s="237" t="e">
        <f t="shared" si="39"/>
        <v>#N/A</v>
      </c>
      <c r="GX50" s="237" t="e">
        <f t="shared" si="39"/>
        <v>#N/A</v>
      </c>
      <c r="GY50" s="237" t="e">
        <f t="shared" si="39"/>
        <v>#N/A</v>
      </c>
      <c r="GZ50" s="237" t="e">
        <f t="shared" si="39"/>
        <v>#N/A</v>
      </c>
      <c r="HA50" s="237" t="e">
        <f t="shared" si="39"/>
        <v>#N/A</v>
      </c>
      <c r="HB50" s="237" t="e">
        <f t="shared" si="39"/>
        <v>#N/A</v>
      </c>
      <c r="HC50" s="237" t="e">
        <f t="shared" si="39"/>
        <v>#N/A</v>
      </c>
      <c r="HD50" s="237" t="e">
        <f t="shared" si="39"/>
        <v>#N/A</v>
      </c>
      <c r="HE50" s="237" t="e">
        <f t="shared" si="39"/>
        <v>#N/A</v>
      </c>
      <c r="HF50" s="237" t="e">
        <f t="shared" si="55"/>
        <v>#N/A</v>
      </c>
      <c r="HG50" s="237" t="e">
        <f t="shared" si="55"/>
        <v>#N/A</v>
      </c>
      <c r="HH50" s="237" t="e">
        <f t="shared" si="47"/>
        <v>#N/A</v>
      </c>
      <c r="HI50" s="237" t="e">
        <f t="shared" si="47"/>
        <v>#N/A</v>
      </c>
      <c r="HJ50" s="237" t="e">
        <f t="shared" si="47"/>
        <v>#N/A</v>
      </c>
      <c r="HK50" s="237" t="e">
        <f t="shared" si="47"/>
        <v>#N/A</v>
      </c>
      <c r="HL50" s="237" t="e">
        <f t="shared" si="47"/>
        <v>#N/A</v>
      </c>
      <c r="HM50" s="237" t="e">
        <f t="shared" si="47"/>
        <v>#N/A</v>
      </c>
      <c r="HN50" s="237" t="e">
        <f t="shared" si="47"/>
        <v>#N/A</v>
      </c>
      <c r="HO50" s="237" t="e">
        <f t="shared" si="47"/>
        <v>#N/A</v>
      </c>
      <c r="HP50" s="237" t="e">
        <f t="shared" si="47"/>
        <v>#N/A</v>
      </c>
      <c r="HQ50" s="237" t="e">
        <f t="shared" si="47"/>
        <v>#N/A</v>
      </c>
      <c r="HR50" s="237" t="e">
        <f t="shared" si="47"/>
        <v>#N/A</v>
      </c>
      <c r="HS50" s="237" t="e">
        <f t="shared" si="47"/>
        <v>#N/A</v>
      </c>
      <c r="HT50" s="237" t="e">
        <f t="shared" si="47"/>
        <v>#N/A</v>
      </c>
      <c r="HU50" s="237" t="e">
        <f t="shared" si="47"/>
        <v>#N/A</v>
      </c>
      <c r="HV50" s="237" t="e">
        <f t="shared" si="47"/>
        <v>#N/A</v>
      </c>
      <c r="HW50" s="237" t="e">
        <f t="shared" si="47"/>
        <v>#N/A</v>
      </c>
      <c r="HX50" s="237" t="e">
        <f t="shared" si="66"/>
        <v>#N/A</v>
      </c>
      <c r="HY50" s="237" t="e">
        <f t="shared" si="63"/>
        <v>#N/A</v>
      </c>
      <c r="HZ50" s="237" t="e">
        <f t="shared" si="63"/>
        <v>#N/A</v>
      </c>
      <c r="IA50" s="237" t="e">
        <f t="shared" si="45"/>
        <v>#N/A</v>
      </c>
      <c r="IB50" s="237" t="e">
        <f t="shared" si="27"/>
        <v>#N/A</v>
      </c>
    </row>
    <row r="51" spans="1:236" hidden="1" x14ac:dyDescent="0.25">
      <c r="A51" s="22">
        <v>48</v>
      </c>
      <c r="B51" s="132"/>
      <c r="C51" s="132"/>
      <c r="D51" s="132"/>
      <c r="E51" s="127"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9" t="str">
        <f t="shared" si="3"/>
        <v/>
      </c>
      <c r="Q51" s="119" t="str">
        <f t="shared" si="4"/>
        <v/>
      </c>
      <c r="R51" s="40" t="str">
        <f t="shared" si="5"/>
        <v/>
      </c>
      <c r="S51" s="132"/>
      <c r="T51" s="28" t="str">
        <f>IF(AND(B51&gt;0,C51&gt;0,D51&gt;0,M51&gt;0,N51&gt;0,S51&gt;0,NOT(K51="")),ABS(VLOOKUP($S$1,VLookups!$A$28:$B$29,2,FALSE)-_xlfn.BETA.DIST(S51,IF(G51="L",N51,M51),IF(G51="L",M51,N51),TRUE,B51,D51)),"")</f>
        <v/>
      </c>
      <c r="U51" s="129" t="str">
        <f>IF(OR($M51="",$N51=""),"",_xlfn.BETA.INV(ABS(VLOOKUP($S$1,VLookups!$A$28:$B$29,2,FALSE)-U$3),IF($G51="L",$N51,$M51),IF($G51="L",$M51,$N51),$B51,$D51))</f>
        <v/>
      </c>
      <c r="V51" s="130" t="str">
        <f>IF(OR($M51="",$N51=""),"",_xlfn.BETA.INV(ABS(VLOOKUP($S$1,VLookups!$A$28:$B$29,2,FALSE)-V$3),IF($G51="L",$N51,$M51),IF($G51="L",$M51,$N51),$B51,$D51))</f>
        <v/>
      </c>
      <c r="W51" s="129" t="str">
        <f>IF(OR($M51="",$N51=""),"",_xlfn.BETA.INV(ABS(VLOOKUP($S$1,VLookups!$A$28:$B$29,2,FALSE)-W$3),IF($G51="L",$N51,$M51),IF($G51="L",$M51,$N51),$B51,$D51))</f>
        <v/>
      </c>
      <c r="X51" s="130" t="str">
        <f>IF(OR($M51="",$N51=""),"",_xlfn.BETA.INV(ABS(VLOOKUP($S$1,VLookups!$A$28:$B$29,2,FALSE)-X$3),IF($G51="L",$N51,$M51),IF($G51="L",$M51,$N51),$B51,$D51))</f>
        <v/>
      </c>
      <c r="Y51" s="129" t="str">
        <f>IF(OR($M51="",$N51=""),"",_xlfn.BETA.INV(ABS(VLOOKUP($S$1,VLookups!$A$28:$B$29,2,FALSE)-Y$3),IF($G51="L",$N51,$M51),IF($G51="L",$M51,$N51),$B51,$D51))</f>
        <v/>
      </c>
      <c r="Z51" s="130" t="str">
        <f>IF(OR($M51="",$N51=""),"",_xlfn.BETA.INV(ABS(VLOOKUP($S$1,VLookups!$A$28:$B$29,2,FALSE)-Z$3),IF($G51="L",$N51,$M51),IF($G51="L",$M51,$N51),$B51,$D51))</f>
        <v/>
      </c>
      <c r="AA51" s="129" t="str">
        <f>IF(OR($M51="",$N51=""),"",_xlfn.BETA.INV(ABS(VLOOKUP($S$1,VLookups!$A$28:$B$29,2,FALSE)-AA$3),IF($G51="L",$N51,$M51),IF($G51="L",$M51,$N51),$B51,$D51))</f>
        <v/>
      </c>
      <c r="AB51" s="130" t="str">
        <f>IF(OR($M51="",$N51=""),"",_xlfn.BETA.INV(ABS(VLOOKUP($S$1,VLookups!$A$28:$B$29,2,FALSE)-AB$3),IF($G51="L",$N51,$M51),IF($G51="L",$M51,$N51),$B51,$D51))</f>
        <v/>
      </c>
      <c r="AC51" s="129" t="str">
        <f>IF(OR($M51="",$N51=""),"",_xlfn.BETA.INV(ABS(VLOOKUP($S$1,VLookups!$A$28:$B$29,2,FALSE)-AC$3),IF($G51="L",$N51,$M51),IF($G51="L",$M51,$N51),$B51,$D51))</f>
        <v/>
      </c>
      <c r="AD51" s="130" t="str">
        <f>IF(OR($M51="",$N51=""),"",_xlfn.BETA.INV(ABS(VLOOKUP($S$1,VLookups!$A$28:$B$29,2,FALSE)-AD$3),IF($G51="L",$N51,$M51),IF($G51="L",$M51,$N51),$B51,$D51))</f>
        <v/>
      </c>
      <c r="AE51" s="129" t="str">
        <f>IF(OR($M51="",$N51=""),"",_xlfn.BETA.INV(ABS(VLOOKUP($S$1,VLookups!$A$28:$B$29,2,FALSE)-AE$3),IF($G51="L",$N51,$M51),IF($G51="L",$M51,$N51),$B51,$D51))</f>
        <v/>
      </c>
      <c r="AF51" s="130" t="str">
        <f>IF(OR($M51="",$N51=""),"",_xlfn.BETA.INV(ABS(VLOOKUP($S$1,VLookups!$A$28:$B$29,2,FALSE)-AF$3),IF($G51="L",$N51,$M51),IF($G51="L",$M51,$N51),$B51,$D51))</f>
        <v/>
      </c>
      <c r="AG51" s="17"/>
      <c r="AH51" s="238" t="str">
        <f t="shared" si="13"/>
        <v/>
      </c>
      <c r="AI51" s="236" t="str">
        <f t="shared" si="14"/>
        <v/>
      </c>
      <c r="AJ51" s="199" t="str">
        <f t="shared" si="71"/>
        <v/>
      </c>
      <c r="AK51" s="199" t="str">
        <f t="shared" si="71"/>
        <v/>
      </c>
      <c r="AL51" s="199" t="str">
        <f t="shared" si="71"/>
        <v/>
      </c>
      <c r="AM51" s="199" t="str">
        <f t="shared" si="71"/>
        <v/>
      </c>
      <c r="AN51" s="199" t="str">
        <f t="shared" si="71"/>
        <v/>
      </c>
      <c r="AO51" s="199" t="str">
        <f t="shared" si="71"/>
        <v/>
      </c>
      <c r="AP51" s="199" t="str">
        <f t="shared" si="71"/>
        <v/>
      </c>
      <c r="AQ51" s="199" t="str">
        <f t="shared" si="71"/>
        <v/>
      </c>
      <c r="AR51" s="199" t="str">
        <f t="shared" si="71"/>
        <v/>
      </c>
      <c r="AS51" s="199" t="str">
        <f t="shared" si="71"/>
        <v/>
      </c>
      <c r="AT51" s="199" t="str">
        <f t="shared" si="71"/>
        <v/>
      </c>
      <c r="AU51" s="199" t="str">
        <f t="shared" si="71"/>
        <v/>
      </c>
      <c r="AV51" s="199" t="str">
        <f t="shared" si="71"/>
        <v/>
      </c>
      <c r="AW51" s="199" t="str">
        <f t="shared" si="71"/>
        <v/>
      </c>
      <c r="AX51" s="199" t="str">
        <f t="shared" si="71"/>
        <v/>
      </c>
      <c r="AY51" s="199" t="str">
        <f t="shared" si="71"/>
        <v/>
      </c>
      <c r="AZ51" s="199" t="str">
        <f t="shared" si="71"/>
        <v/>
      </c>
      <c r="BA51" s="199" t="str">
        <f t="shared" si="71"/>
        <v/>
      </c>
      <c r="BB51" s="199" t="str">
        <f t="shared" si="71"/>
        <v/>
      </c>
      <c r="BC51" s="199" t="str">
        <f t="shared" si="71"/>
        <v/>
      </c>
      <c r="BD51" s="199" t="str">
        <f t="shared" si="71"/>
        <v/>
      </c>
      <c r="BE51" s="199" t="str">
        <f t="shared" si="71"/>
        <v/>
      </c>
      <c r="BF51" s="199" t="str">
        <f t="shared" si="71"/>
        <v/>
      </c>
      <c r="BG51" s="199" t="str">
        <f t="shared" si="71"/>
        <v/>
      </c>
      <c r="BH51" s="199" t="str">
        <f t="shared" si="71"/>
        <v/>
      </c>
      <c r="BI51" s="199" t="str">
        <f t="shared" si="71"/>
        <v/>
      </c>
      <c r="BJ51" s="199" t="str">
        <f t="shared" si="71"/>
        <v/>
      </c>
      <c r="BK51" s="199" t="str">
        <f t="shared" si="71"/>
        <v/>
      </c>
      <c r="BL51" s="199" t="str">
        <f t="shared" si="71"/>
        <v/>
      </c>
      <c r="BM51" s="199" t="str">
        <f t="shared" si="71"/>
        <v/>
      </c>
      <c r="BN51" s="199" t="str">
        <f t="shared" si="71"/>
        <v/>
      </c>
      <c r="BO51" s="199" t="str">
        <f t="shared" si="71"/>
        <v/>
      </c>
      <c r="BP51" s="199" t="str">
        <f t="shared" si="71"/>
        <v/>
      </c>
      <c r="BQ51" s="199" t="str">
        <f t="shared" si="71"/>
        <v/>
      </c>
      <c r="BR51" s="199" t="str">
        <f t="shared" si="71"/>
        <v/>
      </c>
      <c r="BS51" s="199" t="str">
        <f t="shared" si="71"/>
        <v/>
      </c>
      <c r="BT51" s="199" t="str">
        <f t="shared" si="71"/>
        <v/>
      </c>
      <c r="BU51" s="199" t="str">
        <f t="shared" si="71"/>
        <v/>
      </c>
      <c r="BV51" s="199" t="str">
        <f t="shared" si="71"/>
        <v/>
      </c>
      <c r="BW51" s="199" t="str">
        <f t="shared" si="71"/>
        <v/>
      </c>
      <c r="BX51" s="199" t="str">
        <f t="shared" si="71"/>
        <v/>
      </c>
      <c r="BY51" s="199" t="str">
        <f t="shared" si="71"/>
        <v/>
      </c>
      <c r="BZ51" s="199" t="str">
        <f t="shared" si="71"/>
        <v/>
      </c>
      <c r="CA51" s="199" t="str">
        <f t="shared" si="71"/>
        <v/>
      </c>
      <c r="CB51" s="199" t="str">
        <f t="shared" si="71"/>
        <v/>
      </c>
      <c r="CC51" s="199" t="str">
        <f t="shared" si="71"/>
        <v/>
      </c>
      <c r="CD51" s="199" t="str">
        <f t="shared" si="71"/>
        <v/>
      </c>
      <c r="CE51" s="199" t="str">
        <f t="shared" si="71"/>
        <v/>
      </c>
      <c r="CF51" s="199" t="str">
        <f t="shared" si="71"/>
        <v/>
      </c>
      <c r="CG51" s="199" t="str">
        <f t="shared" si="71"/>
        <v/>
      </c>
      <c r="CH51" s="199" t="str">
        <f t="shared" si="71"/>
        <v/>
      </c>
      <c r="CI51" s="199" t="str">
        <f t="shared" si="71"/>
        <v/>
      </c>
      <c r="CJ51" s="199" t="str">
        <f t="shared" si="71"/>
        <v/>
      </c>
      <c r="CK51" s="199" t="str">
        <f t="shared" si="71"/>
        <v/>
      </c>
      <c r="CL51" s="199" t="str">
        <f t="shared" si="71"/>
        <v/>
      </c>
      <c r="CM51" s="199" t="str">
        <f t="shared" si="71"/>
        <v/>
      </c>
      <c r="CN51" s="199" t="str">
        <f t="shared" si="71"/>
        <v/>
      </c>
      <c r="CO51" s="199" t="str">
        <f t="shared" si="71"/>
        <v/>
      </c>
      <c r="CP51" s="199" t="str">
        <f t="shared" si="71"/>
        <v/>
      </c>
      <c r="CQ51" s="199" t="str">
        <f t="shared" si="71"/>
        <v/>
      </c>
      <c r="CR51" s="199" t="str">
        <f t="shared" si="71"/>
        <v/>
      </c>
      <c r="CS51" s="199" t="str">
        <f t="shared" si="71"/>
        <v/>
      </c>
      <c r="CT51" s="199" t="str">
        <f t="shared" si="71"/>
        <v/>
      </c>
      <c r="CU51" s="199" t="str">
        <f t="shared" si="71"/>
        <v/>
      </c>
      <c r="CV51" s="199" t="str">
        <f t="shared" si="67"/>
        <v/>
      </c>
      <c r="CW51" s="199" t="str">
        <f t="shared" si="67"/>
        <v/>
      </c>
      <c r="CX51" s="199" t="str">
        <f t="shared" si="67"/>
        <v/>
      </c>
      <c r="CY51" s="199" t="str">
        <f t="shared" si="67"/>
        <v/>
      </c>
      <c r="CZ51" s="199" t="str">
        <f t="shared" si="67"/>
        <v/>
      </c>
      <c r="DA51" s="199" t="str">
        <f t="shared" si="67"/>
        <v/>
      </c>
      <c r="DB51" s="199" t="str">
        <f t="shared" si="67"/>
        <v/>
      </c>
      <c r="DC51" s="199" t="str">
        <f t="shared" si="67"/>
        <v/>
      </c>
      <c r="DD51" s="199" t="str">
        <f t="shared" si="67"/>
        <v/>
      </c>
      <c r="DE51" s="199" t="str">
        <f t="shared" ref="DE51:FP51" si="72">IF(ISNONTEXT($AH51),DD51+$AH51,"")</f>
        <v/>
      </c>
      <c r="DF51" s="199" t="str">
        <f t="shared" si="72"/>
        <v/>
      </c>
      <c r="DG51" s="199" t="str">
        <f t="shared" si="72"/>
        <v/>
      </c>
      <c r="DH51" s="199" t="str">
        <f t="shared" si="72"/>
        <v/>
      </c>
      <c r="DI51" s="199" t="str">
        <f t="shared" si="72"/>
        <v/>
      </c>
      <c r="DJ51" s="199" t="str">
        <f t="shared" si="72"/>
        <v/>
      </c>
      <c r="DK51" s="199" t="str">
        <f t="shared" si="72"/>
        <v/>
      </c>
      <c r="DL51" s="199" t="str">
        <f t="shared" si="72"/>
        <v/>
      </c>
      <c r="DM51" s="199" t="str">
        <f t="shared" si="72"/>
        <v/>
      </c>
      <c r="DN51" s="199" t="str">
        <f t="shared" si="72"/>
        <v/>
      </c>
      <c r="DO51" s="199" t="str">
        <f t="shared" si="72"/>
        <v/>
      </c>
      <c r="DP51" s="199" t="str">
        <f t="shared" si="72"/>
        <v/>
      </c>
      <c r="DQ51" s="199" t="str">
        <f t="shared" si="72"/>
        <v/>
      </c>
      <c r="DR51" s="199" t="str">
        <f t="shared" si="72"/>
        <v/>
      </c>
      <c r="DS51" s="199" t="str">
        <f t="shared" si="72"/>
        <v/>
      </c>
      <c r="DT51" s="199" t="str">
        <f t="shared" si="72"/>
        <v/>
      </c>
      <c r="DU51" s="199" t="str">
        <f t="shared" si="72"/>
        <v/>
      </c>
      <c r="DV51" s="199" t="str">
        <f t="shared" si="72"/>
        <v/>
      </c>
      <c r="DW51" s="199" t="str">
        <f t="shared" si="72"/>
        <v/>
      </c>
      <c r="DX51" s="199" t="str">
        <f t="shared" si="72"/>
        <v/>
      </c>
      <c r="DY51" s="199" t="str">
        <f t="shared" si="72"/>
        <v/>
      </c>
      <c r="DZ51" s="199" t="str">
        <f t="shared" si="72"/>
        <v/>
      </c>
      <c r="EA51" s="199" t="str">
        <f t="shared" si="72"/>
        <v/>
      </c>
      <c r="EB51" s="199" t="str">
        <f t="shared" si="72"/>
        <v/>
      </c>
      <c r="EC51" s="199" t="str">
        <f t="shared" si="72"/>
        <v/>
      </c>
      <c r="ED51" s="199" t="str">
        <f t="shared" si="72"/>
        <v/>
      </c>
      <c r="EE51" s="236" t="str">
        <f t="shared" si="16"/>
        <v/>
      </c>
      <c r="EF51" s="237" t="e">
        <f t="shared" si="68"/>
        <v>#N/A</v>
      </c>
      <c r="EG51" s="237" t="e">
        <f t="shared" si="68"/>
        <v>#N/A</v>
      </c>
      <c r="EH51" s="237" t="e">
        <f t="shared" si="68"/>
        <v>#N/A</v>
      </c>
      <c r="EI51" s="237" t="e">
        <f t="shared" si="68"/>
        <v>#N/A</v>
      </c>
      <c r="EJ51" s="237" t="e">
        <f t="shared" si="68"/>
        <v>#N/A</v>
      </c>
      <c r="EK51" s="237" t="e">
        <f t="shared" si="68"/>
        <v>#N/A</v>
      </c>
      <c r="EL51" s="237" t="e">
        <f t="shared" si="68"/>
        <v>#N/A</v>
      </c>
      <c r="EM51" s="237" t="e">
        <f t="shared" si="68"/>
        <v>#N/A</v>
      </c>
      <c r="EN51" s="237" t="e">
        <f t="shared" si="68"/>
        <v>#N/A</v>
      </c>
      <c r="EO51" s="237" t="e">
        <f t="shared" si="68"/>
        <v>#N/A</v>
      </c>
      <c r="EP51" s="237" t="e">
        <f t="shared" si="68"/>
        <v>#N/A</v>
      </c>
      <c r="EQ51" s="237" t="e">
        <f t="shared" si="68"/>
        <v>#N/A</v>
      </c>
      <c r="ER51" s="237" t="e">
        <f t="shared" si="68"/>
        <v>#N/A</v>
      </c>
      <c r="ES51" s="237" t="e">
        <f t="shared" si="68"/>
        <v>#N/A</v>
      </c>
      <c r="ET51" s="237" t="e">
        <f t="shared" si="68"/>
        <v>#N/A</v>
      </c>
      <c r="EU51" s="237" t="e">
        <f t="shared" si="65"/>
        <v>#N/A</v>
      </c>
      <c r="EV51" s="237" t="e">
        <f t="shared" si="60"/>
        <v>#N/A</v>
      </c>
      <c r="EW51" s="237" t="e">
        <f t="shared" si="60"/>
        <v>#N/A</v>
      </c>
      <c r="EX51" s="237" t="e">
        <f t="shared" si="60"/>
        <v>#N/A</v>
      </c>
      <c r="EY51" s="237" t="e">
        <f t="shared" si="60"/>
        <v>#N/A</v>
      </c>
      <c r="EZ51" s="237" t="e">
        <f t="shared" si="60"/>
        <v>#N/A</v>
      </c>
      <c r="FA51" s="237" t="e">
        <f t="shared" si="60"/>
        <v>#N/A</v>
      </c>
      <c r="FB51" s="237" t="e">
        <f t="shared" si="60"/>
        <v>#N/A</v>
      </c>
      <c r="FC51" s="237" t="e">
        <f t="shared" si="56"/>
        <v>#N/A</v>
      </c>
      <c r="FD51" s="237" t="e">
        <f t="shared" si="56"/>
        <v>#N/A</v>
      </c>
      <c r="FE51" s="237" t="e">
        <f t="shared" si="56"/>
        <v>#N/A</v>
      </c>
      <c r="FF51" s="237" t="e">
        <f t="shared" si="56"/>
        <v>#N/A</v>
      </c>
      <c r="FG51" s="237" t="e">
        <f t="shared" si="56"/>
        <v>#N/A</v>
      </c>
      <c r="FH51" s="237" t="e">
        <f t="shared" si="42"/>
        <v>#N/A</v>
      </c>
      <c r="FI51" s="237" t="e">
        <f t="shared" si="42"/>
        <v>#N/A</v>
      </c>
      <c r="FJ51" s="237" t="e">
        <f t="shared" si="42"/>
        <v>#N/A</v>
      </c>
      <c r="FK51" s="237" t="e">
        <f t="shared" si="42"/>
        <v>#N/A</v>
      </c>
      <c r="FL51" s="237" t="e">
        <f t="shared" si="42"/>
        <v>#N/A</v>
      </c>
      <c r="FM51" s="237" t="e">
        <f t="shared" si="42"/>
        <v>#N/A</v>
      </c>
      <c r="FN51" s="237" t="e">
        <f t="shared" si="42"/>
        <v>#N/A</v>
      </c>
      <c r="FO51" s="237" t="e">
        <f t="shared" si="42"/>
        <v>#N/A</v>
      </c>
      <c r="FP51" s="237" t="e">
        <f t="shared" si="42"/>
        <v>#N/A</v>
      </c>
      <c r="FQ51" s="237" t="e">
        <f t="shared" si="42"/>
        <v>#N/A</v>
      </c>
      <c r="FR51" s="237" t="e">
        <f t="shared" si="42"/>
        <v>#N/A</v>
      </c>
      <c r="FS51" s="237" t="e">
        <f t="shared" si="42"/>
        <v>#N/A</v>
      </c>
      <c r="FT51" s="237" t="e">
        <f t="shared" si="42"/>
        <v>#N/A</v>
      </c>
      <c r="FU51" s="237" t="e">
        <f t="shared" si="42"/>
        <v>#N/A</v>
      </c>
      <c r="FV51" s="237" t="e">
        <f t="shared" si="42"/>
        <v>#N/A</v>
      </c>
      <c r="FW51" s="237" t="e">
        <f t="shared" si="42"/>
        <v>#N/A</v>
      </c>
      <c r="FX51" s="237" t="e">
        <f t="shared" si="61"/>
        <v>#N/A</v>
      </c>
      <c r="FY51" s="237" t="e">
        <f t="shared" si="57"/>
        <v>#N/A</v>
      </c>
      <c r="FZ51" s="237" t="e">
        <f t="shared" si="57"/>
        <v>#N/A</v>
      </c>
      <c r="GA51" s="237" t="e">
        <f t="shared" si="57"/>
        <v>#N/A</v>
      </c>
      <c r="GB51" s="237" t="e">
        <f t="shared" si="57"/>
        <v>#N/A</v>
      </c>
      <c r="GC51" s="237" t="e">
        <f t="shared" si="57"/>
        <v>#N/A</v>
      </c>
      <c r="GD51" s="237" t="e">
        <f t="shared" si="57"/>
        <v>#N/A</v>
      </c>
      <c r="GE51" s="237" t="e">
        <f t="shared" si="57"/>
        <v>#N/A</v>
      </c>
      <c r="GF51" s="237" t="e">
        <f t="shared" si="57"/>
        <v>#N/A</v>
      </c>
      <c r="GG51" s="237" t="e">
        <f t="shared" si="57"/>
        <v>#N/A</v>
      </c>
      <c r="GH51" s="237" t="e">
        <f t="shared" si="57"/>
        <v>#N/A</v>
      </c>
      <c r="GI51" s="237" t="e">
        <f t="shared" si="57"/>
        <v>#N/A</v>
      </c>
      <c r="GJ51" s="237" t="e">
        <f t="shared" si="57"/>
        <v>#N/A</v>
      </c>
      <c r="GK51" s="237" t="e">
        <f t="shared" si="57"/>
        <v>#N/A</v>
      </c>
      <c r="GL51" s="237" t="e">
        <f t="shared" si="57"/>
        <v>#N/A</v>
      </c>
      <c r="GM51" s="237" t="e">
        <f t="shared" si="57"/>
        <v>#N/A</v>
      </c>
      <c r="GN51" s="237" t="e">
        <f t="shared" si="57"/>
        <v>#N/A</v>
      </c>
      <c r="GO51" s="237" t="e">
        <f t="shared" si="58"/>
        <v>#N/A</v>
      </c>
      <c r="GP51" s="237" t="e">
        <f t="shared" si="58"/>
        <v>#N/A</v>
      </c>
      <c r="GQ51" s="237" t="e">
        <f t="shared" si="39"/>
        <v>#N/A</v>
      </c>
      <c r="GR51" s="237" t="e">
        <f t="shared" si="39"/>
        <v>#N/A</v>
      </c>
      <c r="GS51" s="237" t="e">
        <f t="shared" si="39"/>
        <v>#N/A</v>
      </c>
      <c r="GT51" s="237" t="e">
        <f t="shared" si="39"/>
        <v>#N/A</v>
      </c>
      <c r="GU51" s="237" t="e">
        <f t="shared" si="39"/>
        <v>#N/A</v>
      </c>
      <c r="GV51" s="237" t="e">
        <f t="shared" si="39"/>
        <v>#N/A</v>
      </c>
      <c r="GW51" s="237" t="e">
        <f t="shared" si="39"/>
        <v>#N/A</v>
      </c>
      <c r="GX51" s="237" t="e">
        <f t="shared" si="39"/>
        <v>#N/A</v>
      </c>
      <c r="GY51" s="237" t="e">
        <f t="shared" si="39"/>
        <v>#N/A</v>
      </c>
      <c r="GZ51" s="237" t="e">
        <f t="shared" si="39"/>
        <v>#N/A</v>
      </c>
      <c r="HA51" s="237" t="e">
        <f t="shared" si="39"/>
        <v>#N/A</v>
      </c>
      <c r="HB51" s="237" t="e">
        <f t="shared" si="39"/>
        <v>#N/A</v>
      </c>
      <c r="HC51" s="237" t="e">
        <f t="shared" si="39"/>
        <v>#N/A</v>
      </c>
      <c r="HD51" s="237" t="e">
        <f t="shared" si="39"/>
        <v>#N/A</v>
      </c>
      <c r="HE51" s="237" t="e">
        <f t="shared" si="39"/>
        <v>#N/A</v>
      </c>
      <c r="HF51" s="237" t="e">
        <f t="shared" si="55"/>
        <v>#N/A</v>
      </c>
      <c r="HG51" s="237" t="e">
        <f t="shared" si="55"/>
        <v>#N/A</v>
      </c>
      <c r="HH51" s="237" t="e">
        <f t="shared" si="47"/>
        <v>#N/A</v>
      </c>
      <c r="HI51" s="237" t="e">
        <f t="shared" si="47"/>
        <v>#N/A</v>
      </c>
      <c r="HJ51" s="237" t="e">
        <f t="shared" si="47"/>
        <v>#N/A</v>
      </c>
      <c r="HK51" s="237" t="e">
        <f t="shared" si="47"/>
        <v>#N/A</v>
      </c>
      <c r="HL51" s="237" t="e">
        <f t="shared" si="47"/>
        <v>#N/A</v>
      </c>
      <c r="HM51" s="237" t="e">
        <f t="shared" si="47"/>
        <v>#N/A</v>
      </c>
      <c r="HN51" s="237" t="e">
        <f t="shared" si="47"/>
        <v>#N/A</v>
      </c>
      <c r="HO51" s="237" t="e">
        <f t="shared" si="47"/>
        <v>#N/A</v>
      </c>
      <c r="HP51" s="237" t="e">
        <f t="shared" si="47"/>
        <v>#N/A</v>
      </c>
      <c r="HQ51" s="237" t="e">
        <f t="shared" si="47"/>
        <v>#N/A</v>
      </c>
      <c r="HR51" s="237" t="e">
        <f t="shared" si="47"/>
        <v>#N/A</v>
      </c>
      <c r="HS51" s="237" t="e">
        <f t="shared" si="47"/>
        <v>#N/A</v>
      </c>
      <c r="HT51" s="237" t="e">
        <f t="shared" si="47"/>
        <v>#N/A</v>
      </c>
      <c r="HU51" s="237" t="e">
        <f t="shared" si="47"/>
        <v>#N/A</v>
      </c>
      <c r="HV51" s="237" t="e">
        <f t="shared" si="47"/>
        <v>#N/A</v>
      </c>
      <c r="HW51" s="237" t="e">
        <f t="shared" si="47"/>
        <v>#N/A</v>
      </c>
      <c r="HX51" s="237" t="e">
        <f t="shared" si="66"/>
        <v>#N/A</v>
      </c>
      <c r="HY51" s="237" t="e">
        <f t="shared" si="63"/>
        <v>#N/A</v>
      </c>
      <c r="HZ51" s="237" t="e">
        <f t="shared" si="63"/>
        <v>#N/A</v>
      </c>
      <c r="IA51" s="237" t="e">
        <f t="shared" si="45"/>
        <v>#N/A</v>
      </c>
      <c r="IB51" s="237" t="e">
        <f t="shared" si="27"/>
        <v>#N/A</v>
      </c>
    </row>
    <row r="52" spans="1:236" hidden="1" x14ac:dyDescent="0.25">
      <c r="A52" s="22">
        <v>49</v>
      </c>
      <c r="B52" s="132"/>
      <c r="C52" s="132"/>
      <c r="D52" s="132"/>
      <c r="E52" s="127"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9" t="str">
        <f t="shared" si="3"/>
        <v/>
      </c>
      <c r="Q52" s="119" t="str">
        <f t="shared" si="4"/>
        <v/>
      </c>
      <c r="R52" s="40" t="str">
        <f t="shared" si="5"/>
        <v/>
      </c>
      <c r="S52" s="132"/>
      <c r="T52" s="28" t="str">
        <f>IF(AND(B52&gt;0,C52&gt;0,D52&gt;0,M52&gt;0,N52&gt;0,S52&gt;0,NOT(K52="")),ABS(VLOOKUP($S$1,VLookups!$A$28:$B$29,2,FALSE)-_xlfn.BETA.DIST(S52,IF(G52="L",N52,M52),IF(G52="L",M52,N52),TRUE,B52,D52)),"")</f>
        <v/>
      </c>
      <c r="U52" s="129" t="str">
        <f>IF(OR($M52="",$N52=""),"",_xlfn.BETA.INV(ABS(VLOOKUP($S$1,VLookups!$A$28:$B$29,2,FALSE)-U$3),IF($G52="L",$N52,$M52),IF($G52="L",$M52,$N52),$B52,$D52))</f>
        <v/>
      </c>
      <c r="V52" s="130" t="str">
        <f>IF(OR($M52="",$N52=""),"",_xlfn.BETA.INV(ABS(VLOOKUP($S$1,VLookups!$A$28:$B$29,2,FALSE)-V$3),IF($G52="L",$N52,$M52),IF($G52="L",$M52,$N52),$B52,$D52))</f>
        <v/>
      </c>
      <c r="W52" s="129" t="str">
        <f>IF(OR($M52="",$N52=""),"",_xlfn.BETA.INV(ABS(VLOOKUP($S$1,VLookups!$A$28:$B$29,2,FALSE)-W$3),IF($G52="L",$N52,$M52),IF($G52="L",$M52,$N52),$B52,$D52))</f>
        <v/>
      </c>
      <c r="X52" s="130" t="str">
        <f>IF(OR($M52="",$N52=""),"",_xlfn.BETA.INV(ABS(VLOOKUP($S$1,VLookups!$A$28:$B$29,2,FALSE)-X$3),IF($G52="L",$N52,$M52),IF($G52="L",$M52,$N52),$B52,$D52))</f>
        <v/>
      </c>
      <c r="Y52" s="129" t="str">
        <f>IF(OR($M52="",$N52=""),"",_xlfn.BETA.INV(ABS(VLOOKUP($S$1,VLookups!$A$28:$B$29,2,FALSE)-Y$3),IF($G52="L",$N52,$M52),IF($G52="L",$M52,$N52),$B52,$D52))</f>
        <v/>
      </c>
      <c r="Z52" s="130" t="str">
        <f>IF(OR($M52="",$N52=""),"",_xlfn.BETA.INV(ABS(VLOOKUP($S$1,VLookups!$A$28:$B$29,2,FALSE)-Z$3),IF($G52="L",$N52,$M52),IF($G52="L",$M52,$N52),$B52,$D52))</f>
        <v/>
      </c>
      <c r="AA52" s="129" t="str">
        <f>IF(OR($M52="",$N52=""),"",_xlfn.BETA.INV(ABS(VLOOKUP($S$1,VLookups!$A$28:$B$29,2,FALSE)-AA$3),IF($G52="L",$N52,$M52),IF($G52="L",$M52,$N52),$B52,$D52))</f>
        <v/>
      </c>
      <c r="AB52" s="130" t="str">
        <f>IF(OR($M52="",$N52=""),"",_xlfn.BETA.INV(ABS(VLOOKUP($S$1,VLookups!$A$28:$B$29,2,FALSE)-AB$3),IF($G52="L",$N52,$M52),IF($G52="L",$M52,$N52),$B52,$D52))</f>
        <v/>
      </c>
      <c r="AC52" s="129" t="str">
        <f>IF(OR($M52="",$N52=""),"",_xlfn.BETA.INV(ABS(VLOOKUP($S$1,VLookups!$A$28:$B$29,2,FALSE)-AC$3),IF($G52="L",$N52,$M52),IF($G52="L",$M52,$N52),$B52,$D52))</f>
        <v/>
      </c>
      <c r="AD52" s="130" t="str">
        <f>IF(OR($M52="",$N52=""),"",_xlfn.BETA.INV(ABS(VLOOKUP($S$1,VLookups!$A$28:$B$29,2,FALSE)-AD$3),IF($G52="L",$N52,$M52),IF($G52="L",$M52,$N52),$B52,$D52))</f>
        <v/>
      </c>
      <c r="AE52" s="129" t="str">
        <f>IF(OR($M52="",$N52=""),"",_xlfn.BETA.INV(ABS(VLOOKUP($S$1,VLookups!$A$28:$B$29,2,FALSE)-AE$3),IF($G52="L",$N52,$M52),IF($G52="L",$M52,$N52),$B52,$D52))</f>
        <v/>
      </c>
      <c r="AF52" s="130" t="str">
        <f>IF(OR($M52="",$N52=""),"",_xlfn.BETA.INV(ABS(VLOOKUP($S$1,VLookups!$A$28:$B$29,2,FALSE)-AF$3),IF($G52="L",$N52,$M52),IF($G52="L",$M52,$N52),$B52,$D52))</f>
        <v/>
      </c>
      <c r="AG52" s="17"/>
      <c r="AH52" s="238" t="str">
        <f t="shared" si="13"/>
        <v/>
      </c>
      <c r="AI52" s="236" t="str">
        <f t="shared" si="14"/>
        <v/>
      </c>
      <c r="AJ52" s="199" t="str">
        <f t="shared" si="71"/>
        <v/>
      </c>
      <c r="AK52" s="199" t="str">
        <f t="shared" si="71"/>
        <v/>
      </c>
      <c r="AL52" s="199" t="str">
        <f t="shared" si="71"/>
        <v/>
      </c>
      <c r="AM52" s="199" t="str">
        <f t="shared" si="71"/>
        <v/>
      </c>
      <c r="AN52" s="199" t="str">
        <f t="shared" si="71"/>
        <v/>
      </c>
      <c r="AO52" s="199" t="str">
        <f t="shared" si="71"/>
        <v/>
      </c>
      <c r="AP52" s="199" t="str">
        <f t="shared" si="71"/>
        <v/>
      </c>
      <c r="AQ52" s="199" t="str">
        <f t="shared" si="71"/>
        <v/>
      </c>
      <c r="AR52" s="199" t="str">
        <f t="shared" si="71"/>
        <v/>
      </c>
      <c r="AS52" s="199" t="str">
        <f t="shared" si="71"/>
        <v/>
      </c>
      <c r="AT52" s="199" t="str">
        <f t="shared" si="71"/>
        <v/>
      </c>
      <c r="AU52" s="199" t="str">
        <f t="shared" si="71"/>
        <v/>
      </c>
      <c r="AV52" s="199" t="str">
        <f t="shared" si="71"/>
        <v/>
      </c>
      <c r="AW52" s="199" t="str">
        <f t="shared" si="71"/>
        <v/>
      </c>
      <c r="AX52" s="199" t="str">
        <f t="shared" si="71"/>
        <v/>
      </c>
      <c r="AY52" s="199" t="str">
        <f t="shared" si="71"/>
        <v/>
      </c>
      <c r="AZ52" s="199" t="str">
        <f t="shared" si="71"/>
        <v/>
      </c>
      <c r="BA52" s="199" t="str">
        <f t="shared" si="71"/>
        <v/>
      </c>
      <c r="BB52" s="199" t="str">
        <f t="shared" si="71"/>
        <v/>
      </c>
      <c r="BC52" s="199" t="str">
        <f t="shared" si="71"/>
        <v/>
      </c>
      <c r="BD52" s="199" t="str">
        <f t="shared" si="71"/>
        <v/>
      </c>
      <c r="BE52" s="199" t="str">
        <f t="shared" si="71"/>
        <v/>
      </c>
      <c r="BF52" s="199" t="str">
        <f t="shared" si="71"/>
        <v/>
      </c>
      <c r="BG52" s="199" t="str">
        <f t="shared" si="71"/>
        <v/>
      </c>
      <c r="BH52" s="199" t="str">
        <f t="shared" si="71"/>
        <v/>
      </c>
      <c r="BI52" s="199" t="str">
        <f t="shared" si="71"/>
        <v/>
      </c>
      <c r="BJ52" s="199" t="str">
        <f t="shared" si="71"/>
        <v/>
      </c>
      <c r="BK52" s="199" t="str">
        <f t="shared" si="71"/>
        <v/>
      </c>
      <c r="BL52" s="199" t="str">
        <f t="shared" si="71"/>
        <v/>
      </c>
      <c r="BM52" s="199" t="str">
        <f t="shared" si="71"/>
        <v/>
      </c>
      <c r="BN52" s="199" t="str">
        <f t="shared" si="71"/>
        <v/>
      </c>
      <c r="BO52" s="199" t="str">
        <f t="shared" si="71"/>
        <v/>
      </c>
      <c r="BP52" s="199" t="str">
        <f t="shared" si="71"/>
        <v/>
      </c>
      <c r="BQ52" s="199" t="str">
        <f t="shared" si="71"/>
        <v/>
      </c>
      <c r="BR52" s="199" t="str">
        <f t="shared" si="71"/>
        <v/>
      </c>
      <c r="BS52" s="199" t="str">
        <f t="shared" si="71"/>
        <v/>
      </c>
      <c r="BT52" s="199" t="str">
        <f t="shared" si="71"/>
        <v/>
      </c>
      <c r="BU52" s="199" t="str">
        <f t="shared" si="71"/>
        <v/>
      </c>
      <c r="BV52" s="199" t="str">
        <f t="shared" si="71"/>
        <v/>
      </c>
      <c r="BW52" s="199" t="str">
        <f t="shared" si="71"/>
        <v/>
      </c>
      <c r="BX52" s="199" t="str">
        <f t="shared" si="71"/>
        <v/>
      </c>
      <c r="BY52" s="199" t="str">
        <f t="shared" si="71"/>
        <v/>
      </c>
      <c r="BZ52" s="199" t="str">
        <f t="shared" si="71"/>
        <v/>
      </c>
      <c r="CA52" s="199" t="str">
        <f t="shared" si="71"/>
        <v/>
      </c>
      <c r="CB52" s="199" t="str">
        <f t="shared" si="71"/>
        <v/>
      </c>
      <c r="CC52" s="199" t="str">
        <f t="shared" si="71"/>
        <v/>
      </c>
      <c r="CD52" s="199" t="str">
        <f t="shared" si="71"/>
        <v/>
      </c>
      <c r="CE52" s="199" t="str">
        <f t="shared" si="71"/>
        <v/>
      </c>
      <c r="CF52" s="199" t="str">
        <f t="shared" si="71"/>
        <v/>
      </c>
      <c r="CG52" s="199" t="str">
        <f t="shared" si="71"/>
        <v/>
      </c>
      <c r="CH52" s="199" t="str">
        <f t="shared" si="71"/>
        <v/>
      </c>
      <c r="CI52" s="199" t="str">
        <f t="shared" si="71"/>
        <v/>
      </c>
      <c r="CJ52" s="199" t="str">
        <f t="shared" si="71"/>
        <v/>
      </c>
      <c r="CK52" s="199" t="str">
        <f t="shared" si="71"/>
        <v/>
      </c>
      <c r="CL52" s="199" t="str">
        <f t="shared" si="71"/>
        <v/>
      </c>
      <c r="CM52" s="199" t="str">
        <f t="shared" si="71"/>
        <v/>
      </c>
      <c r="CN52" s="199" t="str">
        <f t="shared" si="71"/>
        <v/>
      </c>
      <c r="CO52" s="199" t="str">
        <f t="shared" si="71"/>
        <v/>
      </c>
      <c r="CP52" s="199" t="str">
        <f t="shared" si="71"/>
        <v/>
      </c>
      <c r="CQ52" s="199" t="str">
        <f t="shared" si="71"/>
        <v/>
      </c>
      <c r="CR52" s="199" t="str">
        <f t="shared" si="71"/>
        <v/>
      </c>
      <c r="CS52" s="199" t="str">
        <f t="shared" si="71"/>
        <v/>
      </c>
      <c r="CT52" s="199" t="str">
        <f t="shared" si="71"/>
        <v/>
      </c>
      <c r="CU52" s="199" t="str">
        <f t="shared" ref="CU52:FF59" si="73">IF(ISNONTEXT($AH52),CT52+$AH52,"")</f>
        <v/>
      </c>
      <c r="CV52" s="199" t="str">
        <f t="shared" si="73"/>
        <v/>
      </c>
      <c r="CW52" s="199" t="str">
        <f t="shared" si="73"/>
        <v/>
      </c>
      <c r="CX52" s="199" t="str">
        <f t="shared" si="73"/>
        <v/>
      </c>
      <c r="CY52" s="199" t="str">
        <f t="shared" si="73"/>
        <v/>
      </c>
      <c r="CZ52" s="199" t="str">
        <f t="shared" si="73"/>
        <v/>
      </c>
      <c r="DA52" s="199" t="str">
        <f t="shared" si="73"/>
        <v/>
      </c>
      <c r="DB52" s="199" t="str">
        <f t="shared" si="73"/>
        <v/>
      </c>
      <c r="DC52" s="199" t="str">
        <f t="shared" si="73"/>
        <v/>
      </c>
      <c r="DD52" s="199" t="str">
        <f t="shared" si="73"/>
        <v/>
      </c>
      <c r="DE52" s="199" t="str">
        <f t="shared" si="73"/>
        <v/>
      </c>
      <c r="DF52" s="199" t="str">
        <f t="shared" si="73"/>
        <v/>
      </c>
      <c r="DG52" s="199" t="str">
        <f t="shared" si="73"/>
        <v/>
      </c>
      <c r="DH52" s="199" t="str">
        <f t="shared" si="73"/>
        <v/>
      </c>
      <c r="DI52" s="199" t="str">
        <f t="shared" si="73"/>
        <v/>
      </c>
      <c r="DJ52" s="199" t="str">
        <f t="shared" si="73"/>
        <v/>
      </c>
      <c r="DK52" s="199" t="str">
        <f t="shared" si="73"/>
        <v/>
      </c>
      <c r="DL52" s="199" t="str">
        <f t="shared" si="73"/>
        <v/>
      </c>
      <c r="DM52" s="199" t="str">
        <f t="shared" si="73"/>
        <v/>
      </c>
      <c r="DN52" s="199" t="str">
        <f t="shared" si="73"/>
        <v/>
      </c>
      <c r="DO52" s="199" t="str">
        <f t="shared" si="73"/>
        <v/>
      </c>
      <c r="DP52" s="199" t="str">
        <f t="shared" si="73"/>
        <v/>
      </c>
      <c r="DQ52" s="199" t="str">
        <f t="shared" si="73"/>
        <v/>
      </c>
      <c r="DR52" s="199" t="str">
        <f t="shared" si="73"/>
        <v/>
      </c>
      <c r="DS52" s="199" t="str">
        <f t="shared" si="73"/>
        <v/>
      </c>
      <c r="DT52" s="199" t="str">
        <f t="shared" si="73"/>
        <v/>
      </c>
      <c r="DU52" s="199" t="str">
        <f t="shared" si="73"/>
        <v/>
      </c>
      <c r="DV52" s="199" t="str">
        <f t="shared" si="73"/>
        <v/>
      </c>
      <c r="DW52" s="199" t="str">
        <f t="shared" si="73"/>
        <v/>
      </c>
      <c r="DX52" s="199" t="str">
        <f t="shared" si="73"/>
        <v/>
      </c>
      <c r="DY52" s="199" t="str">
        <f t="shared" si="73"/>
        <v/>
      </c>
      <c r="DZ52" s="199" t="str">
        <f t="shared" si="73"/>
        <v/>
      </c>
      <c r="EA52" s="199" t="str">
        <f t="shared" si="73"/>
        <v/>
      </c>
      <c r="EB52" s="199" t="str">
        <f t="shared" si="73"/>
        <v/>
      </c>
      <c r="EC52" s="199" t="str">
        <f t="shared" si="73"/>
        <v/>
      </c>
      <c r="ED52" s="199" t="str">
        <f t="shared" si="73"/>
        <v/>
      </c>
      <c r="EE52" s="236" t="str">
        <f t="shared" si="16"/>
        <v/>
      </c>
      <c r="EF52" s="237" t="e">
        <f t="shared" si="68"/>
        <v>#N/A</v>
      </c>
      <c r="EG52" s="237" t="e">
        <f t="shared" si="68"/>
        <v>#N/A</v>
      </c>
      <c r="EH52" s="237" t="e">
        <f t="shared" si="68"/>
        <v>#N/A</v>
      </c>
      <c r="EI52" s="237" t="e">
        <f t="shared" si="68"/>
        <v>#N/A</v>
      </c>
      <c r="EJ52" s="237" t="e">
        <f t="shared" si="68"/>
        <v>#N/A</v>
      </c>
      <c r="EK52" s="237" t="e">
        <f t="shared" si="68"/>
        <v>#N/A</v>
      </c>
      <c r="EL52" s="237" t="e">
        <f t="shared" si="68"/>
        <v>#N/A</v>
      </c>
      <c r="EM52" s="237" t="e">
        <f t="shared" si="68"/>
        <v>#N/A</v>
      </c>
      <c r="EN52" s="237" t="e">
        <f t="shared" si="68"/>
        <v>#N/A</v>
      </c>
      <c r="EO52" s="237" t="e">
        <f t="shared" si="68"/>
        <v>#N/A</v>
      </c>
      <c r="EP52" s="237" t="e">
        <f t="shared" si="68"/>
        <v>#N/A</v>
      </c>
      <c r="EQ52" s="237" t="e">
        <f t="shared" si="68"/>
        <v>#N/A</v>
      </c>
      <c r="ER52" s="237" t="e">
        <f t="shared" si="68"/>
        <v>#N/A</v>
      </c>
      <c r="ES52" s="237" t="e">
        <f t="shared" si="68"/>
        <v>#N/A</v>
      </c>
      <c r="ET52" s="237" t="e">
        <f t="shared" si="68"/>
        <v>#N/A</v>
      </c>
      <c r="EU52" s="237" t="e">
        <f t="shared" si="65"/>
        <v>#N/A</v>
      </c>
      <c r="EV52" s="237" t="e">
        <f t="shared" si="60"/>
        <v>#N/A</v>
      </c>
      <c r="EW52" s="237" t="e">
        <f t="shared" si="60"/>
        <v>#N/A</v>
      </c>
      <c r="EX52" s="237" t="e">
        <f t="shared" si="60"/>
        <v>#N/A</v>
      </c>
      <c r="EY52" s="237" t="e">
        <f t="shared" si="60"/>
        <v>#N/A</v>
      </c>
      <c r="EZ52" s="237" t="e">
        <f t="shared" si="60"/>
        <v>#N/A</v>
      </c>
      <c r="FA52" s="237" t="e">
        <f t="shared" si="60"/>
        <v>#N/A</v>
      </c>
      <c r="FB52" s="237" t="e">
        <f t="shared" si="60"/>
        <v>#N/A</v>
      </c>
      <c r="FC52" s="237" t="e">
        <f t="shared" si="56"/>
        <v>#N/A</v>
      </c>
      <c r="FD52" s="237" t="e">
        <f t="shared" si="56"/>
        <v>#N/A</v>
      </c>
      <c r="FE52" s="237" t="e">
        <f t="shared" si="56"/>
        <v>#N/A</v>
      </c>
      <c r="FF52" s="237" t="e">
        <f t="shared" si="56"/>
        <v>#N/A</v>
      </c>
      <c r="FG52" s="237" t="e">
        <f t="shared" si="56"/>
        <v>#N/A</v>
      </c>
      <c r="FH52" s="237" t="e">
        <f t="shared" si="42"/>
        <v>#N/A</v>
      </c>
      <c r="FI52" s="237" t="e">
        <f t="shared" si="42"/>
        <v>#N/A</v>
      </c>
      <c r="FJ52" s="237" t="e">
        <f t="shared" si="42"/>
        <v>#N/A</v>
      </c>
      <c r="FK52" s="237" t="e">
        <f t="shared" si="42"/>
        <v>#N/A</v>
      </c>
      <c r="FL52" s="237" t="e">
        <f t="shared" si="42"/>
        <v>#N/A</v>
      </c>
      <c r="FM52" s="237" t="e">
        <f t="shared" si="42"/>
        <v>#N/A</v>
      </c>
      <c r="FN52" s="237" t="e">
        <f t="shared" si="42"/>
        <v>#N/A</v>
      </c>
      <c r="FO52" s="237" t="e">
        <f t="shared" si="42"/>
        <v>#N/A</v>
      </c>
      <c r="FP52" s="237" t="e">
        <f t="shared" si="42"/>
        <v>#N/A</v>
      </c>
      <c r="FQ52" s="237" t="e">
        <f t="shared" si="42"/>
        <v>#N/A</v>
      </c>
      <c r="FR52" s="237" t="e">
        <f t="shared" si="42"/>
        <v>#N/A</v>
      </c>
      <c r="FS52" s="237" t="e">
        <f t="shared" si="42"/>
        <v>#N/A</v>
      </c>
      <c r="FT52" s="237" t="e">
        <f t="shared" si="42"/>
        <v>#N/A</v>
      </c>
      <c r="FU52" s="237" t="e">
        <f t="shared" si="42"/>
        <v>#N/A</v>
      </c>
      <c r="FV52" s="237" t="e">
        <f t="shared" si="42"/>
        <v>#N/A</v>
      </c>
      <c r="FW52" s="237" t="e">
        <f t="shared" ref="FW52:GK103" si="74">IF(ISNONTEXT($Q52),IF($G52="R",_xlfn.BETA.DIST(BZ52,$M52,$N52,FALSE,$B52,$D52),_xlfn.BETA.DIST(BZ52,$N52,$M52,FALSE,$B52,$D52)),NA())</f>
        <v>#N/A</v>
      </c>
      <c r="FX52" s="237" t="e">
        <f t="shared" si="61"/>
        <v>#N/A</v>
      </c>
      <c r="FY52" s="237" t="e">
        <f t="shared" si="57"/>
        <v>#N/A</v>
      </c>
      <c r="FZ52" s="237" t="e">
        <f t="shared" si="57"/>
        <v>#N/A</v>
      </c>
      <c r="GA52" s="237" t="e">
        <f t="shared" si="57"/>
        <v>#N/A</v>
      </c>
      <c r="GB52" s="237" t="e">
        <f t="shared" si="57"/>
        <v>#N/A</v>
      </c>
      <c r="GC52" s="237" t="e">
        <f t="shared" si="57"/>
        <v>#N/A</v>
      </c>
      <c r="GD52" s="237" t="e">
        <f t="shared" si="57"/>
        <v>#N/A</v>
      </c>
      <c r="GE52" s="237" t="e">
        <f t="shared" si="57"/>
        <v>#N/A</v>
      </c>
      <c r="GF52" s="237" t="e">
        <f t="shared" si="57"/>
        <v>#N/A</v>
      </c>
      <c r="GG52" s="237" t="e">
        <f t="shared" si="57"/>
        <v>#N/A</v>
      </c>
      <c r="GH52" s="237" t="e">
        <f t="shared" si="57"/>
        <v>#N/A</v>
      </c>
      <c r="GI52" s="237" t="e">
        <f t="shared" si="57"/>
        <v>#N/A</v>
      </c>
      <c r="GJ52" s="237" t="e">
        <f t="shared" si="57"/>
        <v>#N/A</v>
      </c>
      <c r="GK52" s="237" t="e">
        <f t="shared" si="57"/>
        <v>#N/A</v>
      </c>
      <c r="GL52" s="237" t="e">
        <f t="shared" si="57"/>
        <v>#N/A</v>
      </c>
      <c r="GM52" s="237" t="e">
        <f t="shared" si="57"/>
        <v>#N/A</v>
      </c>
      <c r="GN52" s="237" t="e">
        <f t="shared" si="57"/>
        <v>#N/A</v>
      </c>
      <c r="GO52" s="237" t="e">
        <f t="shared" si="58"/>
        <v>#N/A</v>
      </c>
      <c r="GP52" s="237" t="e">
        <f t="shared" si="58"/>
        <v>#N/A</v>
      </c>
      <c r="GQ52" s="237" t="e">
        <f t="shared" si="39"/>
        <v>#N/A</v>
      </c>
      <c r="GR52" s="237" t="e">
        <f t="shared" si="39"/>
        <v>#N/A</v>
      </c>
      <c r="GS52" s="237" t="e">
        <f t="shared" si="39"/>
        <v>#N/A</v>
      </c>
      <c r="GT52" s="237" t="e">
        <f t="shared" si="39"/>
        <v>#N/A</v>
      </c>
      <c r="GU52" s="237" t="e">
        <f t="shared" si="39"/>
        <v>#N/A</v>
      </c>
      <c r="GV52" s="237" t="e">
        <f t="shared" si="39"/>
        <v>#N/A</v>
      </c>
      <c r="GW52" s="237" t="e">
        <f t="shared" si="39"/>
        <v>#N/A</v>
      </c>
      <c r="GX52" s="237" t="e">
        <f t="shared" si="39"/>
        <v>#N/A</v>
      </c>
      <c r="GY52" s="237" t="e">
        <f t="shared" si="39"/>
        <v>#N/A</v>
      </c>
      <c r="GZ52" s="237" t="e">
        <f t="shared" si="39"/>
        <v>#N/A</v>
      </c>
      <c r="HA52" s="237" t="e">
        <f t="shared" si="39"/>
        <v>#N/A</v>
      </c>
      <c r="HB52" s="237" t="e">
        <f t="shared" si="39"/>
        <v>#N/A</v>
      </c>
      <c r="HC52" s="237" t="e">
        <f t="shared" si="39"/>
        <v>#N/A</v>
      </c>
      <c r="HD52" s="237" t="e">
        <f t="shared" si="39"/>
        <v>#N/A</v>
      </c>
      <c r="HE52" s="237" t="e">
        <f t="shared" si="39"/>
        <v>#N/A</v>
      </c>
      <c r="HF52" s="237" t="e">
        <f t="shared" si="55"/>
        <v>#N/A</v>
      </c>
      <c r="HG52" s="237" t="e">
        <f t="shared" si="55"/>
        <v>#N/A</v>
      </c>
      <c r="HH52" s="237" t="e">
        <f t="shared" si="47"/>
        <v>#N/A</v>
      </c>
      <c r="HI52" s="237" t="e">
        <f t="shared" si="47"/>
        <v>#N/A</v>
      </c>
      <c r="HJ52" s="237" t="e">
        <f t="shared" si="47"/>
        <v>#N/A</v>
      </c>
      <c r="HK52" s="237" t="e">
        <f t="shared" si="47"/>
        <v>#N/A</v>
      </c>
      <c r="HL52" s="237" t="e">
        <f t="shared" si="47"/>
        <v>#N/A</v>
      </c>
      <c r="HM52" s="237" t="e">
        <f t="shared" si="47"/>
        <v>#N/A</v>
      </c>
      <c r="HN52" s="237" t="e">
        <f t="shared" si="47"/>
        <v>#N/A</v>
      </c>
      <c r="HO52" s="237" t="e">
        <f t="shared" si="47"/>
        <v>#N/A</v>
      </c>
      <c r="HP52" s="237" t="e">
        <f t="shared" si="47"/>
        <v>#N/A</v>
      </c>
      <c r="HQ52" s="237" t="e">
        <f t="shared" si="47"/>
        <v>#N/A</v>
      </c>
      <c r="HR52" s="237" t="e">
        <f t="shared" si="47"/>
        <v>#N/A</v>
      </c>
      <c r="HS52" s="237" t="e">
        <f t="shared" si="47"/>
        <v>#N/A</v>
      </c>
      <c r="HT52" s="237" t="e">
        <f t="shared" si="47"/>
        <v>#N/A</v>
      </c>
      <c r="HU52" s="237" t="e">
        <f t="shared" si="47"/>
        <v>#N/A</v>
      </c>
      <c r="HV52" s="237" t="e">
        <f t="shared" si="47"/>
        <v>#N/A</v>
      </c>
      <c r="HW52" s="237" t="e">
        <f t="shared" si="47"/>
        <v>#N/A</v>
      </c>
      <c r="HX52" s="237" t="e">
        <f t="shared" si="66"/>
        <v>#N/A</v>
      </c>
      <c r="HY52" s="237" t="e">
        <f t="shared" si="63"/>
        <v>#N/A</v>
      </c>
      <c r="HZ52" s="237" t="e">
        <f t="shared" si="63"/>
        <v>#N/A</v>
      </c>
      <c r="IA52" s="237" t="e">
        <f t="shared" si="45"/>
        <v>#N/A</v>
      </c>
      <c r="IB52" s="237" t="e">
        <f t="shared" si="27"/>
        <v>#N/A</v>
      </c>
    </row>
    <row r="53" spans="1:236" hidden="1" x14ac:dyDescent="0.25">
      <c r="A53" s="22">
        <v>50</v>
      </c>
      <c r="B53" s="132"/>
      <c r="C53" s="132"/>
      <c r="D53" s="132"/>
      <c r="E53" s="127"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9" t="str">
        <f t="shared" si="3"/>
        <v/>
      </c>
      <c r="Q53" s="119" t="str">
        <f t="shared" si="4"/>
        <v/>
      </c>
      <c r="R53" s="40" t="str">
        <f t="shared" si="5"/>
        <v/>
      </c>
      <c r="S53" s="132"/>
      <c r="T53" s="28" t="str">
        <f>IF(AND(B53&gt;0,C53&gt;0,D53&gt;0,M53&gt;0,N53&gt;0,S53&gt;0,NOT(K53="")),ABS(VLOOKUP($S$1,VLookups!$A$28:$B$29,2,FALSE)-_xlfn.BETA.DIST(S53,IF(G53="L",N53,M53),IF(G53="L",M53,N53),TRUE,B53,D53)),"")</f>
        <v/>
      </c>
      <c r="U53" s="129" t="str">
        <f>IF(OR($M53="",$N53=""),"",_xlfn.BETA.INV(ABS(VLOOKUP($S$1,VLookups!$A$28:$B$29,2,FALSE)-U$3),IF($G53="L",$N53,$M53),IF($G53="L",$M53,$N53),$B53,$D53))</f>
        <v/>
      </c>
      <c r="V53" s="130" t="str">
        <f>IF(OR($M53="",$N53=""),"",_xlfn.BETA.INV(ABS(VLOOKUP($S$1,VLookups!$A$28:$B$29,2,FALSE)-V$3),IF($G53="L",$N53,$M53),IF($G53="L",$M53,$N53),$B53,$D53))</f>
        <v/>
      </c>
      <c r="W53" s="129" t="str">
        <f>IF(OR($M53="",$N53=""),"",_xlfn.BETA.INV(ABS(VLOOKUP($S$1,VLookups!$A$28:$B$29,2,FALSE)-W$3),IF($G53="L",$N53,$M53),IF($G53="L",$M53,$N53),$B53,$D53))</f>
        <v/>
      </c>
      <c r="X53" s="130" t="str">
        <f>IF(OR($M53="",$N53=""),"",_xlfn.BETA.INV(ABS(VLOOKUP($S$1,VLookups!$A$28:$B$29,2,FALSE)-X$3),IF($G53="L",$N53,$M53),IF($G53="L",$M53,$N53),$B53,$D53))</f>
        <v/>
      </c>
      <c r="Y53" s="129" t="str">
        <f>IF(OR($M53="",$N53=""),"",_xlfn.BETA.INV(ABS(VLOOKUP($S$1,VLookups!$A$28:$B$29,2,FALSE)-Y$3),IF($G53="L",$N53,$M53),IF($G53="L",$M53,$N53),$B53,$D53))</f>
        <v/>
      </c>
      <c r="Z53" s="130" t="str">
        <f>IF(OR($M53="",$N53=""),"",_xlfn.BETA.INV(ABS(VLOOKUP($S$1,VLookups!$A$28:$B$29,2,FALSE)-Z$3),IF($G53="L",$N53,$M53),IF($G53="L",$M53,$N53),$B53,$D53))</f>
        <v/>
      </c>
      <c r="AA53" s="129" t="str">
        <f>IF(OR($M53="",$N53=""),"",_xlfn.BETA.INV(ABS(VLOOKUP($S$1,VLookups!$A$28:$B$29,2,FALSE)-AA$3),IF($G53="L",$N53,$M53),IF($G53="L",$M53,$N53),$B53,$D53))</f>
        <v/>
      </c>
      <c r="AB53" s="130" t="str">
        <f>IF(OR($M53="",$N53=""),"",_xlfn.BETA.INV(ABS(VLOOKUP($S$1,VLookups!$A$28:$B$29,2,FALSE)-AB$3),IF($G53="L",$N53,$M53),IF($G53="L",$M53,$N53),$B53,$D53))</f>
        <v/>
      </c>
      <c r="AC53" s="129" t="str">
        <f>IF(OR($M53="",$N53=""),"",_xlfn.BETA.INV(ABS(VLOOKUP($S$1,VLookups!$A$28:$B$29,2,FALSE)-AC$3),IF($G53="L",$N53,$M53),IF($G53="L",$M53,$N53),$B53,$D53))</f>
        <v/>
      </c>
      <c r="AD53" s="130" t="str">
        <f>IF(OR($M53="",$N53=""),"",_xlfn.BETA.INV(ABS(VLOOKUP($S$1,VLookups!$A$28:$B$29,2,FALSE)-AD$3),IF($G53="L",$N53,$M53),IF($G53="L",$M53,$N53),$B53,$D53))</f>
        <v/>
      </c>
      <c r="AE53" s="129" t="str">
        <f>IF(OR($M53="",$N53=""),"",_xlfn.BETA.INV(ABS(VLOOKUP($S$1,VLookups!$A$28:$B$29,2,FALSE)-AE$3),IF($G53="L",$N53,$M53),IF($G53="L",$M53,$N53),$B53,$D53))</f>
        <v/>
      </c>
      <c r="AF53" s="130" t="str">
        <f>IF(OR($M53="",$N53=""),"",_xlfn.BETA.INV(ABS(VLOOKUP($S$1,VLookups!$A$28:$B$29,2,FALSE)-AF$3),IF($G53="L",$N53,$M53),IF($G53="L",$M53,$N53),$B53,$D53))</f>
        <v/>
      </c>
      <c r="AG53" s="17"/>
      <c r="AH53" s="238" t="str">
        <f t="shared" si="13"/>
        <v/>
      </c>
      <c r="AI53" s="236" t="str">
        <f t="shared" si="14"/>
        <v/>
      </c>
      <c r="AJ53" s="199" t="str">
        <f t="shared" ref="AJ53:CU56" si="75">IF(ISNONTEXT($AH53),AI53+$AH53,"")</f>
        <v/>
      </c>
      <c r="AK53" s="199" t="str">
        <f t="shared" si="75"/>
        <v/>
      </c>
      <c r="AL53" s="199" t="str">
        <f t="shared" si="75"/>
        <v/>
      </c>
      <c r="AM53" s="199" t="str">
        <f t="shared" si="75"/>
        <v/>
      </c>
      <c r="AN53" s="199" t="str">
        <f t="shared" si="75"/>
        <v/>
      </c>
      <c r="AO53" s="199" t="str">
        <f t="shared" si="75"/>
        <v/>
      </c>
      <c r="AP53" s="199" t="str">
        <f t="shared" si="75"/>
        <v/>
      </c>
      <c r="AQ53" s="199" t="str">
        <f t="shared" si="75"/>
        <v/>
      </c>
      <c r="AR53" s="199" t="str">
        <f t="shared" si="75"/>
        <v/>
      </c>
      <c r="AS53" s="199" t="str">
        <f t="shared" si="75"/>
        <v/>
      </c>
      <c r="AT53" s="199" t="str">
        <f t="shared" si="75"/>
        <v/>
      </c>
      <c r="AU53" s="199" t="str">
        <f t="shared" si="75"/>
        <v/>
      </c>
      <c r="AV53" s="199" t="str">
        <f t="shared" si="75"/>
        <v/>
      </c>
      <c r="AW53" s="199" t="str">
        <f t="shared" si="75"/>
        <v/>
      </c>
      <c r="AX53" s="199" t="str">
        <f t="shared" si="75"/>
        <v/>
      </c>
      <c r="AY53" s="199" t="str">
        <f t="shared" si="75"/>
        <v/>
      </c>
      <c r="AZ53" s="199" t="str">
        <f t="shared" si="75"/>
        <v/>
      </c>
      <c r="BA53" s="199" t="str">
        <f t="shared" si="75"/>
        <v/>
      </c>
      <c r="BB53" s="199" t="str">
        <f t="shared" si="75"/>
        <v/>
      </c>
      <c r="BC53" s="199" t="str">
        <f t="shared" si="75"/>
        <v/>
      </c>
      <c r="BD53" s="199" t="str">
        <f t="shared" si="75"/>
        <v/>
      </c>
      <c r="BE53" s="199" t="str">
        <f t="shared" si="75"/>
        <v/>
      </c>
      <c r="BF53" s="199" t="str">
        <f t="shared" si="75"/>
        <v/>
      </c>
      <c r="BG53" s="199" t="str">
        <f t="shared" si="75"/>
        <v/>
      </c>
      <c r="BH53" s="199" t="str">
        <f t="shared" si="75"/>
        <v/>
      </c>
      <c r="BI53" s="199" t="str">
        <f t="shared" si="75"/>
        <v/>
      </c>
      <c r="BJ53" s="199" t="str">
        <f t="shared" si="75"/>
        <v/>
      </c>
      <c r="BK53" s="199" t="str">
        <f t="shared" si="75"/>
        <v/>
      </c>
      <c r="BL53" s="199" t="str">
        <f t="shared" si="75"/>
        <v/>
      </c>
      <c r="BM53" s="199" t="str">
        <f t="shared" si="75"/>
        <v/>
      </c>
      <c r="BN53" s="199" t="str">
        <f t="shared" si="75"/>
        <v/>
      </c>
      <c r="BO53" s="199" t="str">
        <f t="shared" si="75"/>
        <v/>
      </c>
      <c r="BP53" s="199" t="str">
        <f t="shared" si="75"/>
        <v/>
      </c>
      <c r="BQ53" s="199" t="str">
        <f t="shared" si="75"/>
        <v/>
      </c>
      <c r="BR53" s="199" t="str">
        <f t="shared" si="75"/>
        <v/>
      </c>
      <c r="BS53" s="199" t="str">
        <f t="shared" si="75"/>
        <v/>
      </c>
      <c r="BT53" s="199" t="str">
        <f t="shared" si="75"/>
        <v/>
      </c>
      <c r="BU53" s="199" t="str">
        <f t="shared" si="75"/>
        <v/>
      </c>
      <c r="BV53" s="199" t="str">
        <f t="shared" si="75"/>
        <v/>
      </c>
      <c r="BW53" s="199" t="str">
        <f t="shared" si="75"/>
        <v/>
      </c>
      <c r="BX53" s="199" t="str">
        <f t="shared" si="75"/>
        <v/>
      </c>
      <c r="BY53" s="199" t="str">
        <f t="shared" si="75"/>
        <v/>
      </c>
      <c r="BZ53" s="199" t="str">
        <f t="shared" si="75"/>
        <v/>
      </c>
      <c r="CA53" s="199" t="str">
        <f t="shared" si="75"/>
        <v/>
      </c>
      <c r="CB53" s="199" t="str">
        <f t="shared" si="75"/>
        <v/>
      </c>
      <c r="CC53" s="199" t="str">
        <f t="shared" si="75"/>
        <v/>
      </c>
      <c r="CD53" s="199" t="str">
        <f t="shared" si="75"/>
        <v/>
      </c>
      <c r="CE53" s="199" t="str">
        <f t="shared" si="75"/>
        <v/>
      </c>
      <c r="CF53" s="199" t="str">
        <f t="shared" si="75"/>
        <v/>
      </c>
      <c r="CG53" s="199" t="str">
        <f t="shared" si="75"/>
        <v/>
      </c>
      <c r="CH53" s="199" t="str">
        <f t="shared" si="75"/>
        <v/>
      </c>
      <c r="CI53" s="199" t="str">
        <f t="shared" si="75"/>
        <v/>
      </c>
      <c r="CJ53" s="199" t="str">
        <f t="shared" si="75"/>
        <v/>
      </c>
      <c r="CK53" s="199" t="str">
        <f t="shared" si="75"/>
        <v/>
      </c>
      <c r="CL53" s="199" t="str">
        <f t="shared" si="75"/>
        <v/>
      </c>
      <c r="CM53" s="199" t="str">
        <f t="shared" si="75"/>
        <v/>
      </c>
      <c r="CN53" s="199" t="str">
        <f t="shared" si="75"/>
        <v/>
      </c>
      <c r="CO53" s="199" t="str">
        <f t="shared" si="75"/>
        <v/>
      </c>
      <c r="CP53" s="199" t="str">
        <f t="shared" si="75"/>
        <v/>
      </c>
      <c r="CQ53" s="199" t="str">
        <f t="shared" si="75"/>
        <v/>
      </c>
      <c r="CR53" s="199" t="str">
        <f t="shared" si="75"/>
        <v/>
      </c>
      <c r="CS53" s="199" t="str">
        <f t="shared" si="75"/>
        <v/>
      </c>
      <c r="CT53" s="199" t="str">
        <f t="shared" si="75"/>
        <v/>
      </c>
      <c r="CU53" s="199" t="str">
        <f t="shared" si="75"/>
        <v/>
      </c>
      <c r="CV53" s="199" t="str">
        <f t="shared" si="73"/>
        <v/>
      </c>
      <c r="CW53" s="199" t="str">
        <f t="shared" si="73"/>
        <v/>
      </c>
      <c r="CX53" s="199" t="str">
        <f t="shared" si="73"/>
        <v/>
      </c>
      <c r="CY53" s="199" t="str">
        <f t="shared" si="73"/>
        <v/>
      </c>
      <c r="CZ53" s="199" t="str">
        <f t="shared" si="73"/>
        <v/>
      </c>
      <c r="DA53" s="199" t="str">
        <f t="shared" si="73"/>
        <v/>
      </c>
      <c r="DB53" s="199" t="str">
        <f t="shared" si="73"/>
        <v/>
      </c>
      <c r="DC53" s="199" t="str">
        <f t="shared" si="73"/>
        <v/>
      </c>
      <c r="DD53" s="199" t="str">
        <f t="shared" si="73"/>
        <v/>
      </c>
      <c r="DE53" s="199" t="str">
        <f t="shared" si="73"/>
        <v/>
      </c>
      <c r="DF53" s="199" t="str">
        <f t="shared" si="73"/>
        <v/>
      </c>
      <c r="DG53" s="199" t="str">
        <f t="shared" si="73"/>
        <v/>
      </c>
      <c r="DH53" s="199" t="str">
        <f t="shared" si="73"/>
        <v/>
      </c>
      <c r="DI53" s="199" t="str">
        <f t="shared" si="73"/>
        <v/>
      </c>
      <c r="DJ53" s="199" t="str">
        <f t="shared" si="73"/>
        <v/>
      </c>
      <c r="DK53" s="199" t="str">
        <f t="shared" si="73"/>
        <v/>
      </c>
      <c r="DL53" s="199" t="str">
        <f t="shared" si="73"/>
        <v/>
      </c>
      <c r="DM53" s="199" t="str">
        <f t="shared" si="73"/>
        <v/>
      </c>
      <c r="DN53" s="199" t="str">
        <f t="shared" si="73"/>
        <v/>
      </c>
      <c r="DO53" s="199" t="str">
        <f t="shared" si="73"/>
        <v/>
      </c>
      <c r="DP53" s="199" t="str">
        <f t="shared" si="73"/>
        <v/>
      </c>
      <c r="DQ53" s="199" t="str">
        <f t="shared" si="73"/>
        <v/>
      </c>
      <c r="DR53" s="199" t="str">
        <f t="shared" si="73"/>
        <v/>
      </c>
      <c r="DS53" s="199" t="str">
        <f t="shared" si="73"/>
        <v/>
      </c>
      <c r="DT53" s="199" t="str">
        <f t="shared" si="73"/>
        <v/>
      </c>
      <c r="DU53" s="199" t="str">
        <f t="shared" si="73"/>
        <v/>
      </c>
      <c r="DV53" s="199" t="str">
        <f t="shared" si="73"/>
        <v/>
      </c>
      <c r="DW53" s="199" t="str">
        <f t="shared" si="73"/>
        <v/>
      </c>
      <c r="DX53" s="199" t="str">
        <f t="shared" si="73"/>
        <v/>
      </c>
      <c r="DY53" s="199" t="str">
        <f t="shared" si="73"/>
        <v/>
      </c>
      <c r="DZ53" s="199" t="str">
        <f t="shared" si="73"/>
        <v/>
      </c>
      <c r="EA53" s="199" t="str">
        <f t="shared" si="73"/>
        <v/>
      </c>
      <c r="EB53" s="199" t="str">
        <f t="shared" si="73"/>
        <v/>
      </c>
      <c r="EC53" s="199" t="str">
        <f t="shared" si="73"/>
        <v/>
      </c>
      <c r="ED53" s="199" t="str">
        <f t="shared" si="73"/>
        <v/>
      </c>
      <c r="EE53" s="236" t="str">
        <f t="shared" si="16"/>
        <v/>
      </c>
      <c r="EF53" s="237" t="e">
        <f t="shared" si="68"/>
        <v>#N/A</v>
      </c>
      <c r="EG53" s="237" t="e">
        <f t="shared" si="68"/>
        <v>#N/A</v>
      </c>
      <c r="EH53" s="237" t="e">
        <f t="shared" si="68"/>
        <v>#N/A</v>
      </c>
      <c r="EI53" s="237" t="e">
        <f t="shared" si="68"/>
        <v>#N/A</v>
      </c>
      <c r="EJ53" s="237" t="e">
        <f t="shared" si="68"/>
        <v>#N/A</v>
      </c>
      <c r="EK53" s="237" t="e">
        <f t="shared" si="68"/>
        <v>#N/A</v>
      </c>
      <c r="EL53" s="237" t="e">
        <f t="shared" si="68"/>
        <v>#N/A</v>
      </c>
      <c r="EM53" s="237" t="e">
        <f t="shared" si="68"/>
        <v>#N/A</v>
      </c>
      <c r="EN53" s="237" t="e">
        <f t="shared" si="68"/>
        <v>#N/A</v>
      </c>
      <c r="EO53" s="237" t="e">
        <f t="shared" si="68"/>
        <v>#N/A</v>
      </c>
      <c r="EP53" s="237" t="e">
        <f t="shared" si="68"/>
        <v>#N/A</v>
      </c>
      <c r="EQ53" s="237" t="e">
        <f t="shared" si="68"/>
        <v>#N/A</v>
      </c>
      <c r="ER53" s="237" t="e">
        <f t="shared" si="68"/>
        <v>#N/A</v>
      </c>
      <c r="ES53" s="237" t="e">
        <f t="shared" si="68"/>
        <v>#N/A</v>
      </c>
      <c r="ET53" s="237" t="e">
        <f t="shared" si="68"/>
        <v>#N/A</v>
      </c>
      <c r="EU53" s="237" t="e">
        <f t="shared" si="65"/>
        <v>#N/A</v>
      </c>
      <c r="EV53" s="237" t="e">
        <f t="shared" si="60"/>
        <v>#N/A</v>
      </c>
      <c r="EW53" s="237" t="e">
        <f t="shared" si="60"/>
        <v>#N/A</v>
      </c>
      <c r="EX53" s="237" t="e">
        <f t="shared" si="60"/>
        <v>#N/A</v>
      </c>
      <c r="EY53" s="237" t="e">
        <f t="shared" si="60"/>
        <v>#N/A</v>
      </c>
      <c r="EZ53" s="237" t="e">
        <f t="shared" si="60"/>
        <v>#N/A</v>
      </c>
      <c r="FA53" s="237" t="e">
        <f t="shared" si="60"/>
        <v>#N/A</v>
      </c>
      <c r="FB53" s="237" t="e">
        <f t="shared" si="60"/>
        <v>#N/A</v>
      </c>
      <c r="FC53" s="237" t="e">
        <f t="shared" si="56"/>
        <v>#N/A</v>
      </c>
      <c r="FD53" s="237" t="e">
        <f t="shared" si="56"/>
        <v>#N/A</v>
      </c>
      <c r="FE53" s="237" t="e">
        <f t="shared" si="56"/>
        <v>#N/A</v>
      </c>
      <c r="FF53" s="237" t="e">
        <f t="shared" si="56"/>
        <v>#N/A</v>
      </c>
      <c r="FG53" s="237" t="e">
        <f t="shared" si="56"/>
        <v>#N/A</v>
      </c>
      <c r="FH53" s="237" t="e">
        <f t="shared" si="56"/>
        <v>#N/A</v>
      </c>
      <c r="FI53" s="237" t="e">
        <f t="shared" si="56"/>
        <v>#N/A</v>
      </c>
      <c r="FJ53" s="237" t="e">
        <f t="shared" si="56"/>
        <v>#N/A</v>
      </c>
      <c r="FK53" s="237" t="e">
        <f t="shared" si="56"/>
        <v>#N/A</v>
      </c>
      <c r="FL53" s="237" t="e">
        <f t="shared" si="56"/>
        <v>#N/A</v>
      </c>
      <c r="FM53" s="237" t="e">
        <f t="shared" si="56"/>
        <v>#N/A</v>
      </c>
      <c r="FN53" s="237" t="e">
        <f t="shared" si="56"/>
        <v>#N/A</v>
      </c>
      <c r="FO53" s="237" t="e">
        <f t="shared" si="56"/>
        <v>#N/A</v>
      </c>
      <c r="FP53" s="237" t="e">
        <f t="shared" si="56"/>
        <v>#N/A</v>
      </c>
      <c r="FQ53" s="237" t="e">
        <f t="shared" si="56"/>
        <v>#N/A</v>
      </c>
      <c r="FR53" s="237" t="e">
        <f t="shared" si="56"/>
        <v>#N/A</v>
      </c>
      <c r="FS53" s="237" t="e">
        <f t="shared" ref="FS53:FV103" si="76">IF(ISNONTEXT($Q53),IF($G53="R",_xlfn.BETA.DIST(BV53,$M53,$N53,FALSE,$B53,$D53),_xlfn.BETA.DIST(BV53,$N53,$M53,FALSE,$B53,$D53)),NA())</f>
        <v>#N/A</v>
      </c>
      <c r="FT53" s="237" t="e">
        <f t="shared" si="76"/>
        <v>#N/A</v>
      </c>
      <c r="FU53" s="237" t="e">
        <f t="shared" si="76"/>
        <v>#N/A</v>
      </c>
      <c r="FV53" s="237" t="e">
        <f t="shared" si="76"/>
        <v>#N/A</v>
      </c>
      <c r="FW53" s="237" t="e">
        <f t="shared" si="74"/>
        <v>#N/A</v>
      </c>
      <c r="FX53" s="237" t="e">
        <f t="shared" si="61"/>
        <v>#N/A</v>
      </c>
      <c r="FY53" s="237" t="e">
        <f t="shared" si="57"/>
        <v>#N/A</v>
      </c>
      <c r="FZ53" s="237" t="e">
        <f t="shared" si="57"/>
        <v>#N/A</v>
      </c>
      <c r="GA53" s="237" t="e">
        <f t="shared" si="57"/>
        <v>#N/A</v>
      </c>
      <c r="GB53" s="237" t="e">
        <f t="shared" si="57"/>
        <v>#N/A</v>
      </c>
      <c r="GC53" s="237" t="e">
        <f t="shared" si="57"/>
        <v>#N/A</v>
      </c>
      <c r="GD53" s="237" t="e">
        <f t="shared" si="57"/>
        <v>#N/A</v>
      </c>
      <c r="GE53" s="237" t="e">
        <f t="shared" si="57"/>
        <v>#N/A</v>
      </c>
      <c r="GF53" s="237" t="e">
        <f t="shared" si="57"/>
        <v>#N/A</v>
      </c>
      <c r="GG53" s="237" t="e">
        <f t="shared" si="57"/>
        <v>#N/A</v>
      </c>
      <c r="GH53" s="237" t="e">
        <f t="shared" si="57"/>
        <v>#N/A</v>
      </c>
      <c r="GI53" s="237" t="e">
        <f t="shared" si="57"/>
        <v>#N/A</v>
      </c>
      <c r="GJ53" s="237" t="e">
        <f t="shared" si="57"/>
        <v>#N/A</v>
      </c>
      <c r="GK53" s="237" t="e">
        <f t="shared" si="57"/>
        <v>#N/A</v>
      </c>
      <c r="GL53" s="237" t="e">
        <f t="shared" si="57"/>
        <v>#N/A</v>
      </c>
      <c r="GM53" s="237" t="e">
        <f t="shared" si="57"/>
        <v>#N/A</v>
      </c>
      <c r="GN53" s="237" t="e">
        <f t="shared" si="57"/>
        <v>#N/A</v>
      </c>
      <c r="GO53" s="237" t="e">
        <f t="shared" si="58"/>
        <v>#N/A</v>
      </c>
      <c r="GP53" s="237" t="e">
        <f t="shared" si="58"/>
        <v>#N/A</v>
      </c>
      <c r="GQ53" s="237" t="e">
        <f t="shared" si="39"/>
        <v>#N/A</v>
      </c>
      <c r="GR53" s="237" t="e">
        <f t="shared" si="39"/>
        <v>#N/A</v>
      </c>
      <c r="GS53" s="237" t="e">
        <f t="shared" si="39"/>
        <v>#N/A</v>
      </c>
      <c r="GT53" s="237" t="e">
        <f t="shared" si="39"/>
        <v>#N/A</v>
      </c>
      <c r="GU53" s="237" t="e">
        <f t="shared" si="39"/>
        <v>#N/A</v>
      </c>
      <c r="GV53" s="237" t="e">
        <f t="shared" si="39"/>
        <v>#N/A</v>
      </c>
      <c r="GW53" s="237" t="e">
        <f t="shared" si="39"/>
        <v>#N/A</v>
      </c>
      <c r="GX53" s="237" t="e">
        <f t="shared" si="39"/>
        <v>#N/A</v>
      </c>
      <c r="GY53" s="237" t="e">
        <f t="shared" si="39"/>
        <v>#N/A</v>
      </c>
      <c r="GZ53" s="237" t="e">
        <f t="shared" si="39"/>
        <v>#N/A</v>
      </c>
      <c r="HA53" s="237" t="e">
        <f t="shared" si="39"/>
        <v>#N/A</v>
      </c>
      <c r="HB53" s="237" t="e">
        <f t="shared" si="39"/>
        <v>#N/A</v>
      </c>
      <c r="HC53" s="237" t="e">
        <f t="shared" si="39"/>
        <v>#N/A</v>
      </c>
      <c r="HD53" s="237" t="e">
        <f t="shared" si="39"/>
        <v>#N/A</v>
      </c>
      <c r="HE53" s="237" t="e">
        <f t="shared" si="39"/>
        <v>#N/A</v>
      </c>
      <c r="HF53" s="237" t="e">
        <f t="shared" si="55"/>
        <v>#N/A</v>
      </c>
      <c r="HG53" s="237" t="e">
        <f t="shared" si="55"/>
        <v>#N/A</v>
      </c>
      <c r="HH53" s="237" t="e">
        <f t="shared" si="47"/>
        <v>#N/A</v>
      </c>
      <c r="HI53" s="237" t="e">
        <f t="shared" si="47"/>
        <v>#N/A</v>
      </c>
      <c r="HJ53" s="237" t="e">
        <f t="shared" si="47"/>
        <v>#N/A</v>
      </c>
      <c r="HK53" s="237" t="e">
        <f t="shared" si="47"/>
        <v>#N/A</v>
      </c>
      <c r="HL53" s="237" t="e">
        <f t="shared" si="47"/>
        <v>#N/A</v>
      </c>
      <c r="HM53" s="237" t="e">
        <f t="shared" si="47"/>
        <v>#N/A</v>
      </c>
      <c r="HN53" s="237" t="e">
        <f t="shared" si="47"/>
        <v>#N/A</v>
      </c>
      <c r="HO53" s="237" t="e">
        <f t="shared" si="47"/>
        <v>#N/A</v>
      </c>
      <c r="HP53" s="237" t="e">
        <f t="shared" si="47"/>
        <v>#N/A</v>
      </c>
      <c r="HQ53" s="237" t="e">
        <f t="shared" si="47"/>
        <v>#N/A</v>
      </c>
      <c r="HR53" s="237" t="e">
        <f t="shared" si="47"/>
        <v>#N/A</v>
      </c>
      <c r="HS53" s="237" t="e">
        <f t="shared" si="47"/>
        <v>#N/A</v>
      </c>
      <c r="HT53" s="237" t="e">
        <f t="shared" si="47"/>
        <v>#N/A</v>
      </c>
      <c r="HU53" s="237" t="e">
        <f t="shared" si="47"/>
        <v>#N/A</v>
      </c>
      <c r="HV53" s="237" t="e">
        <f t="shared" si="47"/>
        <v>#N/A</v>
      </c>
      <c r="HW53" s="237" t="e">
        <f t="shared" si="47"/>
        <v>#N/A</v>
      </c>
      <c r="HX53" s="237" t="e">
        <f t="shared" si="66"/>
        <v>#N/A</v>
      </c>
      <c r="HY53" s="237" t="e">
        <f t="shared" si="63"/>
        <v>#N/A</v>
      </c>
      <c r="HZ53" s="237" t="e">
        <f t="shared" si="63"/>
        <v>#N/A</v>
      </c>
      <c r="IA53" s="237" t="e">
        <f t="shared" si="45"/>
        <v>#N/A</v>
      </c>
      <c r="IB53" s="237" t="e">
        <f t="shared" si="27"/>
        <v>#N/A</v>
      </c>
    </row>
    <row r="54" spans="1:236" hidden="1" x14ac:dyDescent="0.25">
      <c r="A54" s="22">
        <v>51</v>
      </c>
      <c r="B54" s="132"/>
      <c r="C54" s="132"/>
      <c r="D54" s="132"/>
      <c r="E54" s="127"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9" t="str">
        <f t="shared" si="3"/>
        <v/>
      </c>
      <c r="Q54" s="119" t="str">
        <f t="shared" si="4"/>
        <v/>
      </c>
      <c r="R54" s="40" t="str">
        <f t="shared" si="5"/>
        <v/>
      </c>
      <c r="S54" s="132"/>
      <c r="T54" s="28" t="str">
        <f>IF(AND(B54&gt;0,C54&gt;0,D54&gt;0,M54&gt;0,N54&gt;0,S54&gt;0,NOT(K54="")),ABS(VLOOKUP($S$1,VLookups!$A$28:$B$29,2,FALSE)-_xlfn.BETA.DIST(S54,IF(G54="L",N54,M54),IF(G54="L",M54,N54),TRUE,B54,D54)),"")</f>
        <v/>
      </c>
      <c r="U54" s="129" t="str">
        <f>IF(OR($M54="",$N54=""),"",_xlfn.BETA.INV(ABS(VLOOKUP($S$1,VLookups!$A$28:$B$29,2,FALSE)-U$3),IF($G54="L",$N54,$M54),IF($G54="L",$M54,$N54),$B54,$D54))</f>
        <v/>
      </c>
      <c r="V54" s="130" t="str">
        <f>IF(OR($M54="",$N54=""),"",_xlfn.BETA.INV(ABS(VLOOKUP($S$1,VLookups!$A$28:$B$29,2,FALSE)-V$3),IF($G54="L",$N54,$M54),IF($G54="L",$M54,$N54),$B54,$D54))</f>
        <v/>
      </c>
      <c r="W54" s="129" t="str">
        <f>IF(OR($M54="",$N54=""),"",_xlfn.BETA.INV(ABS(VLOOKUP($S$1,VLookups!$A$28:$B$29,2,FALSE)-W$3),IF($G54="L",$N54,$M54),IF($G54="L",$M54,$N54),$B54,$D54))</f>
        <v/>
      </c>
      <c r="X54" s="130" t="str">
        <f>IF(OR($M54="",$N54=""),"",_xlfn.BETA.INV(ABS(VLOOKUP($S$1,VLookups!$A$28:$B$29,2,FALSE)-X$3),IF($G54="L",$N54,$M54),IF($G54="L",$M54,$N54),$B54,$D54))</f>
        <v/>
      </c>
      <c r="Y54" s="129" t="str">
        <f>IF(OR($M54="",$N54=""),"",_xlfn.BETA.INV(ABS(VLOOKUP($S$1,VLookups!$A$28:$B$29,2,FALSE)-Y$3),IF($G54="L",$N54,$M54),IF($G54="L",$M54,$N54),$B54,$D54))</f>
        <v/>
      </c>
      <c r="Z54" s="130" t="str">
        <f>IF(OR($M54="",$N54=""),"",_xlfn.BETA.INV(ABS(VLOOKUP($S$1,VLookups!$A$28:$B$29,2,FALSE)-Z$3),IF($G54="L",$N54,$M54),IF($G54="L",$M54,$N54),$B54,$D54))</f>
        <v/>
      </c>
      <c r="AA54" s="129" t="str">
        <f>IF(OR($M54="",$N54=""),"",_xlfn.BETA.INV(ABS(VLOOKUP($S$1,VLookups!$A$28:$B$29,2,FALSE)-AA$3),IF($G54="L",$N54,$M54),IF($G54="L",$M54,$N54),$B54,$D54))</f>
        <v/>
      </c>
      <c r="AB54" s="130" t="str">
        <f>IF(OR($M54="",$N54=""),"",_xlfn.BETA.INV(ABS(VLOOKUP($S$1,VLookups!$A$28:$B$29,2,FALSE)-AB$3),IF($G54="L",$N54,$M54),IF($G54="L",$M54,$N54),$B54,$D54))</f>
        <v/>
      </c>
      <c r="AC54" s="129" t="str">
        <f>IF(OR($M54="",$N54=""),"",_xlfn.BETA.INV(ABS(VLOOKUP($S$1,VLookups!$A$28:$B$29,2,FALSE)-AC$3),IF($G54="L",$N54,$M54),IF($G54="L",$M54,$N54),$B54,$D54))</f>
        <v/>
      </c>
      <c r="AD54" s="130" t="str">
        <f>IF(OR($M54="",$N54=""),"",_xlfn.BETA.INV(ABS(VLOOKUP($S$1,VLookups!$A$28:$B$29,2,FALSE)-AD$3),IF($G54="L",$N54,$M54),IF($G54="L",$M54,$N54),$B54,$D54))</f>
        <v/>
      </c>
      <c r="AE54" s="129" t="str">
        <f>IF(OR($M54="",$N54=""),"",_xlfn.BETA.INV(ABS(VLOOKUP($S$1,VLookups!$A$28:$B$29,2,FALSE)-AE$3),IF($G54="L",$N54,$M54),IF($G54="L",$M54,$N54),$B54,$D54))</f>
        <v/>
      </c>
      <c r="AF54" s="130" t="str">
        <f>IF(OR($M54="",$N54=""),"",_xlfn.BETA.INV(ABS(VLOOKUP($S$1,VLookups!$A$28:$B$29,2,FALSE)-AF$3),IF($G54="L",$N54,$M54),IF($G54="L",$M54,$N54),$B54,$D54))</f>
        <v/>
      </c>
      <c r="AG54" s="17"/>
      <c r="AH54" s="238" t="str">
        <f t="shared" si="13"/>
        <v/>
      </c>
      <c r="AI54" s="236" t="str">
        <f t="shared" si="14"/>
        <v/>
      </c>
      <c r="AJ54" s="199" t="str">
        <f t="shared" si="75"/>
        <v/>
      </c>
      <c r="AK54" s="199" t="str">
        <f t="shared" si="75"/>
        <v/>
      </c>
      <c r="AL54" s="199" t="str">
        <f t="shared" si="75"/>
        <v/>
      </c>
      <c r="AM54" s="199" t="str">
        <f t="shared" si="75"/>
        <v/>
      </c>
      <c r="AN54" s="199" t="str">
        <f t="shared" si="75"/>
        <v/>
      </c>
      <c r="AO54" s="199" t="str">
        <f t="shared" si="75"/>
        <v/>
      </c>
      <c r="AP54" s="199" t="str">
        <f t="shared" si="75"/>
        <v/>
      </c>
      <c r="AQ54" s="199" t="str">
        <f t="shared" si="75"/>
        <v/>
      </c>
      <c r="AR54" s="199" t="str">
        <f t="shared" si="75"/>
        <v/>
      </c>
      <c r="AS54" s="199" t="str">
        <f t="shared" si="75"/>
        <v/>
      </c>
      <c r="AT54" s="199" t="str">
        <f t="shared" si="75"/>
        <v/>
      </c>
      <c r="AU54" s="199" t="str">
        <f t="shared" si="75"/>
        <v/>
      </c>
      <c r="AV54" s="199" t="str">
        <f t="shared" si="75"/>
        <v/>
      </c>
      <c r="AW54" s="199" t="str">
        <f t="shared" si="75"/>
        <v/>
      </c>
      <c r="AX54" s="199" t="str">
        <f t="shared" si="75"/>
        <v/>
      </c>
      <c r="AY54" s="199" t="str">
        <f t="shared" si="75"/>
        <v/>
      </c>
      <c r="AZ54" s="199" t="str">
        <f t="shared" si="75"/>
        <v/>
      </c>
      <c r="BA54" s="199" t="str">
        <f t="shared" si="75"/>
        <v/>
      </c>
      <c r="BB54" s="199" t="str">
        <f t="shared" si="75"/>
        <v/>
      </c>
      <c r="BC54" s="199" t="str">
        <f t="shared" si="75"/>
        <v/>
      </c>
      <c r="BD54" s="199" t="str">
        <f t="shared" si="75"/>
        <v/>
      </c>
      <c r="BE54" s="199" t="str">
        <f t="shared" si="75"/>
        <v/>
      </c>
      <c r="BF54" s="199" t="str">
        <f t="shared" si="75"/>
        <v/>
      </c>
      <c r="BG54" s="199" t="str">
        <f t="shared" si="75"/>
        <v/>
      </c>
      <c r="BH54" s="199" t="str">
        <f t="shared" si="75"/>
        <v/>
      </c>
      <c r="BI54" s="199" t="str">
        <f t="shared" si="75"/>
        <v/>
      </c>
      <c r="BJ54" s="199" t="str">
        <f t="shared" si="75"/>
        <v/>
      </c>
      <c r="BK54" s="199" t="str">
        <f t="shared" si="75"/>
        <v/>
      </c>
      <c r="BL54" s="199" t="str">
        <f t="shared" si="75"/>
        <v/>
      </c>
      <c r="BM54" s="199" t="str">
        <f t="shared" si="75"/>
        <v/>
      </c>
      <c r="BN54" s="199" t="str">
        <f t="shared" si="75"/>
        <v/>
      </c>
      <c r="BO54" s="199" t="str">
        <f t="shared" si="75"/>
        <v/>
      </c>
      <c r="BP54" s="199" t="str">
        <f t="shared" si="75"/>
        <v/>
      </c>
      <c r="BQ54" s="199" t="str">
        <f t="shared" si="75"/>
        <v/>
      </c>
      <c r="BR54" s="199" t="str">
        <f t="shared" si="75"/>
        <v/>
      </c>
      <c r="BS54" s="199" t="str">
        <f t="shared" si="75"/>
        <v/>
      </c>
      <c r="BT54" s="199" t="str">
        <f t="shared" si="75"/>
        <v/>
      </c>
      <c r="BU54" s="199" t="str">
        <f t="shared" si="75"/>
        <v/>
      </c>
      <c r="BV54" s="199" t="str">
        <f t="shared" si="75"/>
        <v/>
      </c>
      <c r="BW54" s="199" t="str">
        <f t="shared" si="75"/>
        <v/>
      </c>
      <c r="BX54" s="199" t="str">
        <f t="shared" si="75"/>
        <v/>
      </c>
      <c r="BY54" s="199" t="str">
        <f t="shared" si="75"/>
        <v/>
      </c>
      <c r="BZ54" s="199" t="str">
        <f t="shared" si="75"/>
        <v/>
      </c>
      <c r="CA54" s="199" t="str">
        <f t="shared" si="75"/>
        <v/>
      </c>
      <c r="CB54" s="199" t="str">
        <f t="shared" si="75"/>
        <v/>
      </c>
      <c r="CC54" s="199" t="str">
        <f t="shared" si="75"/>
        <v/>
      </c>
      <c r="CD54" s="199" t="str">
        <f t="shared" si="75"/>
        <v/>
      </c>
      <c r="CE54" s="199" t="str">
        <f t="shared" si="75"/>
        <v/>
      </c>
      <c r="CF54" s="199" t="str">
        <f t="shared" si="75"/>
        <v/>
      </c>
      <c r="CG54" s="199" t="str">
        <f t="shared" si="75"/>
        <v/>
      </c>
      <c r="CH54" s="199" t="str">
        <f t="shared" si="75"/>
        <v/>
      </c>
      <c r="CI54" s="199" t="str">
        <f t="shared" si="75"/>
        <v/>
      </c>
      <c r="CJ54" s="199" t="str">
        <f t="shared" si="75"/>
        <v/>
      </c>
      <c r="CK54" s="199" t="str">
        <f t="shared" si="75"/>
        <v/>
      </c>
      <c r="CL54" s="199" t="str">
        <f t="shared" si="75"/>
        <v/>
      </c>
      <c r="CM54" s="199" t="str">
        <f t="shared" si="75"/>
        <v/>
      </c>
      <c r="CN54" s="199" t="str">
        <f t="shared" si="75"/>
        <v/>
      </c>
      <c r="CO54" s="199" t="str">
        <f t="shared" si="75"/>
        <v/>
      </c>
      <c r="CP54" s="199" t="str">
        <f t="shared" si="75"/>
        <v/>
      </c>
      <c r="CQ54" s="199" t="str">
        <f t="shared" si="75"/>
        <v/>
      </c>
      <c r="CR54" s="199" t="str">
        <f t="shared" si="75"/>
        <v/>
      </c>
      <c r="CS54" s="199" t="str">
        <f t="shared" si="75"/>
        <v/>
      </c>
      <c r="CT54" s="199" t="str">
        <f t="shared" si="75"/>
        <v/>
      </c>
      <c r="CU54" s="199" t="str">
        <f t="shared" si="75"/>
        <v/>
      </c>
      <c r="CV54" s="199" t="str">
        <f t="shared" si="73"/>
        <v/>
      </c>
      <c r="CW54" s="199" t="str">
        <f t="shared" si="73"/>
        <v/>
      </c>
      <c r="CX54" s="199" t="str">
        <f t="shared" si="73"/>
        <v/>
      </c>
      <c r="CY54" s="199" t="str">
        <f t="shared" si="73"/>
        <v/>
      </c>
      <c r="CZ54" s="199" t="str">
        <f t="shared" si="73"/>
        <v/>
      </c>
      <c r="DA54" s="199" t="str">
        <f t="shared" si="73"/>
        <v/>
      </c>
      <c r="DB54" s="199" t="str">
        <f t="shared" si="73"/>
        <v/>
      </c>
      <c r="DC54" s="199" t="str">
        <f t="shared" si="73"/>
        <v/>
      </c>
      <c r="DD54" s="199" t="str">
        <f t="shared" si="73"/>
        <v/>
      </c>
      <c r="DE54" s="199" t="str">
        <f t="shared" si="73"/>
        <v/>
      </c>
      <c r="DF54" s="199" t="str">
        <f t="shared" si="73"/>
        <v/>
      </c>
      <c r="DG54" s="199" t="str">
        <f t="shared" si="73"/>
        <v/>
      </c>
      <c r="DH54" s="199" t="str">
        <f t="shared" si="73"/>
        <v/>
      </c>
      <c r="DI54" s="199" t="str">
        <f t="shared" si="73"/>
        <v/>
      </c>
      <c r="DJ54" s="199" t="str">
        <f t="shared" si="73"/>
        <v/>
      </c>
      <c r="DK54" s="199" t="str">
        <f t="shared" si="73"/>
        <v/>
      </c>
      <c r="DL54" s="199" t="str">
        <f t="shared" si="73"/>
        <v/>
      </c>
      <c r="DM54" s="199" t="str">
        <f t="shared" si="73"/>
        <v/>
      </c>
      <c r="DN54" s="199" t="str">
        <f t="shared" si="73"/>
        <v/>
      </c>
      <c r="DO54" s="199" t="str">
        <f t="shared" si="73"/>
        <v/>
      </c>
      <c r="DP54" s="199" t="str">
        <f t="shared" si="73"/>
        <v/>
      </c>
      <c r="DQ54" s="199" t="str">
        <f t="shared" si="73"/>
        <v/>
      </c>
      <c r="DR54" s="199" t="str">
        <f t="shared" si="73"/>
        <v/>
      </c>
      <c r="DS54" s="199" t="str">
        <f t="shared" si="73"/>
        <v/>
      </c>
      <c r="DT54" s="199" t="str">
        <f t="shared" si="73"/>
        <v/>
      </c>
      <c r="DU54" s="199" t="str">
        <f t="shared" si="73"/>
        <v/>
      </c>
      <c r="DV54" s="199" t="str">
        <f t="shared" si="73"/>
        <v/>
      </c>
      <c r="DW54" s="199" t="str">
        <f t="shared" si="73"/>
        <v/>
      </c>
      <c r="DX54" s="199" t="str">
        <f t="shared" si="73"/>
        <v/>
      </c>
      <c r="DY54" s="199" t="str">
        <f t="shared" si="73"/>
        <v/>
      </c>
      <c r="DZ54" s="199" t="str">
        <f t="shared" si="73"/>
        <v/>
      </c>
      <c r="EA54" s="199" t="str">
        <f t="shared" si="73"/>
        <v/>
      </c>
      <c r="EB54" s="199" t="str">
        <f t="shared" si="73"/>
        <v/>
      </c>
      <c r="EC54" s="199" t="str">
        <f t="shared" si="73"/>
        <v/>
      </c>
      <c r="ED54" s="199" t="str">
        <f t="shared" si="73"/>
        <v/>
      </c>
      <c r="EE54" s="236" t="str">
        <f t="shared" si="16"/>
        <v/>
      </c>
      <c r="EF54" s="237" t="e">
        <f t="shared" si="68"/>
        <v>#N/A</v>
      </c>
      <c r="EG54" s="237" t="e">
        <f t="shared" si="68"/>
        <v>#N/A</v>
      </c>
      <c r="EH54" s="237" t="e">
        <f t="shared" si="68"/>
        <v>#N/A</v>
      </c>
      <c r="EI54" s="237" t="e">
        <f t="shared" si="68"/>
        <v>#N/A</v>
      </c>
      <c r="EJ54" s="237" t="e">
        <f t="shared" si="68"/>
        <v>#N/A</v>
      </c>
      <c r="EK54" s="237" t="e">
        <f t="shared" si="68"/>
        <v>#N/A</v>
      </c>
      <c r="EL54" s="237" t="e">
        <f t="shared" si="68"/>
        <v>#N/A</v>
      </c>
      <c r="EM54" s="237" t="e">
        <f t="shared" si="68"/>
        <v>#N/A</v>
      </c>
      <c r="EN54" s="237" t="e">
        <f t="shared" si="68"/>
        <v>#N/A</v>
      </c>
      <c r="EO54" s="237" t="e">
        <f t="shared" si="68"/>
        <v>#N/A</v>
      </c>
      <c r="EP54" s="237" t="e">
        <f t="shared" si="68"/>
        <v>#N/A</v>
      </c>
      <c r="EQ54" s="237" t="e">
        <f t="shared" si="68"/>
        <v>#N/A</v>
      </c>
      <c r="ER54" s="237" t="e">
        <f t="shared" si="68"/>
        <v>#N/A</v>
      </c>
      <c r="ES54" s="237" t="e">
        <f t="shared" si="68"/>
        <v>#N/A</v>
      </c>
      <c r="ET54" s="237" t="e">
        <f t="shared" si="68"/>
        <v>#N/A</v>
      </c>
      <c r="EU54" s="237" t="e">
        <f t="shared" si="65"/>
        <v>#N/A</v>
      </c>
      <c r="EV54" s="237" t="e">
        <f t="shared" si="60"/>
        <v>#N/A</v>
      </c>
      <c r="EW54" s="237" t="e">
        <f t="shared" si="60"/>
        <v>#N/A</v>
      </c>
      <c r="EX54" s="237" t="e">
        <f t="shared" si="60"/>
        <v>#N/A</v>
      </c>
      <c r="EY54" s="237" t="e">
        <f t="shared" si="60"/>
        <v>#N/A</v>
      </c>
      <c r="EZ54" s="237" t="e">
        <f t="shared" si="60"/>
        <v>#N/A</v>
      </c>
      <c r="FA54" s="237" t="e">
        <f t="shared" si="60"/>
        <v>#N/A</v>
      </c>
      <c r="FB54" s="237" t="e">
        <f t="shared" si="60"/>
        <v>#N/A</v>
      </c>
      <c r="FC54" s="237" t="e">
        <f t="shared" si="56"/>
        <v>#N/A</v>
      </c>
      <c r="FD54" s="237" t="e">
        <f t="shared" si="56"/>
        <v>#N/A</v>
      </c>
      <c r="FE54" s="237" t="e">
        <f t="shared" si="56"/>
        <v>#N/A</v>
      </c>
      <c r="FF54" s="237" t="e">
        <f t="shared" si="56"/>
        <v>#N/A</v>
      </c>
      <c r="FG54" s="237" t="e">
        <f t="shared" si="56"/>
        <v>#N/A</v>
      </c>
      <c r="FH54" s="237" t="e">
        <f t="shared" si="56"/>
        <v>#N/A</v>
      </c>
      <c r="FI54" s="237" t="e">
        <f t="shared" si="56"/>
        <v>#N/A</v>
      </c>
      <c r="FJ54" s="237" t="e">
        <f t="shared" si="56"/>
        <v>#N/A</v>
      </c>
      <c r="FK54" s="237" t="e">
        <f t="shared" si="56"/>
        <v>#N/A</v>
      </c>
      <c r="FL54" s="237" t="e">
        <f t="shared" si="56"/>
        <v>#N/A</v>
      </c>
      <c r="FM54" s="237" t="e">
        <f t="shared" si="56"/>
        <v>#N/A</v>
      </c>
      <c r="FN54" s="237" t="e">
        <f t="shared" si="56"/>
        <v>#N/A</v>
      </c>
      <c r="FO54" s="237" t="e">
        <f t="shared" si="56"/>
        <v>#N/A</v>
      </c>
      <c r="FP54" s="237" t="e">
        <f t="shared" si="56"/>
        <v>#N/A</v>
      </c>
      <c r="FQ54" s="237" t="e">
        <f t="shared" si="56"/>
        <v>#N/A</v>
      </c>
      <c r="FR54" s="237" t="e">
        <f t="shared" si="56"/>
        <v>#N/A</v>
      </c>
      <c r="FS54" s="237" t="e">
        <f t="shared" si="76"/>
        <v>#N/A</v>
      </c>
      <c r="FT54" s="237" t="e">
        <f t="shared" si="76"/>
        <v>#N/A</v>
      </c>
      <c r="FU54" s="237" t="e">
        <f t="shared" si="76"/>
        <v>#N/A</v>
      </c>
      <c r="FV54" s="237" t="e">
        <f t="shared" si="76"/>
        <v>#N/A</v>
      </c>
      <c r="FW54" s="237" t="e">
        <f t="shared" si="74"/>
        <v>#N/A</v>
      </c>
      <c r="FX54" s="237" t="e">
        <f t="shared" si="61"/>
        <v>#N/A</v>
      </c>
      <c r="FY54" s="237" t="e">
        <f t="shared" si="57"/>
        <v>#N/A</v>
      </c>
      <c r="FZ54" s="237" t="e">
        <f t="shared" si="57"/>
        <v>#N/A</v>
      </c>
      <c r="GA54" s="237" t="e">
        <f t="shared" si="57"/>
        <v>#N/A</v>
      </c>
      <c r="GB54" s="237" t="e">
        <f t="shared" si="57"/>
        <v>#N/A</v>
      </c>
      <c r="GC54" s="237" t="e">
        <f t="shared" si="57"/>
        <v>#N/A</v>
      </c>
      <c r="GD54" s="237" t="e">
        <f t="shared" si="57"/>
        <v>#N/A</v>
      </c>
      <c r="GE54" s="237" t="e">
        <f t="shared" si="57"/>
        <v>#N/A</v>
      </c>
      <c r="GF54" s="237" t="e">
        <f t="shared" si="57"/>
        <v>#N/A</v>
      </c>
      <c r="GG54" s="237" t="e">
        <f t="shared" si="57"/>
        <v>#N/A</v>
      </c>
      <c r="GH54" s="237" t="e">
        <f t="shared" si="57"/>
        <v>#N/A</v>
      </c>
      <c r="GI54" s="237" t="e">
        <f t="shared" si="57"/>
        <v>#N/A</v>
      </c>
      <c r="GJ54" s="237" t="e">
        <f t="shared" si="57"/>
        <v>#N/A</v>
      </c>
      <c r="GK54" s="237" t="e">
        <f t="shared" si="57"/>
        <v>#N/A</v>
      </c>
      <c r="GL54" s="237" t="e">
        <f t="shared" si="57"/>
        <v>#N/A</v>
      </c>
      <c r="GM54" s="237" t="e">
        <f t="shared" si="57"/>
        <v>#N/A</v>
      </c>
      <c r="GN54" s="237" t="e">
        <f t="shared" si="57"/>
        <v>#N/A</v>
      </c>
      <c r="GO54" s="237" t="e">
        <f t="shared" si="58"/>
        <v>#N/A</v>
      </c>
      <c r="GP54" s="237" t="e">
        <f t="shared" si="58"/>
        <v>#N/A</v>
      </c>
      <c r="GQ54" s="237" t="e">
        <f t="shared" si="39"/>
        <v>#N/A</v>
      </c>
      <c r="GR54" s="237" t="e">
        <f t="shared" si="39"/>
        <v>#N/A</v>
      </c>
      <c r="GS54" s="237" t="e">
        <f t="shared" si="39"/>
        <v>#N/A</v>
      </c>
      <c r="GT54" s="237" t="e">
        <f t="shared" si="39"/>
        <v>#N/A</v>
      </c>
      <c r="GU54" s="237" t="e">
        <f t="shared" si="39"/>
        <v>#N/A</v>
      </c>
      <c r="GV54" s="237" t="e">
        <f t="shared" si="39"/>
        <v>#N/A</v>
      </c>
      <c r="GW54" s="237" t="e">
        <f t="shared" si="39"/>
        <v>#N/A</v>
      </c>
      <c r="GX54" s="237" t="e">
        <f t="shared" si="39"/>
        <v>#N/A</v>
      </c>
      <c r="GY54" s="237" t="e">
        <f t="shared" si="39"/>
        <v>#N/A</v>
      </c>
      <c r="GZ54" s="237" t="e">
        <f t="shared" si="39"/>
        <v>#N/A</v>
      </c>
      <c r="HA54" s="237" t="e">
        <f t="shared" si="39"/>
        <v>#N/A</v>
      </c>
      <c r="HB54" s="237" t="e">
        <f t="shared" si="39"/>
        <v>#N/A</v>
      </c>
      <c r="HC54" s="237" t="e">
        <f t="shared" si="39"/>
        <v>#N/A</v>
      </c>
      <c r="HD54" s="237" t="e">
        <f t="shared" si="39"/>
        <v>#N/A</v>
      </c>
      <c r="HE54" s="237" t="e">
        <f t="shared" ref="HE54:HP103" si="77">IF(ISNONTEXT($Q54),IF($G54="R",_xlfn.BETA.DIST(DH54,$M54,$N54,FALSE,$B54,$D54),_xlfn.BETA.DIST(DH54,$N54,$M54,FALSE,$B54,$D54)),NA())</f>
        <v>#N/A</v>
      </c>
      <c r="HF54" s="237" t="e">
        <f t="shared" si="55"/>
        <v>#N/A</v>
      </c>
      <c r="HG54" s="237" t="e">
        <f t="shared" si="55"/>
        <v>#N/A</v>
      </c>
      <c r="HH54" s="237" t="e">
        <f t="shared" si="47"/>
        <v>#N/A</v>
      </c>
      <c r="HI54" s="237" t="e">
        <f t="shared" si="47"/>
        <v>#N/A</v>
      </c>
      <c r="HJ54" s="237" t="e">
        <f t="shared" si="47"/>
        <v>#N/A</v>
      </c>
      <c r="HK54" s="237" t="e">
        <f t="shared" si="47"/>
        <v>#N/A</v>
      </c>
      <c r="HL54" s="237" t="e">
        <f t="shared" si="47"/>
        <v>#N/A</v>
      </c>
      <c r="HM54" s="237" t="e">
        <f t="shared" si="47"/>
        <v>#N/A</v>
      </c>
      <c r="HN54" s="237" t="e">
        <f t="shared" si="47"/>
        <v>#N/A</v>
      </c>
      <c r="HO54" s="237" t="e">
        <f t="shared" si="47"/>
        <v>#N/A</v>
      </c>
      <c r="HP54" s="237" t="e">
        <f t="shared" si="47"/>
        <v>#N/A</v>
      </c>
      <c r="HQ54" s="237" t="e">
        <f t="shared" si="47"/>
        <v>#N/A</v>
      </c>
      <c r="HR54" s="237" t="e">
        <f t="shared" si="47"/>
        <v>#N/A</v>
      </c>
      <c r="HS54" s="237" t="e">
        <f t="shared" si="47"/>
        <v>#N/A</v>
      </c>
      <c r="HT54" s="237" t="e">
        <f t="shared" si="47"/>
        <v>#N/A</v>
      </c>
      <c r="HU54" s="237" t="e">
        <f t="shared" si="47"/>
        <v>#N/A</v>
      </c>
      <c r="HV54" s="237" t="e">
        <f t="shared" si="47"/>
        <v>#N/A</v>
      </c>
      <c r="HW54" s="237" t="e">
        <f t="shared" si="47"/>
        <v>#N/A</v>
      </c>
      <c r="HX54" s="237" t="e">
        <f t="shared" si="66"/>
        <v>#N/A</v>
      </c>
      <c r="HY54" s="237" t="e">
        <f t="shared" si="63"/>
        <v>#N/A</v>
      </c>
      <c r="HZ54" s="237" t="e">
        <f t="shared" si="63"/>
        <v>#N/A</v>
      </c>
      <c r="IA54" s="237" t="e">
        <f t="shared" si="45"/>
        <v>#N/A</v>
      </c>
      <c r="IB54" s="237" t="e">
        <f t="shared" si="27"/>
        <v>#N/A</v>
      </c>
    </row>
    <row r="55" spans="1:236" hidden="1" x14ac:dyDescent="0.25">
      <c r="A55" s="22">
        <v>52</v>
      </c>
      <c r="B55" s="132"/>
      <c r="C55" s="132"/>
      <c r="D55" s="132"/>
      <c r="E55" s="127"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9" t="str">
        <f t="shared" si="3"/>
        <v/>
      </c>
      <c r="Q55" s="119" t="str">
        <f t="shared" si="4"/>
        <v/>
      </c>
      <c r="R55" s="40" t="str">
        <f t="shared" si="5"/>
        <v/>
      </c>
      <c r="S55" s="132"/>
      <c r="T55" s="28" t="str">
        <f>IF(AND(B55&gt;0,C55&gt;0,D55&gt;0,M55&gt;0,N55&gt;0,S55&gt;0,NOT(K55="")),ABS(VLOOKUP($S$1,VLookups!$A$28:$B$29,2,FALSE)-_xlfn.BETA.DIST(S55,IF(G55="L",N55,M55),IF(G55="L",M55,N55),TRUE,B55,D55)),"")</f>
        <v/>
      </c>
      <c r="U55" s="129" t="str">
        <f>IF(OR($M55="",$N55=""),"",_xlfn.BETA.INV(ABS(VLOOKUP($S$1,VLookups!$A$28:$B$29,2,FALSE)-U$3),IF($G55="L",$N55,$M55),IF($G55="L",$M55,$N55),$B55,$D55))</f>
        <v/>
      </c>
      <c r="V55" s="130" t="str">
        <f>IF(OR($M55="",$N55=""),"",_xlfn.BETA.INV(ABS(VLOOKUP($S$1,VLookups!$A$28:$B$29,2,FALSE)-V$3),IF($G55="L",$N55,$M55),IF($G55="L",$M55,$N55),$B55,$D55))</f>
        <v/>
      </c>
      <c r="W55" s="129" t="str">
        <f>IF(OR($M55="",$N55=""),"",_xlfn.BETA.INV(ABS(VLOOKUP($S$1,VLookups!$A$28:$B$29,2,FALSE)-W$3),IF($G55="L",$N55,$M55),IF($G55="L",$M55,$N55),$B55,$D55))</f>
        <v/>
      </c>
      <c r="X55" s="130" t="str">
        <f>IF(OR($M55="",$N55=""),"",_xlfn.BETA.INV(ABS(VLOOKUP($S$1,VLookups!$A$28:$B$29,2,FALSE)-X$3),IF($G55="L",$N55,$M55),IF($G55="L",$M55,$N55),$B55,$D55))</f>
        <v/>
      </c>
      <c r="Y55" s="129" t="str">
        <f>IF(OR($M55="",$N55=""),"",_xlfn.BETA.INV(ABS(VLOOKUP($S$1,VLookups!$A$28:$B$29,2,FALSE)-Y$3),IF($G55="L",$N55,$M55),IF($G55="L",$M55,$N55),$B55,$D55))</f>
        <v/>
      </c>
      <c r="Z55" s="130" t="str">
        <f>IF(OR($M55="",$N55=""),"",_xlfn.BETA.INV(ABS(VLOOKUP($S$1,VLookups!$A$28:$B$29,2,FALSE)-Z$3),IF($G55="L",$N55,$M55),IF($G55="L",$M55,$N55),$B55,$D55))</f>
        <v/>
      </c>
      <c r="AA55" s="129" t="str">
        <f>IF(OR($M55="",$N55=""),"",_xlfn.BETA.INV(ABS(VLOOKUP($S$1,VLookups!$A$28:$B$29,2,FALSE)-AA$3),IF($G55="L",$N55,$M55),IF($G55="L",$M55,$N55),$B55,$D55))</f>
        <v/>
      </c>
      <c r="AB55" s="130" t="str">
        <f>IF(OR($M55="",$N55=""),"",_xlfn.BETA.INV(ABS(VLOOKUP($S$1,VLookups!$A$28:$B$29,2,FALSE)-AB$3),IF($G55="L",$N55,$M55),IF($G55="L",$M55,$N55),$B55,$D55))</f>
        <v/>
      </c>
      <c r="AC55" s="129" t="str">
        <f>IF(OR($M55="",$N55=""),"",_xlfn.BETA.INV(ABS(VLOOKUP($S$1,VLookups!$A$28:$B$29,2,FALSE)-AC$3),IF($G55="L",$N55,$M55),IF($G55="L",$M55,$N55),$B55,$D55))</f>
        <v/>
      </c>
      <c r="AD55" s="130" t="str">
        <f>IF(OR($M55="",$N55=""),"",_xlfn.BETA.INV(ABS(VLOOKUP($S$1,VLookups!$A$28:$B$29,2,FALSE)-AD$3),IF($G55="L",$N55,$M55),IF($G55="L",$M55,$N55),$B55,$D55))</f>
        <v/>
      </c>
      <c r="AE55" s="129" t="str">
        <f>IF(OR($M55="",$N55=""),"",_xlfn.BETA.INV(ABS(VLOOKUP($S$1,VLookups!$A$28:$B$29,2,FALSE)-AE$3),IF($G55="L",$N55,$M55),IF($G55="L",$M55,$N55),$B55,$D55))</f>
        <v/>
      </c>
      <c r="AF55" s="130" t="str">
        <f>IF(OR($M55="",$N55=""),"",_xlfn.BETA.INV(ABS(VLOOKUP($S$1,VLookups!$A$28:$B$29,2,FALSE)-AF$3),IF($G55="L",$N55,$M55),IF($G55="L",$M55,$N55),$B55,$D55))</f>
        <v/>
      </c>
      <c r="AG55" s="17"/>
      <c r="AH55" s="238" t="str">
        <f t="shared" si="13"/>
        <v/>
      </c>
      <c r="AI55" s="236" t="str">
        <f t="shared" si="14"/>
        <v/>
      </c>
      <c r="AJ55" s="199" t="str">
        <f t="shared" si="75"/>
        <v/>
      </c>
      <c r="AK55" s="199" t="str">
        <f t="shared" si="75"/>
        <v/>
      </c>
      <c r="AL55" s="199" t="str">
        <f t="shared" si="75"/>
        <v/>
      </c>
      <c r="AM55" s="199" t="str">
        <f t="shared" si="75"/>
        <v/>
      </c>
      <c r="AN55" s="199" t="str">
        <f t="shared" si="75"/>
        <v/>
      </c>
      <c r="AO55" s="199" t="str">
        <f t="shared" si="75"/>
        <v/>
      </c>
      <c r="AP55" s="199" t="str">
        <f t="shared" si="75"/>
        <v/>
      </c>
      <c r="AQ55" s="199" t="str">
        <f t="shared" si="75"/>
        <v/>
      </c>
      <c r="AR55" s="199" t="str">
        <f t="shared" si="75"/>
        <v/>
      </c>
      <c r="AS55" s="199" t="str">
        <f t="shared" si="75"/>
        <v/>
      </c>
      <c r="AT55" s="199" t="str">
        <f t="shared" si="75"/>
        <v/>
      </c>
      <c r="AU55" s="199" t="str">
        <f t="shared" si="75"/>
        <v/>
      </c>
      <c r="AV55" s="199" t="str">
        <f t="shared" si="75"/>
        <v/>
      </c>
      <c r="AW55" s="199" t="str">
        <f t="shared" si="75"/>
        <v/>
      </c>
      <c r="AX55" s="199" t="str">
        <f t="shared" si="75"/>
        <v/>
      </c>
      <c r="AY55" s="199" t="str">
        <f t="shared" si="75"/>
        <v/>
      </c>
      <c r="AZ55" s="199" t="str">
        <f t="shared" si="75"/>
        <v/>
      </c>
      <c r="BA55" s="199" t="str">
        <f t="shared" si="75"/>
        <v/>
      </c>
      <c r="BB55" s="199" t="str">
        <f t="shared" si="75"/>
        <v/>
      </c>
      <c r="BC55" s="199" t="str">
        <f t="shared" si="75"/>
        <v/>
      </c>
      <c r="BD55" s="199" t="str">
        <f t="shared" si="75"/>
        <v/>
      </c>
      <c r="BE55" s="199" t="str">
        <f t="shared" si="75"/>
        <v/>
      </c>
      <c r="BF55" s="199" t="str">
        <f t="shared" si="75"/>
        <v/>
      </c>
      <c r="BG55" s="199" t="str">
        <f t="shared" si="75"/>
        <v/>
      </c>
      <c r="BH55" s="199" t="str">
        <f t="shared" si="75"/>
        <v/>
      </c>
      <c r="BI55" s="199" t="str">
        <f t="shared" si="75"/>
        <v/>
      </c>
      <c r="BJ55" s="199" t="str">
        <f t="shared" si="75"/>
        <v/>
      </c>
      <c r="BK55" s="199" t="str">
        <f t="shared" si="75"/>
        <v/>
      </c>
      <c r="BL55" s="199" t="str">
        <f t="shared" si="75"/>
        <v/>
      </c>
      <c r="BM55" s="199" t="str">
        <f t="shared" si="75"/>
        <v/>
      </c>
      <c r="BN55" s="199" t="str">
        <f t="shared" si="75"/>
        <v/>
      </c>
      <c r="BO55" s="199" t="str">
        <f t="shared" si="75"/>
        <v/>
      </c>
      <c r="BP55" s="199" t="str">
        <f t="shared" si="75"/>
        <v/>
      </c>
      <c r="BQ55" s="199" t="str">
        <f t="shared" si="75"/>
        <v/>
      </c>
      <c r="BR55" s="199" t="str">
        <f t="shared" si="75"/>
        <v/>
      </c>
      <c r="BS55" s="199" t="str">
        <f t="shared" si="75"/>
        <v/>
      </c>
      <c r="BT55" s="199" t="str">
        <f t="shared" si="75"/>
        <v/>
      </c>
      <c r="BU55" s="199" t="str">
        <f t="shared" si="75"/>
        <v/>
      </c>
      <c r="BV55" s="199" t="str">
        <f t="shared" si="75"/>
        <v/>
      </c>
      <c r="BW55" s="199" t="str">
        <f t="shared" si="75"/>
        <v/>
      </c>
      <c r="BX55" s="199" t="str">
        <f t="shared" si="75"/>
        <v/>
      </c>
      <c r="BY55" s="199" t="str">
        <f t="shared" si="75"/>
        <v/>
      </c>
      <c r="BZ55" s="199" t="str">
        <f t="shared" si="75"/>
        <v/>
      </c>
      <c r="CA55" s="199" t="str">
        <f t="shared" si="75"/>
        <v/>
      </c>
      <c r="CB55" s="199" t="str">
        <f t="shared" si="75"/>
        <v/>
      </c>
      <c r="CC55" s="199" t="str">
        <f t="shared" si="75"/>
        <v/>
      </c>
      <c r="CD55" s="199" t="str">
        <f t="shared" si="75"/>
        <v/>
      </c>
      <c r="CE55" s="199" t="str">
        <f t="shared" si="75"/>
        <v/>
      </c>
      <c r="CF55" s="199" t="str">
        <f t="shared" si="75"/>
        <v/>
      </c>
      <c r="CG55" s="199" t="str">
        <f t="shared" si="75"/>
        <v/>
      </c>
      <c r="CH55" s="199" t="str">
        <f t="shared" si="75"/>
        <v/>
      </c>
      <c r="CI55" s="199" t="str">
        <f t="shared" si="75"/>
        <v/>
      </c>
      <c r="CJ55" s="199" t="str">
        <f t="shared" si="75"/>
        <v/>
      </c>
      <c r="CK55" s="199" t="str">
        <f t="shared" si="75"/>
        <v/>
      </c>
      <c r="CL55" s="199" t="str">
        <f t="shared" si="75"/>
        <v/>
      </c>
      <c r="CM55" s="199" t="str">
        <f t="shared" si="75"/>
        <v/>
      </c>
      <c r="CN55" s="199" t="str">
        <f t="shared" si="75"/>
        <v/>
      </c>
      <c r="CO55" s="199" t="str">
        <f t="shared" si="75"/>
        <v/>
      </c>
      <c r="CP55" s="199" t="str">
        <f t="shared" si="75"/>
        <v/>
      </c>
      <c r="CQ55" s="199" t="str">
        <f t="shared" si="75"/>
        <v/>
      </c>
      <c r="CR55" s="199" t="str">
        <f t="shared" si="75"/>
        <v/>
      </c>
      <c r="CS55" s="199" t="str">
        <f t="shared" si="75"/>
        <v/>
      </c>
      <c r="CT55" s="199" t="str">
        <f t="shared" si="75"/>
        <v/>
      </c>
      <c r="CU55" s="199" t="str">
        <f t="shared" si="75"/>
        <v/>
      </c>
      <c r="CV55" s="199" t="str">
        <f t="shared" si="73"/>
        <v/>
      </c>
      <c r="CW55" s="199" t="str">
        <f t="shared" si="73"/>
        <v/>
      </c>
      <c r="CX55" s="199" t="str">
        <f t="shared" si="73"/>
        <v/>
      </c>
      <c r="CY55" s="199" t="str">
        <f t="shared" si="73"/>
        <v/>
      </c>
      <c r="CZ55" s="199" t="str">
        <f t="shared" si="73"/>
        <v/>
      </c>
      <c r="DA55" s="199" t="str">
        <f t="shared" si="73"/>
        <v/>
      </c>
      <c r="DB55" s="199" t="str">
        <f t="shared" si="73"/>
        <v/>
      </c>
      <c r="DC55" s="199" t="str">
        <f t="shared" si="73"/>
        <v/>
      </c>
      <c r="DD55" s="199" t="str">
        <f t="shared" si="73"/>
        <v/>
      </c>
      <c r="DE55" s="199" t="str">
        <f t="shared" si="73"/>
        <v/>
      </c>
      <c r="DF55" s="199" t="str">
        <f t="shared" si="73"/>
        <v/>
      </c>
      <c r="DG55" s="199" t="str">
        <f t="shared" si="73"/>
        <v/>
      </c>
      <c r="DH55" s="199" t="str">
        <f t="shared" si="73"/>
        <v/>
      </c>
      <c r="DI55" s="199" t="str">
        <f t="shared" si="73"/>
        <v/>
      </c>
      <c r="DJ55" s="199" t="str">
        <f t="shared" si="73"/>
        <v/>
      </c>
      <c r="DK55" s="199" t="str">
        <f t="shared" si="73"/>
        <v/>
      </c>
      <c r="DL55" s="199" t="str">
        <f t="shared" si="73"/>
        <v/>
      </c>
      <c r="DM55" s="199" t="str">
        <f t="shared" si="73"/>
        <v/>
      </c>
      <c r="DN55" s="199" t="str">
        <f t="shared" si="73"/>
        <v/>
      </c>
      <c r="DO55" s="199" t="str">
        <f t="shared" si="73"/>
        <v/>
      </c>
      <c r="DP55" s="199" t="str">
        <f t="shared" si="73"/>
        <v/>
      </c>
      <c r="DQ55" s="199" t="str">
        <f t="shared" si="73"/>
        <v/>
      </c>
      <c r="DR55" s="199" t="str">
        <f t="shared" si="73"/>
        <v/>
      </c>
      <c r="DS55" s="199" t="str">
        <f t="shared" si="73"/>
        <v/>
      </c>
      <c r="DT55" s="199" t="str">
        <f t="shared" si="73"/>
        <v/>
      </c>
      <c r="DU55" s="199" t="str">
        <f t="shared" si="73"/>
        <v/>
      </c>
      <c r="DV55" s="199" t="str">
        <f t="shared" si="73"/>
        <v/>
      </c>
      <c r="DW55" s="199" t="str">
        <f t="shared" si="73"/>
        <v/>
      </c>
      <c r="DX55" s="199" t="str">
        <f t="shared" si="73"/>
        <v/>
      </c>
      <c r="DY55" s="199" t="str">
        <f t="shared" si="73"/>
        <v/>
      </c>
      <c r="DZ55" s="199" t="str">
        <f t="shared" si="73"/>
        <v/>
      </c>
      <c r="EA55" s="199" t="str">
        <f t="shared" si="73"/>
        <v/>
      </c>
      <c r="EB55" s="199" t="str">
        <f t="shared" si="73"/>
        <v/>
      </c>
      <c r="EC55" s="199" t="str">
        <f t="shared" si="73"/>
        <v/>
      </c>
      <c r="ED55" s="199" t="str">
        <f t="shared" si="73"/>
        <v/>
      </c>
      <c r="EE55" s="236" t="str">
        <f t="shared" si="16"/>
        <v/>
      </c>
      <c r="EF55" s="237" t="e">
        <f t="shared" si="68"/>
        <v>#N/A</v>
      </c>
      <c r="EG55" s="237" t="e">
        <f t="shared" si="68"/>
        <v>#N/A</v>
      </c>
      <c r="EH55" s="237" t="e">
        <f t="shared" si="68"/>
        <v>#N/A</v>
      </c>
      <c r="EI55" s="237" t="e">
        <f t="shared" si="68"/>
        <v>#N/A</v>
      </c>
      <c r="EJ55" s="237" t="e">
        <f t="shared" si="68"/>
        <v>#N/A</v>
      </c>
      <c r="EK55" s="237" t="e">
        <f t="shared" si="68"/>
        <v>#N/A</v>
      </c>
      <c r="EL55" s="237" t="e">
        <f t="shared" si="68"/>
        <v>#N/A</v>
      </c>
      <c r="EM55" s="237" t="e">
        <f t="shared" si="68"/>
        <v>#N/A</v>
      </c>
      <c r="EN55" s="237" t="e">
        <f t="shared" si="68"/>
        <v>#N/A</v>
      </c>
      <c r="EO55" s="237" t="e">
        <f t="shared" si="68"/>
        <v>#N/A</v>
      </c>
      <c r="EP55" s="237" t="e">
        <f t="shared" si="68"/>
        <v>#N/A</v>
      </c>
      <c r="EQ55" s="237" t="e">
        <f t="shared" si="68"/>
        <v>#N/A</v>
      </c>
      <c r="ER55" s="237" t="e">
        <f t="shared" si="68"/>
        <v>#N/A</v>
      </c>
      <c r="ES55" s="237" t="e">
        <f t="shared" si="68"/>
        <v>#N/A</v>
      </c>
      <c r="ET55" s="237" t="e">
        <f t="shared" si="68"/>
        <v>#N/A</v>
      </c>
      <c r="EU55" s="237" t="e">
        <f t="shared" si="65"/>
        <v>#N/A</v>
      </c>
      <c r="EV55" s="237" t="e">
        <f t="shared" si="60"/>
        <v>#N/A</v>
      </c>
      <c r="EW55" s="237" t="e">
        <f t="shared" si="60"/>
        <v>#N/A</v>
      </c>
      <c r="EX55" s="237" t="e">
        <f t="shared" si="60"/>
        <v>#N/A</v>
      </c>
      <c r="EY55" s="237" t="e">
        <f t="shared" si="60"/>
        <v>#N/A</v>
      </c>
      <c r="EZ55" s="237" t="e">
        <f t="shared" si="60"/>
        <v>#N/A</v>
      </c>
      <c r="FA55" s="237" t="e">
        <f t="shared" si="60"/>
        <v>#N/A</v>
      </c>
      <c r="FB55" s="237" t="e">
        <f t="shared" si="60"/>
        <v>#N/A</v>
      </c>
      <c r="FC55" s="237" t="e">
        <f t="shared" si="56"/>
        <v>#N/A</v>
      </c>
      <c r="FD55" s="237" t="e">
        <f t="shared" si="56"/>
        <v>#N/A</v>
      </c>
      <c r="FE55" s="237" t="e">
        <f t="shared" si="56"/>
        <v>#N/A</v>
      </c>
      <c r="FF55" s="237" t="e">
        <f t="shared" si="56"/>
        <v>#N/A</v>
      </c>
      <c r="FG55" s="237" t="e">
        <f t="shared" si="56"/>
        <v>#N/A</v>
      </c>
      <c r="FH55" s="237" t="e">
        <f t="shared" si="56"/>
        <v>#N/A</v>
      </c>
      <c r="FI55" s="237" t="e">
        <f t="shared" si="56"/>
        <v>#N/A</v>
      </c>
      <c r="FJ55" s="237" t="e">
        <f t="shared" si="56"/>
        <v>#N/A</v>
      </c>
      <c r="FK55" s="237" t="e">
        <f t="shared" si="56"/>
        <v>#N/A</v>
      </c>
      <c r="FL55" s="237" t="e">
        <f t="shared" si="56"/>
        <v>#N/A</v>
      </c>
      <c r="FM55" s="237" t="e">
        <f t="shared" si="56"/>
        <v>#N/A</v>
      </c>
      <c r="FN55" s="237" t="e">
        <f t="shared" si="56"/>
        <v>#N/A</v>
      </c>
      <c r="FO55" s="237" t="e">
        <f t="shared" si="56"/>
        <v>#N/A</v>
      </c>
      <c r="FP55" s="237" t="e">
        <f t="shared" si="56"/>
        <v>#N/A</v>
      </c>
      <c r="FQ55" s="237" t="e">
        <f t="shared" si="56"/>
        <v>#N/A</v>
      </c>
      <c r="FR55" s="237" t="e">
        <f t="shared" si="56"/>
        <v>#N/A</v>
      </c>
      <c r="FS55" s="237" t="e">
        <f t="shared" si="76"/>
        <v>#N/A</v>
      </c>
      <c r="FT55" s="237" t="e">
        <f t="shared" si="76"/>
        <v>#N/A</v>
      </c>
      <c r="FU55" s="237" t="e">
        <f t="shared" si="76"/>
        <v>#N/A</v>
      </c>
      <c r="FV55" s="237" t="e">
        <f t="shared" si="76"/>
        <v>#N/A</v>
      </c>
      <c r="FW55" s="237" t="e">
        <f t="shared" si="74"/>
        <v>#N/A</v>
      </c>
      <c r="FX55" s="237" t="e">
        <f t="shared" si="61"/>
        <v>#N/A</v>
      </c>
      <c r="FY55" s="237" t="e">
        <f t="shared" si="57"/>
        <v>#N/A</v>
      </c>
      <c r="FZ55" s="237" t="e">
        <f t="shared" si="57"/>
        <v>#N/A</v>
      </c>
      <c r="GA55" s="237" t="e">
        <f t="shared" si="57"/>
        <v>#N/A</v>
      </c>
      <c r="GB55" s="237" t="e">
        <f t="shared" si="57"/>
        <v>#N/A</v>
      </c>
      <c r="GC55" s="237" t="e">
        <f t="shared" si="57"/>
        <v>#N/A</v>
      </c>
      <c r="GD55" s="237" t="e">
        <f t="shared" si="57"/>
        <v>#N/A</v>
      </c>
      <c r="GE55" s="237" t="e">
        <f t="shared" si="57"/>
        <v>#N/A</v>
      </c>
      <c r="GF55" s="237" t="e">
        <f t="shared" si="57"/>
        <v>#N/A</v>
      </c>
      <c r="GG55" s="237" t="e">
        <f t="shared" si="57"/>
        <v>#N/A</v>
      </c>
      <c r="GH55" s="237" t="e">
        <f t="shared" si="57"/>
        <v>#N/A</v>
      </c>
      <c r="GI55" s="237" t="e">
        <f t="shared" si="57"/>
        <v>#N/A</v>
      </c>
      <c r="GJ55" s="237" t="e">
        <f t="shared" si="57"/>
        <v>#N/A</v>
      </c>
      <c r="GK55" s="237" t="e">
        <f t="shared" si="57"/>
        <v>#N/A</v>
      </c>
      <c r="GL55" s="237" t="e">
        <f t="shared" ref="GL55:HA103" si="78">IF(ISNONTEXT($Q55),IF($G55="R",_xlfn.BETA.DIST(CO55,$M55,$N55,FALSE,$B55,$D55),_xlfn.BETA.DIST(CO55,$N55,$M55,FALSE,$B55,$D55)),NA())</f>
        <v>#N/A</v>
      </c>
      <c r="GM55" s="237" t="e">
        <f t="shared" si="78"/>
        <v>#N/A</v>
      </c>
      <c r="GN55" s="237" t="e">
        <f t="shared" si="78"/>
        <v>#N/A</v>
      </c>
      <c r="GO55" s="237" t="e">
        <f t="shared" si="58"/>
        <v>#N/A</v>
      </c>
      <c r="GP55" s="237" t="e">
        <f t="shared" si="58"/>
        <v>#N/A</v>
      </c>
      <c r="GQ55" s="237" t="e">
        <f t="shared" si="58"/>
        <v>#N/A</v>
      </c>
      <c r="GR55" s="237" t="e">
        <f t="shared" si="58"/>
        <v>#N/A</v>
      </c>
      <c r="GS55" s="237" t="e">
        <f t="shared" si="58"/>
        <v>#N/A</v>
      </c>
      <c r="GT55" s="237" t="e">
        <f t="shared" si="58"/>
        <v>#N/A</v>
      </c>
      <c r="GU55" s="237" t="e">
        <f t="shared" si="58"/>
        <v>#N/A</v>
      </c>
      <c r="GV55" s="237" t="e">
        <f t="shared" si="58"/>
        <v>#N/A</v>
      </c>
      <c r="GW55" s="237" t="e">
        <f t="shared" si="58"/>
        <v>#N/A</v>
      </c>
      <c r="GX55" s="237" t="e">
        <f t="shared" si="58"/>
        <v>#N/A</v>
      </c>
      <c r="GY55" s="237" t="e">
        <f t="shared" si="58"/>
        <v>#N/A</v>
      </c>
      <c r="GZ55" s="237" t="e">
        <f t="shared" si="58"/>
        <v>#N/A</v>
      </c>
      <c r="HA55" s="237" t="e">
        <f t="shared" si="58"/>
        <v>#N/A</v>
      </c>
      <c r="HB55" s="237" t="e">
        <f t="shared" si="58"/>
        <v>#N/A</v>
      </c>
      <c r="HC55" s="237" t="e">
        <f t="shared" si="58"/>
        <v>#N/A</v>
      </c>
      <c r="HD55" s="237" t="e">
        <f t="shared" si="58"/>
        <v>#N/A</v>
      </c>
      <c r="HE55" s="237" t="e">
        <f t="shared" si="77"/>
        <v>#N/A</v>
      </c>
      <c r="HF55" s="237" t="e">
        <f t="shared" si="55"/>
        <v>#N/A</v>
      </c>
      <c r="HG55" s="237" t="e">
        <f t="shared" si="55"/>
        <v>#N/A</v>
      </c>
      <c r="HH55" s="237" t="e">
        <f t="shared" si="47"/>
        <v>#N/A</v>
      </c>
      <c r="HI55" s="237" t="e">
        <f t="shared" si="47"/>
        <v>#N/A</v>
      </c>
      <c r="HJ55" s="237" t="e">
        <f t="shared" si="47"/>
        <v>#N/A</v>
      </c>
      <c r="HK55" s="237" t="e">
        <f t="shared" si="47"/>
        <v>#N/A</v>
      </c>
      <c r="HL55" s="237" t="e">
        <f t="shared" si="47"/>
        <v>#N/A</v>
      </c>
      <c r="HM55" s="237" t="e">
        <f t="shared" si="47"/>
        <v>#N/A</v>
      </c>
      <c r="HN55" s="237" t="e">
        <f t="shared" si="47"/>
        <v>#N/A</v>
      </c>
      <c r="HO55" s="237" t="e">
        <f t="shared" si="47"/>
        <v>#N/A</v>
      </c>
      <c r="HP55" s="237" t="e">
        <f t="shared" si="47"/>
        <v>#N/A</v>
      </c>
      <c r="HQ55" s="237" t="e">
        <f t="shared" si="47"/>
        <v>#N/A</v>
      </c>
      <c r="HR55" s="237" t="e">
        <f t="shared" si="47"/>
        <v>#N/A</v>
      </c>
      <c r="HS55" s="237" t="e">
        <f t="shared" si="47"/>
        <v>#N/A</v>
      </c>
      <c r="HT55" s="237" t="e">
        <f t="shared" si="47"/>
        <v>#N/A</v>
      </c>
      <c r="HU55" s="237" t="e">
        <f t="shared" si="47"/>
        <v>#N/A</v>
      </c>
      <c r="HV55" s="237" t="e">
        <f t="shared" si="47"/>
        <v>#N/A</v>
      </c>
      <c r="HW55" s="237" t="e">
        <f t="shared" ref="HW55:HW103" si="79">IF(ISNONTEXT($Q55),IF($G55="R",_xlfn.BETA.DIST(DZ55,$M55,$N55,FALSE,$B55,$D55),_xlfn.BETA.DIST(DZ55,$N55,$M55,FALSE,$B55,$D55)),NA())</f>
        <v>#N/A</v>
      </c>
      <c r="HX55" s="237" t="e">
        <f t="shared" si="66"/>
        <v>#N/A</v>
      </c>
      <c r="HY55" s="237" t="e">
        <f t="shared" si="63"/>
        <v>#N/A</v>
      </c>
      <c r="HZ55" s="237" t="e">
        <f t="shared" si="63"/>
        <v>#N/A</v>
      </c>
      <c r="IA55" s="237" t="e">
        <f t="shared" si="45"/>
        <v>#N/A</v>
      </c>
      <c r="IB55" s="237" t="e">
        <f t="shared" si="27"/>
        <v>#N/A</v>
      </c>
    </row>
    <row r="56" spans="1:236" hidden="1" x14ac:dyDescent="0.25">
      <c r="A56" s="22">
        <v>53</v>
      </c>
      <c r="B56" s="132"/>
      <c r="C56" s="132"/>
      <c r="D56" s="132"/>
      <c r="E56" s="127"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9" t="str">
        <f t="shared" si="3"/>
        <v/>
      </c>
      <c r="Q56" s="119" t="str">
        <f t="shared" si="4"/>
        <v/>
      </c>
      <c r="R56" s="40" t="str">
        <f t="shared" si="5"/>
        <v/>
      </c>
      <c r="S56" s="132"/>
      <c r="T56" s="28" t="str">
        <f>IF(AND(B56&gt;0,C56&gt;0,D56&gt;0,M56&gt;0,N56&gt;0,S56&gt;0,NOT(K56="")),ABS(VLOOKUP($S$1,VLookups!$A$28:$B$29,2,FALSE)-_xlfn.BETA.DIST(S56,IF(G56="L",N56,M56),IF(G56="L",M56,N56),TRUE,B56,D56)),"")</f>
        <v/>
      </c>
      <c r="U56" s="129" t="str">
        <f>IF(OR($M56="",$N56=""),"",_xlfn.BETA.INV(ABS(VLOOKUP($S$1,VLookups!$A$28:$B$29,2,FALSE)-U$3),IF($G56="L",$N56,$M56),IF($G56="L",$M56,$N56),$B56,$D56))</f>
        <v/>
      </c>
      <c r="V56" s="130" t="str">
        <f>IF(OR($M56="",$N56=""),"",_xlfn.BETA.INV(ABS(VLOOKUP($S$1,VLookups!$A$28:$B$29,2,FALSE)-V$3),IF($G56="L",$N56,$M56),IF($G56="L",$M56,$N56),$B56,$D56))</f>
        <v/>
      </c>
      <c r="W56" s="129" t="str">
        <f>IF(OR($M56="",$N56=""),"",_xlfn.BETA.INV(ABS(VLOOKUP($S$1,VLookups!$A$28:$B$29,2,FALSE)-W$3),IF($G56="L",$N56,$M56),IF($G56="L",$M56,$N56),$B56,$D56))</f>
        <v/>
      </c>
      <c r="X56" s="130" t="str">
        <f>IF(OR($M56="",$N56=""),"",_xlfn.BETA.INV(ABS(VLOOKUP($S$1,VLookups!$A$28:$B$29,2,FALSE)-X$3),IF($G56="L",$N56,$M56),IF($G56="L",$M56,$N56),$B56,$D56))</f>
        <v/>
      </c>
      <c r="Y56" s="129" t="str">
        <f>IF(OR($M56="",$N56=""),"",_xlfn.BETA.INV(ABS(VLOOKUP($S$1,VLookups!$A$28:$B$29,2,FALSE)-Y$3),IF($G56="L",$N56,$M56),IF($G56="L",$M56,$N56),$B56,$D56))</f>
        <v/>
      </c>
      <c r="Z56" s="130" t="str">
        <f>IF(OR($M56="",$N56=""),"",_xlfn.BETA.INV(ABS(VLOOKUP($S$1,VLookups!$A$28:$B$29,2,FALSE)-Z$3),IF($G56="L",$N56,$M56),IF($G56="L",$M56,$N56),$B56,$D56))</f>
        <v/>
      </c>
      <c r="AA56" s="129" t="str">
        <f>IF(OR($M56="",$N56=""),"",_xlfn.BETA.INV(ABS(VLOOKUP($S$1,VLookups!$A$28:$B$29,2,FALSE)-AA$3),IF($G56="L",$N56,$M56),IF($G56="L",$M56,$N56),$B56,$D56))</f>
        <v/>
      </c>
      <c r="AB56" s="130" t="str">
        <f>IF(OR($M56="",$N56=""),"",_xlfn.BETA.INV(ABS(VLOOKUP($S$1,VLookups!$A$28:$B$29,2,FALSE)-AB$3),IF($G56="L",$N56,$M56),IF($G56="L",$M56,$N56),$B56,$D56))</f>
        <v/>
      </c>
      <c r="AC56" s="129" t="str">
        <f>IF(OR($M56="",$N56=""),"",_xlfn.BETA.INV(ABS(VLOOKUP($S$1,VLookups!$A$28:$B$29,2,FALSE)-AC$3),IF($G56="L",$N56,$M56),IF($G56="L",$M56,$N56),$B56,$D56))</f>
        <v/>
      </c>
      <c r="AD56" s="130" t="str">
        <f>IF(OR($M56="",$N56=""),"",_xlfn.BETA.INV(ABS(VLOOKUP($S$1,VLookups!$A$28:$B$29,2,FALSE)-AD$3),IF($G56="L",$N56,$M56),IF($G56="L",$M56,$N56),$B56,$D56))</f>
        <v/>
      </c>
      <c r="AE56" s="129" t="str">
        <f>IF(OR($M56="",$N56=""),"",_xlfn.BETA.INV(ABS(VLOOKUP($S$1,VLookups!$A$28:$B$29,2,FALSE)-AE$3),IF($G56="L",$N56,$M56),IF($G56="L",$M56,$N56),$B56,$D56))</f>
        <v/>
      </c>
      <c r="AF56" s="130" t="str">
        <f>IF(OR($M56="",$N56=""),"",_xlfn.BETA.INV(ABS(VLOOKUP($S$1,VLookups!$A$28:$B$29,2,FALSE)-AF$3),IF($G56="L",$N56,$M56),IF($G56="L",$M56,$N56),$B56,$D56))</f>
        <v/>
      </c>
      <c r="AG56" s="17"/>
      <c r="AH56" s="238" t="str">
        <f t="shared" si="13"/>
        <v/>
      </c>
      <c r="AI56" s="236" t="str">
        <f t="shared" si="14"/>
        <v/>
      </c>
      <c r="AJ56" s="199" t="str">
        <f t="shared" si="75"/>
        <v/>
      </c>
      <c r="AK56" s="199" t="str">
        <f t="shared" si="75"/>
        <v/>
      </c>
      <c r="AL56" s="199" t="str">
        <f t="shared" si="75"/>
        <v/>
      </c>
      <c r="AM56" s="199" t="str">
        <f t="shared" si="75"/>
        <v/>
      </c>
      <c r="AN56" s="199" t="str">
        <f t="shared" si="75"/>
        <v/>
      </c>
      <c r="AO56" s="199" t="str">
        <f t="shared" si="75"/>
        <v/>
      </c>
      <c r="AP56" s="199" t="str">
        <f t="shared" si="75"/>
        <v/>
      </c>
      <c r="AQ56" s="199" t="str">
        <f t="shared" si="75"/>
        <v/>
      </c>
      <c r="AR56" s="199" t="str">
        <f t="shared" si="75"/>
        <v/>
      </c>
      <c r="AS56" s="199" t="str">
        <f t="shared" si="75"/>
        <v/>
      </c>
      <c r="AT56" s="199" t="str">
        <f t="shared" si="75"/>
        <v/>
      </c>
      <c r="AU56" s="199" t="str">
        <f t="shared" si="75"/>
        <v/>
      </c>
      <c r="AV56" s="199" t="str">
        <f t="shared" si="75"/>
        <v/>
      </c>
      <c r="AW56" s="199" t="str">
        <f t="shared" si="75"/>
        <v/>
      </c>
      <c r="AX56" s="199" t="str">
        <f t="shared" si="75"/>
        <v/>
      </c>
      <c r="AY56" s="199" t="str">
        <f t="shared" si="75"/>
        <v/>
      </c>
      <c r="AZ56" s="199" t="str">
        <f t="shared" si="75"/>
        <v/>
      </c>
      <c r="BA56" s="199" t="str">
        <f t="shared" si="75"/>
        <v/>
      </c>
      <c r="BB56" s="199" t="str">
        <f t="shared" si="75"/>
        <v/>
      </c>
      <c r="BC56" s="199" t="str">
        <f t="shared" si="75"/>
        <v/>
      </c>
      <c r="BD56" s="199" t="str">
        <f t="shared" si="75"/>
        <v/>
      </c>
      <c r="BE56" s="199" t="str">
        <f t="shared" si="75"/>
        <v/>
      </c>
      <c r="BF56" s="199" t="str">
        <f t="shared" si="75"/>
        <v/>
      </c>
      <c r="BG56" s="199" t="str">
        <f t="shared" si="75"/>
        <v/>
      </c>
      <c r="BH56" s="199" t="str">
        <f t="shared" si="75"/>
        <v/>
      </c>
      <c r="BI56" s="199" t="str">
        <f t="shared" si="75"/>
        <v/>
      </c>
      <c r="BJ56" s="199" t="str">
        <f t="shared" si="75"/>
        <v/>
      </c>
      <c r="BK56" s="199" t="str">
        <f t="shared" si="75"/>
        <v/>
      </c>
      <c r="BL56" s="199" t="str">
        <f t="shared" si="75"/>
        <v/>
      </c>
      <c r="BM56" s="199" t="str">
        <f t="shared" si="75"/>
        <v/>
      </c>
      <c r="BN56" s="199" t="str">
        <f t="shared" si="75"/>
        <v/>
      </c>
      <c r="BO56" s="199" t="str">
        <f t="shared" si="75"/>
        <v/>
      </c>
      <c r="BP56" s="199" t="str">
        <f t="shared" si="75"/>
        <v/>
      </c>
      <c r="BQ56" s="199" t="str">
        <f t="shared" si="75"/>
        <v/>
      </c>
      <c r="BR56" s="199" t="str">
        <f t="shared" si="75"/>
        <v/>
      </c>
      <c r="BS56" s="199" t="str">
        <f t="shared" si="75"/>
        <v/>
      </c>
      <c r="BT56" s="199" t="str">
        <f t="shared" si="75"/>
        <v/>
      </c>
      <c r="BU56" s="199" t="str">
        <f t="shared" si="75"/>
        <v/>
      </c>
      <c r="BV56" s="199" t="str">
        <f t="shared" si="75"/>
        <v/>
      </c>
      <c r="BW56" s="199" t="str">
        <f t="shared" si="75"/>
        <v/>
      </c>
      <c r="BX56" s="199" t="str">
        <f t="shared" si="75"/>
        <v/>
      </c>
      <c r="BY56" s="199" t="str">
        <f t="shared" si="75"/>
        <v/>
      </c>
      <c r="BZ56" s="199" t="str">
        <f t="shared" si="75"/>
        <v/>
      </c>
      <c r="CA56" s="199" t="str">
        <f t="shared" si="75"/>
        <v/>
      </c>
      <c r="CB56" s="199" t="str">
        <f t="shared" si="75"/>
        <v/>
      </c>
      <c r="CC56" s="199" t="str">
        <f t="shared" si="75"/>
        <v/>
      </c>
      <c r="CD56" s="199" t="str">
        <f t="shared" si="75"/>
        <v/>
      </c>
      <c r="CE56" s="199" t="str">
        <f t="shared" si="75"/>
        <v/>
      </c>
      <c r="CF56" s="199" t="str">
        <f t="shared" si="75"/>
        <v/>
      </c>
      <c r="CG56" s="199" t="str">
        <f t="shared" si="75"/>
        <v/>
      </c>
      <c r="CH56" s="199" t="str">
        <f t="shared" si="75"/>
        <v/>
      </c>
      <c r="CI56" s="199" t="str">
        <f t="shared" si="75"/>
        <v/>
      </c>
      <c r="CJ56" s="199" t="str">
        <f t="shared" si="75"/>
        <v/>
      </c>
      <c r="CK56" s="199" t="str">
        <f t="shared" si="75"/>
        <v/>
      </c>
      <c r="CL56" s="199" t="str">
        <f t="shared" si="75"/>
        <v/>
      </c>
      <c r="CM56" s="199" t="str">
        <f t="shared" si="75"/>
        <v/>
      </c>
      <c r="CN56" s="199" t="str">
        <f t="shared" si="75"/>
        <v/>
      </c>
      <c r="CO56" s="199" t="str">
        <f t="shared" si="75"/>
        <v/>
      </c>
      <c r="CP56" s="199" t="str">
        <f t="shared" si="75"/>
        <v/>
      </c>
      <c r="CQ56" s="199" t="str">
        <f t="shared" si="75"/>
        <v/>
      </c>
      <c r="CR56" s="199" t="str">
        <f t="shared" si="75"/>
        <v/>
      </c>
      <c r="CS56" s="199" t="str">
        <f t="shared" si="75"/>
        <v/>
      </c>
      <c r="CT56" s="199" t="str">
        <f t="shared" si="75"/>
        <v/>
      </c>
      <c r="CU56" s="199" t="str">
        <f t="shared" ref="CU56:FF56" si="80">IF(ISNONTEXT($AH56),CT56+$AH56,"")</f>
        <v/>
      </c>
      <c r="CV56" s="199" t="str">
        <f t="shared" si="73"/>
        <v/>
      </c>
      <c r="CW56" s="199" t="str">
        <f t="shared" si="73"/>
        <v/>
      </c>
      <c r="CX56" s="199" t="str">
        <f t="shared" si="73"/>
        <v/>
      </c>
      <c r="CY56" s="199" t="str">
        <f t="shared" si="73"/>
        <v/>
      </c>
      <c r="CZ56" s="199" t="str">
        <f t="shared" si="73"/>
        <v/>
      </c>
      <c r="DA56" s="199" t="str">
        <f t="shared" si="73"/>
        <v/>
      </c>
      <c r="DB56" s="199" t="str">
        <f t="shared" si="73"/>
        <v/>
      </c>
      <c r="DC56" s="199" t="str">
        <f t="shared" si="73"/>
        <v/>
      </c>
      <c r="DD56" s="199" t="str">
        <f t="shared" si="73"/>
        <v/>
      </c>
      <c r="DE56" s="199" t="str">
        <f t="shared" si="73"/>
        <v/>
      </c>
      <c r="DF56" s="199" t="str">
        <f t="shared" si="73"/>
        <v/>
      </c>
      <c r="DG56" s="199" t="str">
        <f t="shared" si="73"/>
        <v/>
      </c>
      <c r="DH56" s="199" t="str">
        <f t="shared" si="73"/>
        <v/>
      </c>
      <c r="DI56" s="199" t="str">
        <f t="shared" si="73"/>
        <v/>
      </c>
      <c r="DJ56" s="199" t="str">
        <f t="shared" si="73"/>
        <v/>
      </c>
      <c r="DK56" s="199" t="str">
        <f t="shared" si="73"/>
        <v/>
      </c>
      <c r="DL56" s="199" t="str">
        <f t="shared" si="73"/>
        <v/>
      </c>
      <c r="DM56" s="199" t="str">
        <f t="shared" si="73"/>
        <v/>
      </c>
      <c r="DN56" s="199" t="str">
        <f t="shared" si="73"/>
        <v/>
      </c>
      <c r="DO56" s="199" t="str">
        <f t="shared" si="73"/>
        <v/>
      </c>
      <c r="DP56" s="199" t="str">
        <f t="shared" si="73"/>
        <v/>
      </c>
      <c r="DQ56" s="199" t="str">
        <f t="shared" si="73"/>
        <v/>
      </c>
      <c r="DR56" s="199" t="str">
        <f t="shared" si="73"/>
        <v/>
      </c>
      <c r="DS56" s="199" t="str">
        <f t="shared" si="73"/>
        <v/>
      </c>
      <c r="DT56" s="199" t="str">
        <f t="shared" si="73"/>
        <v/>
      </c>
      <c r="DU56" s="199" t="str">
        <f t="shared" si="73"/>
        <v/>
      </c>
      <c r="DV56" s="199" t="str">
        <f t="shared" si="73"/>
        <v/>
      </c>
      <c r="DW56" s="199" t="str">
        <f t="shared" si="73"/>
        <v/>
      </c>
      <c r="DX56" s="199" t="str">
        <f t="shared" si="73"/>
        <v/>
      </c>
      <c r="DY56" s="199" t="str">
        <f t="shared" si="73"/>
        <v/>
      </c>
      <c r="DZ56" s="199" t="str">
        <f t="shared" si="73"/>
        <v/>
      </c>
      <c r="EA56" s="199" t="str">
        <f t="shared" si="73"/>
        <v/>
      </c>
      <c r="EB56" s="199" t="str">
        <f t="shared" si="73"/>
        <v/>
      </c>
      <c r="EC56" s="199" t="str">
        <f t="shared" si="73"/>
        <v/>
      </c>
      <c r="ED56" s="199" t="str">
        <f t="shared" si="73"/>
        <v/>
      </c>
      <c r="EE56" s="236" t="str">
        <f t="shared" si="16"/>
        <v/>
      </c>
      <c r="EF56" s="237" t="e">
        <f t="shared" si="68"/>
        <v>#N/A</v>
      </c>
      <c r="EG56" s="237" t="e">
        <f t="shared" si="68"/>
        <v>#N/A</v>
      </c>
      <c r="EH56" s="237" t="e">
        <f t="shared" si="68"/>
        <v>#N/A</v>
      </c>
      <c r="EI56" s="237" t="e">
        <f t="shared" si="68"/>
        <v>#N/A</v>
      </c>
      <c r="EJ56" s="237" t="e">
        <f t="shared" si="68"/>
        <v>#N/A</v>
      </c>
      <c r="EK56" s="237" t="e">
        <f t="shared" si="68"/>
        <v>#N/A</v>
      </c>
      <c r="EL56" s="237" t="e">
        <f t="shared" si="68"/>
        <v>#N/A</v>
      </c>
      <c r="EM56" s="237" t="e">
        <f t="shared" si="68"/>
        <v>#N/A</v>
      </c>
      <c r="EN56" s="237" t="e">
        <f t="shared" si="68"/>
        <v>#N/A</v>
      </c>
      <c r="EO56" s="237" t="e">
        <f t="shared" si="68"/>
        <v>#N/A</v>
      </c>
      <c r="EP56" s="237" t="e">
        <f t="shared" si="68"/>
        <v>#N/A</v>
      </c>
      <c r="EQ56" s="237" t="e">
        <f t="shared" si="68"/>
        <v>#N/A</v>
      </c>
      <c r="ER56" s="237" t="e">
        <f t="shared" si="68"/>
        <v>#N/A</v>
      </c>
      <c r="ES56" s="237" t="e">
        <f t="shared" si="68"/>
        <v>#N/A</v>
      </c>
      <c r="ET56" s="237" t="e">
        <f t="shared" si="68"/>
        <v>#N/A</v>
      </c>
      <c r="EU56" s="237" t="e">
        <f t="shared" si="65"/>
        <v>#N/A</v>
      </c>
      <c r="EV56" s="237" t="e">
        <f t="shared" si="60"/>
        <v>#N/A</v>
      </c>
      <c r="EW56" s="237" t="e">
        <f t="shared" si="60"/>
        <v>#N/A</v>
      </c>
      <c r="EX56" s="237" t="e">
        <f t="shared" si="60"/>
        <v>#N/A</v>
      </c>
      <c r="EY56" s="237" t="e">
        <f t="shared" si="60"/>
        <v>#N/A</v>
      </c>
      <c r="EZ56" s="237" t="e">
        <f t="shared" si="60"/>
        <v>#N/A</v>
      </c>
      <c r="FA56" s="237" t="e">
        <f t="shared" si="60"/>
        <v>#N/A</v>
      </c>
      <c r="FB56" s="237" t="e">
        <f t="shared" si="60"/>
        <v>#N/A</v>
      </c>
      <c r="FC56" s="237" t="e">
        <f t="shared" si="56"/>
        <v>#N/A</v>
      </c>
      <c r="FD56" s="237" t="e">
        <f t="shared" si="56"/>
        <v>#N/A</v>
      </c>
      <c r="FE56" s="237" t="e">
        <f t="shared" si="56"/>
        <v>#N/A</v>
      </c>
      <c r="FF56" s="237" t="e">
        <f t="shared" si="56"/>
        <v>#N/A</v>
      </c>
      <c r="FG56" s="237" t="e">
        <f t="shared" si="56"/>
        <v>#N/A</v>
      </c>
      <c r="FH56" s="237" t="e">
        <f t="shared" si="56"/>
        <v>#N/A</v>
      </c>
      <c r="FI56" s="237" t="e">
        <f t="shared" si="56"/>
        <v>#N/A</v>
      </c>
      <c r="FJ56" s="237" t="e">
        <f t="shared" si="56"/>
        <v>#N/A</v>
      </c>
      <c r="FK56" s="237" t="e">
        <f t="shared" si="56"/>
        <v>#N/A</v>
      </c>
      <c r="FL56" s="237" t="e">
        <f t="shared" si="56"/>
        <v>#N/A</v>
      </c>
      <c r="FM56" s="237" t="e">
        <f t="shared" si="56"/>
        <v>#N/A</v>
      </c>
      <c r="FN56" s="237" t="e">
        <f t="shared" si="56"/>
        <v>#N/A</v>
      </c>
      <c r="FO56" s="237" t="e">
        <f t="shared" si="56"/>
        <v>#N/A</v>
      </c>
      <c r="FP56" s="237" t="e">
        <f t="shared" si="56"/>
        <v>#N/A</v>
      </c>
      <c r="FQ56" s="237" t="e">
        <f t="shared" si="56"/>
        <v>#N/A</v>
      </c>
      <c r="FR56" s="237" t="e">
        <f t="shared" si="56"/>
        <v>#N/A</v>
      </c>
      <c r="FS56" s="237" t="e">
        <f t="shared" si="76"/>
        <v>#N/A</v>
      </c>
      <c r="FT56" s="237" t="e">
        <f t="shared" si="76"/>
        <v>#N/A</v>
      </c>
      <c r="FU56" s="237" t="e">
        <f t="shared" si="76"/>
        <v>#N/A</v>
      </c>
      <c r="FV56" s="237" t="e">
        <f t="shared" si="76"/>
        <v>#N/A</v>
      </c>
      <c r="FW56" s="237" t="e">
        <f t="shared" si="74"/>
        <v>#N/A</v>
      </c>
      <c r="FX56" s="237" t="e">
        <f t="shared" si="61"/>
        <v>#N/A</v>
      </c>
      <c r="FY56" s="237" t="e">
        <f t="shared" si="61"/>
        <v>#N/A</v>
      </c>
      <c r="FZ56" s="237" t="e">
        <f t="shared" si="61"/>
        <v>#N/A</v>
      </c>
      <c r="GA56" s="237" t="e">
        <f t="shared" si="61"/>
        <v>#N/A</v>
      </c>
      <c r="GB56" s="237" t="e">
        <f t="shared" si="61"/>
        <v>#N/A</v>
      </c>
      <c r="GC56" s="237" t="e">
        <f t="shared" si="61"/>
        <v>#N/A</v>
      </c>
      <c r="GD56" s="237" t="e">
        <f t="shared" si="61"/>
        <v>#N/A</v>
      </c>
      <c r="GE56" s="237" t="e">
        <f t="shared" si="61"/>
        <v>#N/A</v>
      </c>
      <c r="GF56" s="237" t="e">
        <f t="shared" si="61"/>
        <v>#N/A</v>
      </c>
      <c r="GG56" s="237" t="e">
        <f t="shared" si="61"/>
        <v>#N/A</v>
      </c>
      <c r="GH56" s="237" t="e">
        <f t="shared" si="61"/>
        <v>#N/A</v>
      </c>
      <c r="GI56" s="237" t="e">
        <f t="shared" si="61"/>
        <v>#N/A</v>
      </c>
      <c r="GJ56" s="237" t="e">
        <f t="shared" si="61"/>
        <v>#N/A</v>
      </c>
      <c r="GK56" s="237" t="e">
        <f t="shared" si="61"/>
        <v>#N/A</v>
      </c>
      <c r="GL56" s="237" t="e">
        <f t="shared" si="78"/>
        <v>#N/A</v>
      </c>
      <c r="GM56" s="237" t="e">
        <f t="shared" si="78"/>
        <v>#N/A</v>
      </c>
      <c r="GN56" s="237" t="e">
        <f t="shared" si="78"/>
        <v>#N/A</v>
      </c>
      <c r="GO56" s="237" t="e">
        <f t="shared" si="58"/>
        <v>#N/A</v>
      </c>
      <c r="GP56" s="237" t="e">
        <f t="shared" si="58"/>
        <v>#N/A</v>
      </c>
      <c r="GQ56" s="237" t="e">
        <f t="shared" si="58"/>
        <v>#N/A</v>
      </c>
      <c r="GR56" s="237" t="e">
        <f t="shared" si="58"/>
        <v>#N/A</v>
      </c>
      <c r="GS56" s="237" t="e">
        <f t="shared" si="58"/>
        <v>#N/A</v>
      </c>
      <c r="GT56" s="237" t="e">
        <f t="shared" si="58"/>
        <v>#N/A</v>
      </c>
      <c r="GU56" s="237" t="e">
        <f t="shared" si="58"/>
        <v>#N/A</v>
      </c>
      <c r="GV56" s="237" t="e">
        <f t="shared" si="58"/>
        <v>#N/A</v>
      </c>
      <c r="GW56" s="237" t="e">
        <f t="shared" si="58"/>
        <v>#N/A</v>
      </c>
      <c r="GX56" s="237" t="e">
        <f t="shared" si="58"/>
        <v>#N/A</v>
      </c>
      <c r="GY56" s="237" t="e">
        <f t="shared" si="58"/>
        <v>#N/A</v>
      </c>
      <c r="GZ56" s="237" t="e">
        <f t="shared" si="58"/>
        <v>#N/A</v>
      </c>
      <c r="HA56" s="237" t="e">
        <f t="shared" si="58"/>
        <v>#N/A</v>
      </c>
      <c r="HB56" s="237" t="e">
        <f t="shared" si="58"/>
        <v>#N/A</v>
      </c>
      <c r="HC56" s="237" t="e">
        <f t="shared" si="58"/>
        <v>#N/A</v>
      </c>
      <c r="HD56" s="237" t="e">
        <f t="shared" si="58"/>
        <v>#N/A</v>
      </c>
      <c r="HE56" s="237" t="e">
        <f t="shared" si="77"/>
        <v>#N/A</v>
      </c>
      <c r="HF56" s="237" t="e">
        <f t="shared" si="55"/>
        <v>#N/A</v>
      </c>
      <c r="HG56" s="237" t="e">
        <f t="shared" si="55"/>
        <v>#N/A</v>
      </c>
      <c r="HH56" s="237" t="e">
        <f t="shared" si="55"/>
        <v>#N/A</v>
      </c>
      <c r="HI56" s="237" t="e">
        <f t="shared" si="55"/>
        <v>#N/A</v>
      </c>
      <c r="HJ56" s="237" t="e">
        <f t="shared" si="55"/>
        <v>#N/A</v>
      </c>
      <c r="HK56" s="237" t="e">
        <f t="shared" si="55"/>
        <v>#N/A</v>
      </c>
      <c r="HL56" s="237" t="e">
        <f t="shared" si="55"/>
        <v>#N/A</v>
      </c>
      <c r="HM56" s="237" t="e">
        <f t="shared" si="55"/>
        <v>#N/A</v>
      </c>
      <c r="HN56" s="237" t="e">
        <f t="shared" si="55"/>
        <v>#N/A</v>
      </c>
      <c r="HO56" s="237" t="e">
        <f t="shared" si="55"/>
        <v>#N/A</v>
      </c>
      <c r="HP56" s="237" t="e">
        <f t="shared" si="55"/>
        <v>#N/A</v>
      </c>
      <c r="HQ56" s="237" t="e">
        <f t="shared" si="55"/>
        <v>#N/A</v>
      </c>
      <c r="HR56" s="237" t="e">
        <f t="shared" si="55"/>
        <v>#N/A</v>
      </c>
      <c r="HS56" s="237" t="e">
        <f t="shared" si="55"/>
        <v>#N/A</v>
      </c>
      <c r="HT56" s="237" t="e">
        <f t="shared" si="55"/>
        <v>#N/A</v>
      </c>
      <c r="HU56" s="237" t="e">
        <f t="shared" si="55"/>
        <v>#N/A</v>
      </c>
      <c r="HV56" s="237" t="e">
        <f t="shared" ref="HV56:HV103" si="81">IF(ISNONTEXT($Q56),IF($G56="R",_xlfn.BETA.DIST(DY56,$M56,$N56,FALSE,$B56,$D56),_xlfn.BETA.DIST(DY56,$N56,$M56,FALSE,$B56,$D56)),NA())</f>
        <v>#N/A</v>
      </c>
      <c r="HW56" s="237" t="e">
        <f t="shared" si="79"/>
        <v>#N/A</v>
      </c>
      <c r="HX56" s="237" t="e">
        <f t="shared" si="66"/>
        <v>#N/A</v>
      </c>
      <c r="HY56" s="237" t="e">
        <f t="shared" si="63"/>
        <v>#N/A</v>
      </c>
      <c r="HZ56" s="237" t="e">
        <f t="shared" si="63"/>
        <v>#N/A</v>
      </c>
      <c r="IA56" s="237" t="e">
        <f t="shared" si="45"/>
        <v>#N/A</v>
      </c>
      <c r="IB56" s="237" t="e">
        <f t="shared" si="27"/>
        <v>#N/A</v>
      </c>
    </row>
    <row r="57" spans="1:236" hidden="1" x14ac:dyDescent="0.25">
      <c r="A57" s="22">
        <v>54</v>
      </c>
      <c r="B57" s="132"/>
      <c r="C57" s="132"/>
      <c r="D57" s="132"/>
      <c r="E57" s="127"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9" t="str">
        <f t="shared" si="3"/>
        <v/>
      </c>
      <c r="Q57" s="119" t="str">
        <f t="shared" si="4"/>
        <v/>
      </c>
      <c r="R57" s="40" t="str">
        <f t="shared" si="5"/>
        <v/>
      </c>
      <c r="S57" s="132"/>
      <c r="T57" s="28" t="str">
        <f>IF(AND(B57&gt;0,C57&gt;0,D57&gt;0,M57&gt;0,N57&gt;0,S57&gt;0,NOT(K57="")),ABS(VLOOKUP($S$1,VLookups!$A$28:$B$29,2,FALSE)-_xlfn.BETA.DIST(S57,IF(G57="L",N57,M57),IF(G57="L",M57,N57),TRUE,B57,D57)),"")</f>
        <v/>
      </c>
      <c r="U57" s="129" t="str">
        <f>IF(OR($M57="",$N57=""),"",_xlfn.BETA.INV(ABS(VLOOKUP($S$1,VLookups!$A$28:$B$29,2,FALSE)-U$3),IF($G57="L",$N57,$M57),IF($G57="L",$M57,$N57),$B57,$D57))</f>
        <v/>
      </c>
      <c r="V57" s="130" t="str">
        <f>IF(OR($M57="",$N57=""),"",_xlfn.BETA.INV(ABS(VLOOKUP($S$1,VLookups!$A$28:$B$29,2,FALSE)-V$3),IF($G57="L",$N57,$M57),IF($G57="L",$M57,$N57),$B57,$D57))</f>
        <v/>
      </c>
      <c r="W57" s="129" t="str">
        <f>IF(OR($M57="",$N57=""),"",_xlfn.BETA.INV(ABS(VLOOKUP($S$1,VLookups!$A$28:$B$29,2,FALSE)-W$3),IF($G57="L",$N57,$M57),IF($G57="L",$M57,$N57),$B57,$D57))</f>
        <v/>
      </c>
      <c r="X57" s="130" t="str">
        <f>IF(OR($M57="",$N57=""),"",_xlfn.BETA.INV(ABS(VLOOKUP($S$1,VLookups!$A$28:$B$29,2,FALSE)-X$3),IF($G57="L",$N57,$M57),IF($G57="L",$M57,$N57),$B57,$D57))</f>
        <v/>
      </c>
      <c r="Y57" s="129" t="str">
        <f>IF(OR($M57="",$N57=""),"",_xlfn.BETA.INV(ABS(VLOOKUP($S$1,VLookups!$A$28:$B$29,2,FALSE)-Y$3),IF($G57="L",$N57,$M57),IF($G57="L",$M57,$N57),$B57,$D57))</f>
        <v/>
      </c>
      <c r="Z57" s="130" t="str">
        <f>IF(OR($M57="",$N57=""),"",_xlfn.BETA.INV(ABS(VLOOKUP($S$1,VLookups!$A$28:$B$29,2,FALSE)-Z$3),IF($G57="L",$N57,$M57),IF($G57="L",$M57,$N57),$B57,$D57))</f>
        <v/>
      </c>
      <c r="AA57" s="129" t="str">
        <f>IF(OR($M57="",$N57=""),"",_xlfn.BETA.INV(ABS(VLOOKUP($S$1,VLookups!$A$28:$B$29,2,FALSE)-AA$3),IF($G57="L",$N57,$M57),IF($G57="L",$M57,$N57),$B57,$D57))</f>
        <v/>
      </c>
      <c r="AB57" s="130" t="str">
        <f>IF(OR($M57="",$N57=""),"",_xlfn.BETA.INV(ABS(VLOOKUP($S$1,VLookups!$A$28:$B$29,2,FALSE)-AB$3),IF($G57="L",$N57,$M57),IF($G57="L",$M57,$N57),$B57,$D57))</f>
        <v/>
      </c>
      <c r="AC57" s="129" t="str">
        <f>IF(OR($M57="",$N57=""),"",_xlfn.BETA.INV(ABS(VLOOKUP($S$1,VLookups!$A$28:$B$29,2,FALSE)-AC$3),IF($G57="L",$N57,$M57),IF($G57="L",$M57,$N57),$B57,$D57))</f>
        <v/>
      </c>
      <c r="AD57" s="130" t="str">
        <f>IF(OR($M57="",$N57=""),"",_xlfn.BETA.INV(ABS(VLOOKUP($S$1,VLookups!$A$28:$B$29,2,FALSE)-AD$3),IF($G57="L",$N57,$M57),IF($G57="L",$M57,$N57),$B57,$D57))</f>
        <v/>
      </c>
      <c r="AE57" s="129" t="str">
        <f>IF(OR($M57="",$N57=""),"",_xlfn.BETA.INV(ABS(VLOOKUP($S$1,VLookups!$A$28:$B$29,2,FALSE)-AE$3),IF($G57="L",$N57,$M57),IF($G57="L",$M57,$N57),$B57,$D57))</f>
        <v/>
      </c>
      <c r="AF57" s="130" t="str">
        <f>IF(OR($M57="",$N57=""),"",_xlfn.BETA.INV(ABS(VLOOKUP($S$1,VLookups!$A$28:$B$29,2,FALSE)-AF$3),IF($G57="L",$N57,$M57),IF($G57="L",$M57,$N57),$B57,$D57))</f>
        <v/>
      </c>
      <c r="AG57" s="17"/>
      <c r="AH57" s="238" t="str">
        <f t="shared" si="13"/>
        <v/>
      </c>
      <c r="AI57" s="236" t="str">
        <f t="shared" si="14"/>
        <v/>
      </c>
      <c r="AJ57" s="199" t="str">
        <f t="shared" ref="AJ57:CU60" si="82">IF(ISNONTEXT($AH57),AI57+$AH57,"")</f>
        <v/>
      </c>
      <c r="AK57" s="199" t="str">
        <f t="shared" si="82"/>
        <v/>
      </c>
      <c r="AL57" s="199" t="str">
        <f t="shared" si="82"/>
        <v/>
      </c>
      <c r="AM57" s="199" t="str">
        <f t="shared" si="82"/>
        <v/>
      </c>
      <c r="AN57" s="199" t="str">
        <f t="shared" si="82"/>
        <v/>
      </c>
      <c r="AO57" s="199" t="str">
        <f t="shared" si="82"/>
        <v/>
      </c>
      <c r="AP57" s="199" t="str">
        <f t="shared" si="82"/>
        <v/>
      </c>
      <c r="AQ57" s="199" t="str">
        <f t="shared" si="82"/>
        <v/>
      </c>
      <c r="AR57" s="199" t="str">
        <f t="shared" si="82"/>
        <v/>
      </c>
      <c r="AS57" s="199" t="str">
        <f t="shared" si="82"/>
        <v/>
      </c>
      <c r="AT57" s="199" t="str">
        <f t="shared" si="82"/>
        <v/>
      </c>
      <c r="AU57" s="199" t="str">
        <f t="shared" si="82"/>
        <v/>
      </c>
      <c r="AV57" s="199" t="str">
        <f t="shared" si="82"/>
        <v/>
      </c>
      <c r="AW57" s="199" t="str">
        <f t="shared" si="82"/>
        <v/>
      </c>
      <c r="AX57" s="199" t="str">
        <f t="shared" si="82"/>
        <v/>
      </c>
      <c r="AY57" s="199" t="str">
        <f t="shared" si="82"/>
        <v/>
      </c>
      <c r="AZ57" s="199" t="str">
        <f t="shared" si="82"/>
        <v/>
      </c>
      <c r="BA57" s="199" t="str">
        <f t="shared" si="82"/>
        <v/>
      </c>
      <c r="BB57" s="199" t="str">
        <f t="shared" si="82"/>
        <v/>
      </c>
      <c r="BC57" s="199" t="str">
        <f t="shared" si="82"/>
        <v/>
      </c>
      <c r="BD57" s="199" t="str">
        <f t="shared" si="82"/>
        <v/>
      </c>
      <c r="BE57" s="199" t="str">
        <f t="shared" si="82"/>
        <v/>
      </c>
      <c r="BF57" s="199" t="str">
        <f t="shared" si="82"/>
        <v/>
      </c>
      <c r="BG57" s="199" t="str">
        <f t="shared" si="82"/>
        <v/>
      </c>
      <c r="BH57" s="199" t="str">
        <f t="shared" si="82"/>
        <v/>
      </c>
      <c r="BI57" s="199" t="str">
        <f t="shared" si="82"/>
        <v/>
      </c>
      <c r="BJ57" s="199" t="str">
        <f t="shared" si="82"/>
        <v/>
      </c>
      <c r="BK57" s="199" t="str">
        <f t="shared" si="82"/>
        <v/>
      </c>
      <c r="BL57" s="199" t="str">
        <f t="shared" si="82"/>
        <v/>
      </c>
      <c r="BM57" s="199" t="str">
        <f t="shared" si="82"/>
        <v/>
      </c>
      <c r="BN57" s="199" t="str">
        <f t="shared" si="82"/>
        <v/>
      </c>
      <c r="BO57" s="199" t="str">
        <f t="shared" si="82"/>
        <v/>
      </c>
      <c r="BP57" s="199" t="str">
        <f t="shared" si="82"/>
        <v/>
      </c>
      <c r="BQ57" s="199" t="str">
        <f t="shared" si="82"/>
        <v/>
      </c>
      <c r="BR57" s="199" t="str">
        <f t="shared" si="82"/>
        <v/>
      </c>
      <c r="BS57" s="199" t="str">
        <f t="shared" si="82"/>
        <v/>
      </c>
      <c r="BT57" s="199" t="str">
        <f t="shared" si="82"/>
        <v/>
      </c>
      <c r="BU57" s="199" t="str">
        <f t="shared" si="82"/>
        <v/>
      </c>
      <c r="BV57" s="199" t="str">
        <f t="shared" si="82"/>
        <v/>
      </c>
      <c r="BW57" s="199" t="str">
        <f t="shared" si="82"/>
        <v/>
      </c>
      <c r="BX57" s="199" t="str">
        <f t="shared" si="82"/>
        <v/>
      </c>
      <c r="BY57" s="199" t="str">
        <f t="shared" si="82"/>
        <v/>
      </c>
      <c r="BZ57" s="199" t="str">
        <f t="shared" si="82"/>
        <v/>
      </c>
      <c r="CA57" s="199" t="str">
        <f t="shared" si="82"/>
        <v/>
      </c>
      <c r="CB57" s="199" t="str">
        <f t="shared" si="82"/>
        <v/>
      </c>
      <c r="CC57" s="199" t="str">
        <f t="shared" si="82"/>
        <v/>
      </c>
      <c r="CD57" s="199" t="str">
        <f t="shared" si="82"/>
        <v/>
      </c>
      <c r="CE57" s="199" t="str">
        <f t="shared" si="82"/>
        <v/>
      </c>
      <c r="CF57" s="199" t="str">
        <f t="shared" si="82"/>
        <v/>
      </c>
      <c r="CG57" s="199" t="str">
        <f t="shared" si="82"/>
        <v/>
      </c>
      <c r="CH57" s="199" t="str">
        <f t="shared" si="82"/>
        <v/>
      </c>
      <c r="CI57" s="199" t="str">
        <f t="shared" si="82"/>
        <v/>
      </c>
      <c r="CJ57" s="199" t="str">
        <f t="shared" si="82"/>
        <v/>
      </c>
      <c r="CK57" s="199" t="str">
        <f t="shared" si="82"/>
        <v/>
      </c>
      <c r="CL57" s="199" t="str">
        <f t="shared" si="82"/>
        <v/>
      </c>
      <c r="CM57" s="199" t="str">
        <f t="shared" si="82"/>
        <v/>
      </c>
      <c r="CN57" s="199" t="str">
        <f t="shared" si="82"/>
        <v/>
      </c>
      <c r="CO57" s="199" t="str">
        <f t="shared" si="82"/>
        <v/>
      </c>
      <c r="CP57" s="199" t="str">
        <f t="shared" si="82"/>
        <v/>
      </c>
      <c r="CQ57" s="199" t="str">
        <f t="shared" si="82"/>
        <v/>
      </c>
      <c r="CR57" s="199" t="str">
        <f t="shared" si="82"/>
        <v/>
      </c>
      <c r="CS57" s="199" t="str">
        <f t="shared" si="82"/>
        <v/>
      </c>
      <c r="CT57" s="199" t="str">
        <f t="shared" si="82"/>
        <v/>
      </c>
      <c r="CU57" s="199" t="str">
        <f t="shared" si="82"/>
        <v/>
      </c>
      <c r="CV57" s="199" t="str">
        <f t="shared" si="73"/>
        <v/>
      </c>
      <c r="CW57" s="199" t="str">
        <f t="shared" si="73"/>
        <v/>
      </c>
      <c r="CX57" s="199" t="str">
        <f t="shared" si="73"/>
        <v/>
      </c>
      <c r="CY57" s="199" t="str">
        <f t="shared" si="73"/>
        <v/>
      </c>
      <c r="CZ57" s="199" t="str">
        <f t="shared" si="73"/>
        <v/>
      </c>
      <c r="DA57" s="199" t="str">
        <f t="shared" si="73"/>
        <v/>
      </c>
      <c r="DB57" s="199" t="str">
        <f t="shared" si="73"/>
        <v/>
      </c>
      <c r="DC57" s="199" t="str">
        <f t="shared" si="73"/>
        <v/>
      </c>
      <c r="DD57" s="199" t="str">
        <f t="shared" si="73"/>
        <v/>
      </c>
      <c r="DE57" s="199" t="str">
        <f t="shared" si="73"/>
        <v/>
      </c>
      <c r="DF57" s="199" t="str">
        <f t="shared" si="73"/>
        <v/>
      </c>
      <c r="DG57" s="199" t="str">
        <f t="shared" si="73"/>
        <v/>
      </c>
      <c r="DH57" s="199" t="str">
        <f t="shared" si="73"/>
        <v/>
      </c>
      <c r="DI57" s="199" t="str">
        <f t="shared" si="73"/>
        <v/>
      </c>
      <c r="DJ57" s="199" t="str">
        <f t="shared" si="73"/>
        <v/>
      </c>
      <c r="DK57" s="199" t="str">
        <f t="shared" si="73"/>
        <v/>
      </c>
      <c r="DL57" s="199" t="str">
        <f t="shared" si="73"/>
        <v/>
      </c>
      <c r="DM57" s="199" t="str">
        <f t="shared" si="73"/>
        <v/>
      </c>
      <c r="DN57" s="199" t="str">
        <f t="shared" si="73"/>
        <v/>
      </c>
      <c r="DO57" s="199" t="str">
        <f t="shared" si="73"/>
        <v/>
      </c>
      <c r="DP57" s="199" t="str">
        <f t="shared" si="73"/>
        <v/>
      </c>
      <c r="DQ57" s="199" t="str">
        <f t="shared" si="73"/>
        <v/>
      </c>
      <c r="DR57" s="199" t="str">
        <f t="shared" si="73"/>
        <v/>
      </c>
      <c r="DS57" s="199" t="str">
        <f t="shared" si="73"/>
        <v/>
      </c>
      <c r="DT57" s="199" t="str">
        <f t="shared" si="73"/>
        <v/>
      </c>
      <c r="DU57" s="199" t="str">
        <f t="shared" si="73"/>
        <v/>
      </c>
      <c r="DV57" s="199" t="str">
        <f t="shared" si="73"/>
        <v/>
      </c>
      <c r="DW57" s="199" t="str">
        <f t="shared" si="73"/>
        <v/>
      </c>
      <c r="DX57" s="199" t="str">
        <f t="shared" si="73"/>
        <v/>
      </c>
      <c r="DY57" s="199" t="str">
        <f t="shared" si="73"/>
        <v/>
      </c>
      <c r="DZ57" s="199" t="str">
        <f t="shared" si="73"/>
        <v/>
      </c>
      <c r="EA57" s="199" t="str">
        <f t="shared" si="73"/>
        <v/>
      </c>
      <c r="EB57" s="199" t="str">
        <f t="shared" si="73"/>
        <v/>
      </c>
      <c r="EC57" s="199" t="str">
        <f t="shared" si="73"/>
        <v/>
      </c>
      <c r="ED57" s="199" t="str">
        <f t="shared" si="73"/>
        <v/>
      </c>
      <c r="EE57" s="236" t="str">
        <f t="shared" si="16"/>
        <v/>
      </c>
      <c r="EF57" s="237" t="e">
        <f t="shared" si="68"/>
        <v>#N/A</v>
      </c>
      <c r="EG57" s="237" t="e">
        <f t="shared" si="68"/>
        <v>#N/A</v>
      </c>
      <c r="EH57" s="237" t="e">
        <f t="shared" si="68"/>
        <v>#N/A</v>
      </c>
      <c r="EI57" s="237" t="e">
        <f t="shared" si="68"/>
        <v>#N/A</v>
      </c>
      <c r="EJ57" s="237" t="e">
        <f t="shared" si="68"/>
        <v>#N/A</v>
      </c>
      <c r="EK57" s="237" t="e">
        <f t="shared" si="68"/>
        <v>#N/A</v>
      </c>
      <c r="EL57" s="237" t="e">
        <f t="shared" si="68"/>
        <v>#N/A</v>
      </c>
      <c r="EM57" s="237" t="e">
        <f t="shared" si="68"/>
        <v>#N/A</v>
      </c>
      <c r="EN57" s="237" t="e">
        <f t="shared" si="68"/>
        <v>#N/A</v>
      </c>
      <c r="EO57" s="237" t="e">
        <f t="shared" si="68"/>
        <v>#N/A</v>
      </c>
      <c r="EP57" s="237" t="e">
        <f t="shared" si="68"/>
        <v>#N/A</v>
      </c>
      <c r="EQ57" s="237" t="e">
        <f t="shared" si="68"/>
        <v>#N/A</v>
      </c>
      <c r="ER57" s="237" t="e">
        <f t="shared" si="68"/>
        <v>#N/A</v>
      </c>
      <c r="ES57" s="237" t="e">
        <f t="shared" si="68"/>
        <v>#N/A</v>
      </c>
      <c r="ET57" s="237" t="e">
        <f t="shared" si="68"/>
        <v>#N/A</v>
      </c>
      <c r="EU57" s="237" t="e">
        <f t="shared" si="65"/>
        <v>#N/A</v>
      </c>
      <c r="EV57" s="237" t="e">
        <f t="shared" si="60"/>
        <v>#N/A</v>
      </c>
      <c r="EW57" s="237" t="e">
        <f t="shared" si="60"/>
        <v>#N/A</v>
      </c>
      <c r="EX57" s="237" t="e">
        <f t="shared" si="60"/>
        <v>#N/A</v>
      </c>
      <c r="EY57" s="237" t="e">
        <f t="shared" si="60"/>
        <v>#N/A</v>
      </c>
      <c r="EZ57" s="237" t="e">
        <f t="shared" si="60"/>
        <v>#N/A</v>
      </c>
      <c r="FA57" s="237" t="e">
        <f t="shared" si="60"/>
        <v>#N/A</v>
      </c>
      <c r="FB57" s="237" t="e">
        <f t="shared" si="60"/>
        <v>#N/A</v>
      </c>
      <c r="FC57" s="237" t="e">
        <f t="shared" si="56"/>
        <v>#N/A</v>
      </c>
      <c r="FD57" s="237" t="e">
        <f t="shared" si="56"/>
        <v>#N/A</v>
      </c>
      <c r="FE57" s="237" t="e">
        <f t="shared" si="56"/>
        <v>#N/A</v>
      </c>
      <c r="FF57" s="237" t="e">
        <f t="shared" si="56"/>
        <v>#N/A</v>
      </c>
      <c r="FG57" s="237" t="e">
        <f t="shared" si="56"/>
        <v>#N/A</v>
      </c>
      <c r="FH57" s="237" t="e">
        <f t="shared" si="56"/>
        <v>#N/A</v>
      </c>
      <c r="FI57" s="237" t="e">
        <f t="shared" si="56"/>
        <v>#N/A</v>
      </c>
      <c r="FJ57" s="237" t="e">
        <f t="shared" si="56"/>
        <v>#N/A</v>
      </c>
      <c r="FK57" s="237" t="e">
        <f t="shared" si="56"/>
        <v>#N/A</v>
      </c>
      <c r="FL57" s="237" t="e">
        <f t="shared" si="56"/>
        <v>#N/A</v>
      </c>
      <c r="FM57" s="237" t="e">
        <f t="shared" si="56"/>
        <v>#N/A</v>
      </c>
      <c r="FN57" s="237" t="e">
        <f t="shared" si="56"/>
        <v>#N/A</v>
      </c>
      <c r="FO57" s="237" t="e">
        <f t="shared" si="56"/>
        <v>#N/A</v>
      </c>
      <c r="FP57" s="237" t="e">
        <f t="shared" si="56"/>
        <v>#N/A</v>
      </c>
      <c r="FQ57" s="237" t="e">
        <f t="shared" si="56"/>
        <v>#N/A</v>
      </c>
      <c r="FR57" s="237" t="e">
        <f t="shared" si="56"/>
        <v>#N/A</v>
      </c>
      <c r="FS57" s="237" t="e">
        <f t="shared" si="76"/>
        <v>#N/A</v>
      </c>
      <c r="FT57" s="237" t="e">
        <f t="shared" si="76"/>
        <v>#N/A</v>
      </c>
      <c r="FU57" s="237" t="e">
        <f t="shared" si="76"/>
        <v>#N/A</v>
      </c>
      <c r="FV57" s="237" t="e">
        <f t="shared" si="76"/>
        <v>#N/A</v>
      </c>
      <c r="FW57" s="237" t="e">
        <f t="shared" si="74"/>
        <v>#N/A</v>
      </c>
      <c r="FX57" s="237" t="e">
        <f t="shared" si="61"/>
        <v>#N/A</v>
      </c>
      <c r="FY57" s="237" t="e">
        <f t="shared" si="61"/>
        <v>#N/A</v>
      </c>
      <c r="FZ57" s="237" t="e">
        <f t="shared" si="61"/>
        <v>#N/A</v>
      </c>
      <c r="GA57" s="237" t="e">
        <f t="shared" si="61"/>
        <v>#N/A</v>
      </c>
      <c r="GB57" s="237" t="e">
        <f t="shared" si="61"/>
        <v>#N/A</v>
      </c>
      <c r="GC57" s="237" t="e">
        <f t="shared" si="61"/>
        <v>#N/A</v>
      </c>
      <c r="GD57" s="237" t="e">
        <f t="shared" si="61"/>
        <v>#N/A</v>
      </c>
      <c r="GE57" s="237" t="e">
        <f t="shared" si="61"/>
        <v>#N/A</v>
      </c>
      <c r="GF57" s="237" t="e">
        <f t="shared" si="61"/>
        <v>#N/A</v>
      </c>
      <c r="GG57" s="237" t="e">
        <f t="shared" si="61"/>
        <v>#N/A</v>
      </c>
      <c r="GH57" s="237" t="e">
        <f t="shared" si="61"/>
        <v>#N/A</v>
      </c>
      <c r="GI57" s="237" t="e">
        <f t="shared" si="61"/>
        <v>#N/A</v>
      </c>
      <c r="GJ57" s="237" t="e">
        <f t="shared" si="61"/>
        <v>#N/A</v>
      </c>
      <c r="GK57" s="237" t="e">
        <f t="shared" si="61"/>
        <v>#N/A</v>
      </c>
      <c r="GL57" s="237" t="e">
        <f t="shared" si="78"/>
        <v>#N/A</v>
      </c>
      <c r="GM57" s="237" t="e">
        <f t="shared" si="78"/>
        <v>#N/A</v>
      </c>
      <c r="GN57" s="237" t="e">
        <f t="shared" si="78"/>
        <v>#N/A</v>
      </c>
      <c r="GO57" s="237" t="e">
        <f t="shared" si="58"/>
        <v>#N/A</v>
      </c>
      <c r="GP57" s="237" t="e">
        <f t="shared" si="58"/>
        <v>#N/A</v>
      </c>
      <c r="GQ57" s="237" t="e">
        <f t="shared" si="58"/>
        <v>#N/A</v>
      </c>
      <c r="GR57" s="237" t="e">
        <f t="shared" si="58"/>
        <v>#N/A</v>
      </c>
      <c r="GS57" s="237" t="e">
        <f t="shared" si="58"/>
        <v>#N/A</v>
      </c>
      <c r="GT57" s="237" t="e">
        <f t="shared" si="58"/>
        <v>#N/A</v>
      </c>
      <c r="GU57" s="237" t="e">
        <f t="shared" si="58"/>
        <v>#N/A</v>
      </c>
      <c r="GV57" s="237" t="e">
        <f t="shared" si="58"/>
        <v>#N/A</v>
      </c>
      <c r="GW57" s="237" t="e">
        <f t="shared" si="58"/>
        <v>#N/A</v>
      </c>
      <c r="GX57" s="237" t="e">
        <f t="shared" si="58"/>
        <v>#N/A</v>
      </c>
      <c r="GY57" s="237" t="e">
        <f t="shared" si="58"/>
        <v>#N/A</v>
      </c>
      <c r="GZ57" s="237" t="e">
        <f t="shared" si="58"/>
        <v>#N/A</v>
      </c>
      <c r="HA57" s="237" t="e">
        <f t="shared" si="58"/>
        <v>#N/A</v>
      </c>
      <c r="HB57" s="237" t="e">
        <f t="shared" si="58"/>
        <v>#N/A</v>
      </c>
      <c r="HC57" s="237" t="e">
        <f t="shared" si="58"/>
        <v>#N/A</v>
      </c>
      <c r="HD57" s="237" t="e">
        <f t="shared" si="58"/>
        <v>#N/A</v>
      </c>
      <c r="HE57" s="237" t="e">
        <f t="shared" si="77"/>
        <v>#N/A</v>
      </c>
      <c r="HF57" s="237" t="e">
        <f t="shared" si="55"/>
        <v>#N/A</v>
      </c>
      <c r="HG57" s="237" t="e">
        <f t="shared" si="55"/>
        <v>#N/A</v>
      </c>
      <c r="HH57" s="237" t="e">
        <f t="shared" si="55"/>
        <v>#N/A</v>
      </c>
      <c r="HI57" s="237" t="e">
        <f t="shared" si="55"/>
        <v>#N/A</v>
      </c>
      <c r="HJ57" s="237" t="e">
        <f t="shared" si="55"/>
        <v>#N/A</v>
      </c>
      <c r="HK57" s="237" t="e">
        <f t="shared" si="55"/>
        <v>#N/A</v>
      </c>
      <c r="HL57" s="237" t="e">
        <f t="shared" si="55"/>
        <v>#N/A</v>
      </c>
      <c r="HM57" s="237" t="e">
        <f t="shared" si="55"/>
        <v>#N/A</v>
      </c>
      <c r="HN57" s="237" t="e">
        <f t="shared" si="55"/>
        <v>#N/A</v>
      </c>
      <c r="HO57" s="237" t="e">
        <f t="shared" si="55"/>
        <v>#N/A</v>
      </c>
      <c r="HP57" s="237" t="e">
        <f t="shared" si="55"/>
        <v>#N/A</v>
      </c>
      <c r="HQ57" s="237" t="e">
        <f t="shared" si="55"/>
        <v>#N/A</v>
      </c>
      <c r="HR57" s="237" t="e">
        <f t="shared" si="55"/>
        <v>#N/A</v>
      </c>
      <c r="HS57" s="237" t="e">
        <f t="shared" si="55"/>
        <v>#N/A</v>
      </c>
      <c r="HT57" s="237" t="e">
        <f t="shared" si="55"/>
        <v>#N/A</v>
      </c>
      <c r="HU57" s="237" t="e">
        <f t="shared" si="55"/>
        <v>#N/A</v>
      </c>
      <c r="HV57" s="237" t="e">
        <f t="shared" si="81"/>
        <v>#N/A</v>
      </c>
      <c r="HW57" s="237" t="e">
        <f t="shared" si="79"/>
        <v>#N/A</v>
      </c>
      <c r="HX57" s="237" t="e">
        <f t="shared" si="66"/>
        <v>#N/A</v>
      </c>
      <c r="HY57" s="237" t="e">
        <f t="shared" si="63"/>
        <v>#N/A</v>
      </c>
      <c r="HZ57" s="237" t="e">
        <f t="shared" si="63"/>
        <v>#N/A</v>
      </c>
      <c r="IA57" s="237" t="e">
        <f t="shared" si="45"/>
        <v>#N/A</v>
      </c>
      <c r="IB57" s="237" t="e">
        <f t="shared" si="27"/>
        <v>#N/A</v>
      </c>
    </row>
    <row r="58" spans="1:236" hidden="1" x14ac:dyDescent="0.25">
      <c r="A58" s="22">
        <v>55</v>
      </c>
      <c r="B58" s="132"/>
      <c r="C58" s="132"/>
      <c r="D58" s="132"/>
      <c r="E58" s="127"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9" t="str">
        <f t="shared" si="3"/>
        <v/>
      </c>
      <c r="Q58" s="119" t="str">
        <f t="shared" si="4"/>
        <v/>
      </c>
      <c r="R58" s="40" t="str">
        <f t="shared" si="5"/>
        <v/>
      </c>
      <c r="S58" s="132"/>
      <c r="T58" s="28" t="str">
        <f>IF(AND(B58&gt;0,C58&gt;0,D58&gt;0,M58&gt;0,N58&gt;0,S58&gt;0,NOT(K58="")),ABS(VLOOKUP($S$1,VLookups!$A$28:$B$29,2,FALSE)-_xlfn.BETA.DIST(S58,IF(G58="L",N58,M58),IF(G58="L",M58,N58),TRUE,B58,D58)),"")</f>
        <v/>
      </c>
      <c r="U58" s="129" t="str">
        <f>IF(OR($M58="",$N58=""),"",_xlfn.BETA.INV(ABS(VLOOKUP($S$1,VLookups!$A$28:$B$29,2,FALSE)-U$3),IF($G58="L",$N58,$M58),IF($G58="L",$M58,$N58),$B58,$D58))</f>
        <v/>
      </c>
      <c r="V58" s="130" t="str">
        <f>IF(OR($M58="",$N58=""),"",_xlfn.BETA.INV(ABS(VLOOKUP($S$1,VLookups!$A$28:$B$29,2,FALSE)-V$3),IF($G58="L",$N58,$M58),IF($G58="L",$M58,$N58),$B58,$D58))</f>
        <v/>
      </c>
      <c r="W58" s="129" t="str">
        <f>IF(OR($M58="",$N58=""),"",_xlfn.BETA.INV(ABS(VLOOKUP($S$1,VLookups!$A$28:$B$29,2,FALSE)-W$3),IF($G58="L",$N58,$M58),IF($G58="L",$M58,$N58),$B58,$D58))</f>
        <v/>
      </c>
      <c r="X58" s="130" t="str">
        <f>IF(OR($M58="",$N58=""),"",_xlfn.BETA.INV(ABS(VLOOKUP($S$1,VLookups!$A$28:$B$29,2,FALSE)-X$3),IF($G58="L",$N58,$M58),IF($G58="L",$M58,$N58),$B58,$D58))</f>
        <v/>
      </c>
      <c r="Y58" s="129" t="str">
        <f>IF(OR($M58="",$N58=""),"",_xlfn.BETA.INV(ABS(VLOOKUP($S$1,VLookups!$A$28:$B$29,2,FALSE)-Y$3),IF($G58="L",$N58,$M58),IF($G58="L",$M58,$N58),$B58,$D58))</f>
        <v/>
      </c>
      <c r="Z58" s="130" t="str">
        <f>IF(OR($M58="",$N58=""),"",_xlfn.BETA.INV(ABS(VLOOKUP($S$1,VLookups!$A$28:$B$29,2,FALSE)-Z$3),IF($G58="L",$N58,$M58),IF($G58="L",$M58,$N58),$B58,$D58))</f>
        <v/>
      </c>
      <c r="AA58" s="129" t="str">
        <f>IF(OR($M58="",$N58=""),"",_xlfn.BETA.INV(ABS(VLOOKUP($S$1,VLookups!$A$28:$B$29,2,FALSE)-AA$3),IF($G58="L",$N58,$M58),IF($G58="L",$M58,$N58),$B58,$D58))</f>
        <v/>
      </c>
      <c r="AB58" s="130" t="str">
        <f>IF(OR($M58="",$N58=""),"",_xlfn.BETA.INV(ABS(VLOOKUP($S$1,VLookups!$A$28:$B$29,2,FALSE)-AB$3),IF($G58="L",$N58,$M58),IF($G58="L",$M58,$N58),$B58,$D58))</f>
        <v/>
      </c>
      <c r="AC58" s="129" t="str">
        <f>IF(OR($M58="",$N58=""),"",_xlfn.BETA.INV(ABS(VLOOKUP($S$1,VLookups!$A$28:$B$29,2,FALSE)-AC$3),IF($G58="L",$N58,$M58),IF($G58="L",$M58,$N58),$B58,$D58))</f>
        <v/>
      </c>
      <c r="AD58" s="130" t="str">
        <f>IF(OR($M58="",$N58=""),"",_xlfn.BETA.INV(ABS(VLOOKUP($S$1,VLookups!$A$28:$B$29,2,FALSE)-AD$3),IF($G58="L",$N58,$M58),IF($G58="L",$M58,$N58),$B58,$D58))</f>
        <v/>
      </c>
      <c r="AE58" s="129" t="str">
        <f>IF(OR($M58="",$N58=""),"",_xlfn.BETA.INV(ABS(VLOOKUP($S$1,VLookups!$A$28:$B$29,2,FALSE)-AE$3),IF($G58="L",$N58,$M58),IF($G58="L",$M58,$N58),$B58,$D58))</f>
        <v/>
      </c>
      <c r="AF58" s="130" t="str">
        <f>IF(OR($M58="",$N58=""),"",_xlfn.BETA.INV(ABS(VLOOKUP($S$1,VLookups!$A$28:$B$29,2,FALSE)-AF$3),IF($G58="L",$N58,$M58),IF($G58="L",$M58,$N58),$B58,$D58))</f>
        <v/>
      </c>
      <c r="AG58" s="17"/>
      <c r="AH58" s="238" t="str">
        <f t="shared" si="13"/>
        <v/>
      </c>
      <c r="AI58" s="236" t="str">
        <f t="shared" si="14"/>
        <v/>
      </c>
      <c r="AJ58" s="199" t="str">
        <f t="shared" si="82"/>
        <v/>
      </c>
      <c r="AK58" s="199" t="str">
        <f t="shared" si="82"/>
        <v/>
      </c>
      <c r="AL58" s="199" t="str">
        <f t="shared" si="82"/>
        <v/>
      </c>
      <c r="AM58" s="199" t="str">
        <f t="shared" si="82"/>
        <v/>
      </c>
      <c r="AN58" s="199" t="str">
        <f t="shared" si="82"/>
        <v/>
      </c>
      <c r="AO58" s="199" t="str">
        <f t="shared" si="82"/>
        <v/>
      </c>
      <c r="AP58" s="199" t="str">
        <f t="shared" si="82"/>
        <v/>
      </c>
      <c r="AQ58" s="199" t="str">
        <f t="shared" si="82"/>
        <v/>
      </c>
      <c r="AR58" s="199" t="str">
        <f t="shared" si="82"/>
        <v/>
      </c>
      <c r="AS58" s="199" t="str">
        <f t="shared" si="82"/>
        <v/>
      </c>
      <c r="AT58" s="199" t="str">
        <f t="shared" si="82"/>
        <v/>
      </c>
      <c r="AU58" s="199" t="str">
        <f t="shared" si="82"/>
        <v/>
      </c>
      <c r="AV58" s="199" t="str">
        <f t="shared" si="82"/>
        <v/>
      </c>
      <c r="AW58" s="199" t="str">
        <f t="shared" si="82"/>
        <v/>
      </c>
      <c r="AX58" s="199" t="str">
        <f t="shared" si="82"/>
        <v/>
      </c>
      <c r="AY58" s="199" t="str">
        <f t="shared" si="82"/>
        <v/>
      </c>
      <c r="AZ58" s="199" t="str">
        <f t="shared" si="82"/>
        <v/>
      </c>
      <c r="BA58" s="199" t="str">
        <f t="shared" si="82"/>
        <v/>
      </c>
      <c r="BB58" s="199" t="str">
        <f t="shared" si="82"/>
        <v/>
      </c>
      <c r="BC58" s="199" t="str">
        <f t="shared" si="82"/>
        <v/>
      </c>
      <c r="BD58" s="199" t="str">
        <f t="shared" si="82"/>
        <v/>
      </c>
      <c r="BE58" s="199" t="str">
        <f t="shared" si="82"/>
        <v/>
      </c>
      <c r="BF58" s="199" t="str">
        <f t="shared" si="82"/>
        <v/>
      </c>
      <c r="BG58" s="199" t="str">
        <f t="shared" si="82"/>
        <v/>
      </c>
      <c r="BH58" s="199" t="str">
        <f t="shared" si="82"/>
        <v/>
      </c>
      <c r="BI58" s="199" t="str">
        <f t="shared" si="82"/>
        <v/>
      </c>
      <c r="BJ58" s="199" t="str">
        <f t="shared" si="82"/>
        <v/>
      </c>
      <c r="BK58" s="199" t="str">
        <f t="shared" si="82"/>
        <v/>
      </c>
      <c r="BL58" s="199" t="str">
        <f t="shared" si="82"/>
        <v/>
      </c>
      <c r="BM58" s="199" t="str">
        <f t="shared" si="82"/>
        <v/>
      </c>
      <c r="BN58" s="199" t="str">
        <f t="shared" si="82"/>
        <v/>
      </c>
      <c r="BO58" s="199" t="str">
        <f t="shared" si="82"/>
        <v/>
      </c>
      <c r="BP58" s="199" t="str">
        <f t="shared" si="82"/>
        <v/>
      </c>
      <c r="BQ58" s="199" t="str">
        <f t="shared" si="82"/>
        <v/>
      </c>
      <c r="BR58" s="199" t="str">
        <f t="shared" si="82"/>
        <v/>
      </c>
      <c r="BS58" s="199" t="str">
        <f t="shared" si="82"/>
        <v/>
      </c>
      <c r="BT58" s="199" t="str">
        <f t="shared" si="82"/>
        <v/>
      </c>
      <c r="BU58" s="199" t="str">
        <f t="shared" si="82"/>
        <v/>
      </c>
      <c r="BV58" s="199" t="str">
        <f t="shared" si="82"/>
        <v/>
      </c>
      <c r="BW58" s="199" t="str">
        <f t="shared" si="82"/>
        <v/>
      </c>
      <c r="BX58" s="199" t="str">
        <f t="shared" si="82"/>
        <v/>
      </c>
      <c r="BY58" s="199" t="str">
        <f t="shared" si="82"/>
        <v/>
      </c>
      <c r="BZ58" s="199" t="str">
        <f t="shared" si="82"/>
        <v/>
      </c>
      <c r="CA58" s="199" t="str">
        <f t="shared" si="82"/>
        <v/>
      </c>
      <c r="CB58" s="199" t="str">
        <f t="shared" si="82"/>
        <v/>
      </c>
      <c r="CC58" s="199" t="str">
        <f t="shared" si="82"/>
        <v/>
      </c>
      <c r="CD58" s="199" t="str">
        <f t="shared" si="82"/>
        <v/>
      </c>
      <c r="CE58" s="199" t="str">
        <f t="shared" si="82"/>
        <v/>
      </c>
      <c r="CF58" s="199" t="str">
        <f t="shared" si="82"/>
        <v/>
      </c>
      <c r="CG58" s="199" t="str">
        <f t="shared" si="82"/>
        <v/>
      </c>
      <c r="CH58" s="199" t="str">
        <f t="shared" si="82"/>
        <v/>
      </c>
      <c r="CI58" s="199" t="str">
        <f t="shared" si="82"/>
        <v/>
      </c>
      <c r="CJ58" s="199" t="str">
        <f t="shared" si="82"/>
        <v/>
      </c>
      <c r="CK58" s="199" t="str">
        <f t="shared" si="82"/>
        <v/>
      </c>
      <c r="CL58" s="199" t="str">
        <f t="shared" si="82"/>
        <v/>
      </c>
      <c r="CM58" s="199" t="str">
        <f t="shared" si="82"/>
        <v/>
      </c>
      <c r="CN58" s="199" t="str">
        <f t="shared" si="82"/>
        <v/>
      </c>
      <c r="CO58" s="199" t="str">
        <f t="shared" si="82"/>
        <v/>
      </c>
      <c r="CP58" s="199" t="str">
        <f t="shared" si="82"/>
        <v/>
      </c>
      <c r="CQ58" s="199" t="str">
        <f t="shared" si="82"/>
        <v/>
      </c>
      <c r="CR58" s="199" t="str">
        <f t="shared" si="82"/>
        <v/>
      </c>
      <c r="CS58" s="199" t="str">
        <f t="shared" si="82"/>
        <v/>
      </c>
      <c r="CT58" s="199" t="str">
        <f t="shared" si="82"/>
        <v/>
      </c>
      <c r="CU58" s="199" t="str">
        <f t="shared" si="82"/>
        <v/>
      </c>
      <c r="CV58" s="199" t="str">
        <f t="shared" si="73"/>
        <v/>
      </c>
      <c r="CW58" s="199" t="str">
        <f t="shared" si="73"/>
        <v/>
      </c>
      <c r="CX58" s="199" t="str">
        <f t="shared" si="73"/>
        <v/>
      </c>
      <c r="CY58" s="199" t="str">
        <f t="shared" si="73"/>
        <v/>
      </c>
      <c r="CZ58" s="199" t="str">
        <f t="shared" si="73"/>
        <v/>
      </c>
      <c r="DA58" s="199" t="str">
        <f t="shared" si="73"/>
        <v/>
      </c>
      <c r="DB58" s="199" t="str">
        <f t="shared" si="73"/>
        <v/>
      </c>
      <c r="DC58" s="199" t="str">
        <f t="shared" si="73"/>
        <v/>
      </c>
      <c r="DD58" s="199" t="str">
        <f t="shared" si="73"/>
        <v/>
      </c>
      <c r="DE58" s="199" t="str">
        <f t="shared" si="73"/>
        <v/>
      </c>
      <c r="DF58" s="199" t="str">
        <f t="shared" si="73"/>
        <v/>
      </c>
      <c r="DG58" s="199" t="str">
        <f t="shared" si="73"/>
        <v/>
      </c>
      <c r="DH58" s="199" t="str">
        <f t="shared" si="73"/>
        <v/>
      </c>
      <c r="DI58" s="199" t="str">
        <f t="shared" si="73"/>
        <v/>
      </c>
      <c r="DJ58" s="199" t="str">
        <f t="shared" si="73"/>
        <v/>
      </c>
      <c r="DK58" s="199" t="str">
        <f t="shared" si="73"/>
        <v/>
      </c>
      <c r="DL58" s="199" t="str">
        <f t="shared" si="73"/>
        <v/>
      </c>
      <c r="DM58" s="199" t="str">
        <f t="shared" si="73"/>
        <v/>
      </c>
      <c r="DN58" s="199" t="str">
        <f t="shared" si="73"/>
        <v/>
      </c>
      <c r="DO58" s="199" t="str">
        <f t="shared" si="73"/>
        <v/>
      </c>
      <c r="DP58" s="199" t="str">
        <f t="shared" si="73"/>
        <v/>
      </c>
      <c r="DQ58" s="199" t="str">
        <f t="shared" si="73"/>
        <v/>
      </c>
      <c r="DR58" s="199" t="str">
        <f t="shared" si="73"/>
        <v/>
      </c>
      <c r="DS58" s="199" t="str">
        <f t="shared" si="73"/>
        <v/>
      </c>
      <c r="DT58" s="199" t="str">
        <f t="shared" si="73"/>
        <v/>
      </c>
      <c r="DU58" s="199" t="str">
        <f t="shared" si="73"/>
        <v/>
      </c>
      <c r="DV58" s="199" t="str">
        <f t="shared" si="73"/>
        <v/>
      </c>
      <c r="DW58" s="199" t="str">
        <f t="shared" si="73"/>
        <v/>
      </c>
      <c r="DX58" s="199" t="str">
        <f t="shared" si="73"/>
        <v/>
      </c>
      <c r="DY58" s="199" t="str">
        <f t="shared" si="73"/>
        <v/>
      </c>
      <c r="DZ58" s="199" t="str">
        <f t="shared" si="73"/>
        <v/>
      </c>
      <c r="EA58" s="199" t="str">
        <f t="shared" si="73"/>
        <v/>
      </c>
      <c r="EB58" s="199" t="str">
        <f t="shared" si="73"/>
        <v/>
      </c>
      <c r="EC58" s="199" t="str">
        <f t="shared" si="73"/>
        <v/>
      </c>
      <c r="ED58" s="199" t="str">
        <f t="shared" si="73"/>
        <v/>
      </c>
      <c r="EE58" s="236" t="str">
        <f t="shared" si="16"/>
        <v/>
      </c>
      <c r="EF58" s="237" t="e">
        <f t="shared" si="68"/>
        <v>#N/A</v>
      </c>
      <c r="EG58" s="237" t="e">
        <f t="shared" si="68"/>
        <v>#N/A</v>
      </c>
      <c r="EH58" s="237" t="e">
        <f t="shared" si="68"/>
        <v>#N/A</v>
      </c>
      <c r="EI58" s="237" t="e">
        <f t="shared" si="68"/>
        <v>#N/A</v>
      </c>
      <c r="EJ58" s="237" t="e">
        <f t="shared" si="68"/>
        <v>#N/A</v>
      </c>
      <c r="EK58" s="237" t="e">
        <f t="shared" si="68"/>
        <v>#N/A</v>
      </c>
      <c r="EL58" s="237" t="e">
        <f t="shared" si="68"/>
        <v>#N/A</v>
      </c>
      <c r="EM58" s="237" t="e">
        <f t="shared" si="68"/>
        <v>#N/A</v>
      </c>
      <c r="EN58" s="237" t="e">
        <f t="shared" si="68"/>
        <v>#N/A</v>
      </c>
      <c r="EO58" s="237" t="e">
        <f t="shared" si="68"/>
        <v>#N/A</v>
      </c>
      <c r="EP58" s="237" t="e">
        <f t="shared" si="68"/>
        <v>#N/A</v>
      </c>
      <c r="EQ58" s="237" t="e">
        <f t="shared" si="68"/>
        <v>#N/A</v>
      </c>
      <c r="ER58" s="237" t="e">
        <f t="shared" si="68"/>
        <v>#N/A</v>
      </c>
      <c r="ES58" s="237" t="e">
        <f t="shared" si="68"/>
        <v>#N/A</v>
      </c>
      <c r="ET58" s="237" t="e">
        <f t="shared" si="68"/>
        <v>#N/A</v>
      </c>
      <c r="EU58" s="237" t="e">
        <f t="shared" si="65"/>
        <v>#N/A</v>
      </c>
      <c r="EV58" s="237" t="e">
        <f t="shared" si="60"/>
        <v>#N/A</v>
      </c>
      <c r="EW58" s="237" t="e">
        <f t="shared" si="60"/>
        <v>#N/A</v>
      </c>
      <c r="EX58" s="237" t="e">
        <f t="shared" si="60"/>
        <v>#N/A</v>
      </c>
      <c r="EY58" s="237" t="e">
        <f t="shared" si="60"/>
        <v>#N/A</v>
      </c>
      <c r="EZ58" s="237" t="e">
        <f t="shared" si="60"/>
        <v>#N/A</v>
      </c>
      <c r="FA58" s="237" t="e">
        <f t="shared" si="60"/>
        <v>#N/A</v>
      </c>
      <c r="FB58" s="237" t="e">
        <f t="shared" si="60"/>
        <v>#N/A</v>
      </c>
      <c r="FC58" s="237" t="e">
        <f t="shared" si="56"/>
        <v>#N/A</v>
      </c>
      <c r="FD58" s="237" t="e">
        <f t="shared" si="56"/>
        <v>#N/A</v>
      </c>
      <c r="FE58" s="237" t="e">
        <f t="shared" si="56"/>
        <v>#N/A</v>
      </c>
      <c r="FF58" s="237" t="e">
        <f t="shared" si="56"/>
        <v>#N/A</v>
      </c>
      <c r="FG58" s="237" t="e">
        <f t="shared" si="56"/>
        <v>#N/A</v>
      </c>
      <c r="FH58" s="237" t="e">
        <f t="shared" si="56"/>
        <v>#N/A</v>
      </c>
      <c r="FI58" s="237" t="e">
        <f t="shared" si="56"/>
        <v>#N/A</v>
      </c>
      <c r="FJ58" s="237" t="e">
        <f t="shared" si="56"/>
        <v>#N/A</v>
      </c>
      <c r="FK58" s="237" t="e">
        <f t="shared" si="56"/>
        <v>#N/A</v>
      </c>
      <c r="FL58" s="237" t="e">
        <f t="shared" si="56"/>
        <v>#N/A</v>
      </c>
      <c r="FM58" s="237" t="e">
        <f t="shared" si="56"/>
        <v>#N/A</v>
      </c>
      <c r="FN58" s="237" t="e">
        <f t="shared" si="56"/>
        <v>#N/A</v>
      </c>
      <c r="FO58" s="237" t="e">
        <f t="shared" si="56"/>
        <v>#N/A</v>
      </c>
      <c r="FP58" s="237" t="e">
        <f t="shared" si="56"/>
        <v>#N/A</v>
      </c>
      <c r="FQ58" s="237" t="e">
        <f t="shared" si="56"/>
        <v>#N/A</v>
      </c>
      <c r="FR58" s="237" t="e">
        <f t="shared" si="56"/>
        <v>#N/A</v>
      </c>
      <c r="FS58" s="237" t="e">
        <f t="shared" si="76"/>
        <v>#N/A</v>
      </c>
      <c r="FT58" s="237" t="e">
        <f t="shared" si="76"/>
        <v>#N/A</v>
      </c>
      <c r="FU58" s="237" t="e">
        <f t="shared" si="76"/>
        <v>#N/A</v>
      </c>
      <c r="FV58" s="237" t="e">
        <f t="shared" si="76"/>
        <v>#N/A</v>
      </c>
      <c r="FW58" s="237" t="e">
        <f t="shared" si="74"/>
        <v>#N/A</v>
      </c>
      <c r="FX58" s="237" t="e">
        <f t="shared" si="61"/>
        <v>#N/A</v>
      </c>
      <c r="FY58" s="237" t="e">
        <f t="shared" si="61"/>
        <v>#N/A</v>
      </c>
      <c r="FZ58" s="237" t="e">
        <f t="shared" si="61"/>
        <v>#N/A</v>
      </c>
      <c r="GA58" s="237" t="e">
        <f t="shared" si="61"/>
        <v>#N/A</v>
      </c>
      <c r="GB58" s="237" t="e">
        <f t="shared" si="61"/>
        <v>#N/A</v>
      </c>
      <c r="GC58" s="237" t="e">
        <f t="shared" si="61"/>
        <v>#N/A</v>
      </c>
      <c r="GD58" s="237" t="e">
        <f t="shared" si="61"/>
        <v>#N/A</v>
      </c>
      <c r="GE58" s="237" t="e">
        <f t="shared" si="61"/>
        <v>#N/A</v>
      </c>
      <c r="GF58" s="237" t="e">
        <f t="shared" si="61"/>
        <v>#N/A</v>
      </c>
      <c r="GG58" s="237" t="e">
        <f t="shared" si="61"/>
        <v>#N/A</v>
      </c>
      <c r="GH58" s="237" t="e">
        <f t="shared" si="61"/>
        <v>#N/A</v>
      </c>
      <c r="GI58" s="237" t="e">
        <f t="shared" si="61"/>
        <v>#N/A</v>
      </c>
      <c r="GJ58" s="237" t="e">
        <f t="shared" si="61"/>
        <v>#N/A</v>
      </c>
      <c r="GK58" s="237" t="e">
        <f t="shared" si="61"/>
        <v>#N/A</v>
      </c>
      <c r="GL58" s="237" t="e">
        <f t="shared" si="78"/>
        <v>#N/A</v>
      </c>
      <c r="GM58" s="237" t="e">
        <f t="shared" si="78"/>
        <v>#N/A</v>
      </c>
      <c r="GN58" s="237" t="e">
        <f t="shared" si="78"/>
        <v>#N/A</v>
      </c>
      <c r="GO58" s="237" t="e">
        <f t="shared" si="58"/>
        <v>#N/A</v>
      </c>
      <c r="GP58" s="237" t="e">
        <f t="shared" si="58"/>
        <v>#N/A</v>
      </c>
      <c r="GQ58" s="237" t="e">
        <f t="shared" si="58"/>
        <v>#N/A</v>
      </c>
      <c r="GR58" s="237" t="e">
        <f t="shared" si="58"/>
        <v>#N/A</v>
      </c>
      <c r="GS58" s="237" t="e">
        <f t="shared" si="58"/>
        <v>#N/A</v>
      </c>
      <c r="GT58" s="237" t="e">
        <f t="shared" si="58"/>
        <v>#N/A</v>
      </c>
      <c r="GU58" s="237" t="e">
        <f t="shared" si="58"/>
        <v>#N/A</v>
      </c>
      <c r="GV58" s="237" t="e">
        <f t="shared" si="58"/>
        <v>#N/A</v>
      </c>
      <c r="GW58" s="237" t="e">
        <f t="shared" si="58"/>
        <v>#N/A</v>
      </c>
      <c r="GX58" s="237" t="e">
        <f t="shared" si="58"/>
        <v>#N/A</v>
      </c>
      <c r="GY58" s="237" t="e">
        <f t="shared" si="58"/>
        <v>#N/A</v>
      </c>
      <c r="GZ58" s="237" t="e">
        <f t="shared" si="58"/>
        <v>#N/A</v>
      </c>
      <c r="HA58" s="237" t="e">
        <f t="shared" si="58"/>
        <v>#N/A</v>
      </c>
      <c r="HB58" s="237" t="e">
        <f t="shared" si="58"/>
        <v>#N/A</v>
      </c>
      <c r="HC58" s="237" t="e">
        <f t="shared" si="58"/>
        <v>#N/A</v>
      </c>
      <c r="HD58" s="237" t="e">
        <f t="shared" si="58"/>
        <v>#N/A</v>
      </c>
      <c r="HE58" s="237" t="e">
        <f t="shared" si="77"/>
        <v>#N/A</v>
      </c>
      <c r="HF58" s="237" t="e">
        <f t="shared" si="55"/>
        <v>#N/A</v>
      </c>
      <c r="HG58" s="237" t="e">
        <f t="shared" si="55"/>
        <v>#N/A</v>
      </c>
      <c r="HH58" s="237" t="e">
        <f t="shared" si="55"/>
        <v>#N/A</v>
      </c>
      <c r="HI58" s="237" t="e">
        <f t="shared" si="55"/>
        <v>#N/A</v>
      </c>
      <c r="HJ58" s="237" t="e">
        <f t="shared" si="55"/>
        <v>#N/A</v>
      </c>
      <c r="HK58" s="237" t="e">
        <f t="shared" si="55"/>
        <v>#N/A</v>
      </c>
      <c r="HL58" s="237" t="e">
        <f t="shared" si="55"/>
        <v>#N/A</v>
      </c>
      <c r="HM58" s="237" t="e">
        <f t="shared" si="55"/>
        <v>#N/A</v>
      </c>
      <c r="HN58" s="237" t="e">
        <f t="shared" si="55"/>
        <v>#N/A</v>
      </c>
      <c r="HO58" s="237" t="e">
        <f t="shared" si="55"/>
        <v>#N/A</v>
      </c>
      <c r="HP58" s="237" t="e">
        <f t="shared" si="55"/>
        <v>#N/A</v>
      </c>
      <c r="HQ58" s="237" t="e">
        <f t="shared" si="55"/>
        <v>#N/A</v>
      </c>
      <c r="HR58" s="237" t="e">
        <f t="shared" si="55"/>
        <v>#N/A</v>
      </c>
      <c r="HS58" s="237" t="e">
        <f t="shared" si="55"/>
        <v>#N/A</v>
      </c>
      <c r="HT58" s="237" t="e">
        <f t="shared" si="55"/>
        <v>#N/A</v>
      </c>
      <c r="HU58" s="237" t="e">
        <f t="shared" si="55"/>
        <v>#N/A</v>
      </c>
      <c r="HV58" s="237" t="e">
        <f t="shared" si="81"/>
        <v>#N/A</v>
      </c>
      <c r="HW58" s="237" t="e">
        <f t="shared" si="79"/>
        <v>#N/A</v>
      </c>
      <c r="HX58" s="237" t="e">
        <f t="shared" si="66"/>
        <v>#N/A</v>
      </c>
      <c r="HY58" s="237" t="e">
        <f t="shared" si="63"/>
        <v>#N/A</v>
      </c>
      <c r="HZ58" s="237" t="e">
        <f t="shared" si="63"/>
        <v>#N/A</v>
      </c>
      <c r="IA58" s="237" t="e">
        <f t="shared" si="45"/>
        <v>#N/A</v>
      </c>
      <c r="IB58" s="237" t="e">
        <f t="shared" si="27"/>
        <v>#N/A</v>
      </c>
    </row>
    <row r="59" spans="1:236" hidden="1" x14ac:dyDescent="0.25">
      <c r="A59" s="22">
        <v>56</v>
      </c>
      <c r="B59" s="132"/>
      <c r="C59" s="132"/>
      <c r="D59" s="132"/>
      <c r="E59" s="127"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9" t="str">
        <f t="shared" si="3"/>
        <v/>
      </c>
      <c r="Q59" s="119" t="str">
        <f t="shared" si="4"/>
        <v/>
      </c>
      <c r="R59" s="40" t="str">
        <f t="shared" si="5"/>
        <v/>
      </c>
      <c r="S59" s="132"/>
      <c r="T59" s="28" t="str">
        <f>IF(AND(B59&gt;0,C59&gt;0,D59&gt;0,M59&gt;0,N59&gt;0,S59&gt;0,NOT(K59="")),ABS(VLOOKUP($S$1,VLookups!$A$28:$B$29,2,FALSE)-_xlfn.BETA.DIST(S59,IF(G59="L",N59,M59),IF(G59="L",M59,N59),TRUE,B59,D59)),"")</f>
        <v/>
      </c>
      <c r="U59" s="129" t="str">
        <f>IF(OR($M59="",$N59=""),"",_xlfn.BETA.INV(ABS(VLOOKUP($S$1,VLookups!$A$28:$B$29,2,FALSE)-U$3),IF($G59="L",$N59,$M59),IF($G59="L",$M59,$N59),$B59,$D59))</f>
        <v/>
      </c>
      <c r="V59" s="130" t="str">
        <f>IF(OR($M59="",$N59=""),"",_xlfn.BETA.INV(ABS(VLOOKUP($S$1,VLookups!$A$28:$B$29,2,FALSE)-V$3),IF($G59="L",$N59,$M59),IF($G59="L",$M59,$N59),$B59,$D59))</f>
        <v/>
      </c>
      <c r="W59" s="129" t="str">
        <f>IF(OR($M59="",$N59=""),"",_xlfn.BETA.INV(ABS(VLOOKUP($S$1,VLookups!$A$28:$B$29,2,FALSE)-W$3),IF($G59="L",$N59,$M59),IF($G59="L",$M59,$N59),$B59,$D59))</f>
        <v/>
      </c>
      <c r="X59" s="130" t="str">
        <f>IF(OR($M59="",$N59=""),"",_xlfn.BETA.INV(ABS(VLOOKUP($S$1,VLookups!$A$28:$B$29,2,FALSE)-X$3),IF($G59="L",$N59,$M59),IF($G59="L",$M59,$N59),$B59,$D59))</f>
        <v/>
      </c>
      <c r="Y59" s="129" t="str">
        <f>IF(OR($M59="",$N59=""),"",_xlfn.BETA.INV(ABS(VLOOKUP($S$1,VLookups!$A$28:$B$29,2,FALSE)-Y$3),IF($G59="L",$N59,$M59),IF($G59="L",$M59,$N59),$B59,$D59))</f>
        <v/>
      </c>
      <c r="Z59" s="130" t="str">
        <f>IF(OR($M59="",$N59=""),"",_xlfn.BETA.INV(ABS(VLOOKUP($S$1,VLookups!$A$28:$B$29,2,FALSE)-Z$3),IF($G59="L",$N59,$M59),IF($G59="L",$M59,$N59),$B59,$D59))</f>
        <v/>
      </c>
      <c r="AA59" s="129" t="str">
        <f>IF(OR($M59="",$N59=""),"",_xlfn.BETA.INV(ABS(VLOOKUP($S$1,VLookups!$A$28:$B$29,2,FALSE)-AA$3),IF($G59="L",$N59,$M59),IF($G59="L",$M59,$N59),$B59,$D59))</f>
        <v/>
      </c>
      <c r="AB59" s="130" t="str">
        <f>IF(OR($M59="",$N59=""),"",_xlfn.BETA.INV(ABS(VLOOKUP($S$1,VLookups!$A$28:$B$29,2,FALSE)-AB$3),IF($G59="L",$N59,$M59),IF($G59="L",$M59,$N59),$B59,$D59))</f>
        <v/>
      </c>
      <c r="AC59" s="129" t="str">
        <f>IF(OR($M59="",$N59=""),"",_xlfn.BETA.INV(ABS(VLOOKUP($S$1,VLookups!$A$28:$B$29,2,FALSE)-AC$3),IF($G59="L",$N59,$M59),IF($G59="L",$M59,$N59),$B59,$D59))</f>
        <v/>
      </c>
      <c r="AD59" s="130" t="str">
        <f>IF(OR($M59="",$N59=""),"",_xlfn.BETA.INV(ABS(VLOOKUP($S$1,VLookups!$A$28:$B$29,2,FALSE)-AD$3),IF($G59="L",$N59,$M59),IF($G59="L",$M59,$N59),$B59,$D59))</f>
        <v/>
      </c>
      <c r="AE59" s="129" t="str">
        <f>IF(OR($M59="",$N59=""),"",_xlfn.BETA.INV(ABS(VLOOKUP($S$1,VLookups!$A$28:$B$29,2,FALSE)-AE$3),IF($G59="L",$N59,$M59),IF($G59="L",$M59,$N59),$B59,$D59))</f>
        <v/>
      </c>
      <c r="AF59" s="130" t="str">
        <f>IF(OR($M59="",$N59=""),"",_xlfn.BETA.INV(ABS(VLOOKUP($S$1,VLookups!$A$28:$B$29,2,FALSE)-AF$3),IF($G59="L",$N59,$M59),IF($G59="L",$M59,$N59),$B59,$D59))</f>
        <v/>
      </c>
      <c r="AG59" s="17"/>
      <c r="AH59" s="238" t="str">
        <f t="shared" si="13"/>
        <v/>
      </c>
      <c r="AI59" s="236" t="str">
        <f t="shared" si="14"/>
        <v/>
      </c>
      <c r="AJ59" s="199" t="str">
        <f t="shared" si="82"/>
        <v/>
      </c>
      <c r="AK59" s="199" t="str">
        <f t="shared" si="82"/>
        <v/>
      </c>
      <c r="AL59" s="199" t="str">
        <f t="shared" si="82"/>
        <v/>
      </c>
      <c r="AM59" s="199" t="str">
        <f t="shared" si="82"/>
        <v/>
      </c>
      <c r="AN59" s="199" t="str">
        <f t="shared" si="82"/>
        <v/>
      </c>
      <c r="AO59" s="199" t="str">
        <f t="shared" si="82"/>
        <v/>
      </c>
      <c r="AP59" s="199" t="str">
        <f t="shared" si="82"/>
        <v/>
      </c>
      <c r="AQ59" s="199" t="str">
        <f t="shared" si="82"/>
        <v/>
      </c>
      <c r="AR59" s="199" t="str">
        <f t="shared" si="82"/>
        <v/>
      </c>
      <c r="AS59" s="199" t="str">
        <f t="shared" si="82"/>
        <v/>
      </c>
      <c r="AT59" s="199" t="str">
        <f t="shared" si="82"/>
        <v/>
      </c>
      <c r="AU59" s="199" t="str">
        <f t="shared" si="82"/>
        <v/>
      </c>
      <c r="AV59" s="199" t="str">
        <f t="shared" si="82"/>
        <v/>
      </c>
      <c r="AW59" s="199" t="str">
        <f t="shared" si="82"/>
        <v/>
      </c>
      <c r="AX59" s="199" t="str">
        <f t="shared" si="82"/>
        <v/>
      </c>
      <c r="AY59" s="199" t="str">
        <f t="shared" si="82"/>
        <v/>
      </c>
      <c r="AZ59" s="199" t="str">
        <f t="shared" si="82"/>
        <v/>
      </c>
      <c r="BA59" s="199" t="str">
        <f t="shared" si="82"/>
        <v/>
      </c>
      <c r="BB59" s="199" t="str">
        <f t="shared" si="82"/>
        <v/>
      </c>
      <c r="BC59" s="199" t="str">
        <f t="shared" si="82"/>
        <v/>
      </c>
      <c r="BD59" s="199" t="str">
        <f t="shared" si="82"/>
        <v/>
      </c>
      <c r="BE59" s="199" t="str">
        <f t="shared" si="82"/>
        <v/>
      </c>
      <c r="BF59" s="199" t="str">
        <f t="shared" si="82"/>
        <v/>
      </c>
      <c r="BG59" s="199" t="str">
        <f t="shared" si="82"/>
        <v/>
      </c>
      <c r="BH59" s="199" t="str">
        <f t="shared" si="82"/>
        <v/>
      </c>
      <c r="BI59" s="199" t="str">
        <f t="shared" si="82"/>
        <v/>
      </c>
      <c r="BJ59" s="199" t="str">
        <f t="shared" si="82"/>
        <v/>
      </c>
      <c r="BK59" s="199" t="str">
        <f t="shared" si="82"/>
        <v/>
      </c>
      <c r="BL59" s="199" t="str">
        <f t="shared" si="82"/>
        <v/>
      </c>
      <c r="BM59" s="199" t="str">
        <f t="shared" si="82"/>
        <v/>
      </c>
      <c r="BN59" s="199" t="str">
        <f t="shared" si="82"/>
        <v/>
      </c>
      <c r="BO59" s="199" t="str">
        <f t="shared" si="82"/>
        <v/>
      </c>
      <c r="BP59" s="199" t="str">
        <f t="shared" si="82"/>
        <v/>
      </c>
      <c r="BQ59" s="199" t="str">
        <f t="shared" si="82"/>
        <v/>
      </c>
      <c r="BR59" s="199" t="str">
        <f t="shared" si="82"/>
        <v/>
      </c>
      <c r="BS59" s="199" t="str">
        <f t="shared" si="82"/>
        <v/>
      </c>
      <c r="BT59" s="199" t="str">
        <f t="shared" si="82"/>
        <v/>
      </c>
      <c r="BU59" s="199" t="str">
        <f t="shared" si="82"/>
        <v/>
      </c>
      <c r="BV59" s="199" t="str">
        <f t="shared" si="82"/>
        <v/>
      </c>
      <c r="BW59" s="199" t="str">
        <f t="shared" si="82"/>
        <v/>
      </c>
      <c r="BX59" s="199" t="str">
        <f t="shared" si="82"/>
        <v/>
      </c>
      <c r="BY59" s="199" t="str">
        <f t="shared" si="82"/>
        <v/>
      </c>
      <c r="BZ59" s="199" t="str">
        <f t="shared" si="82"/>
        <v/>
      </c>
      <c r="CA59" s="199" t="str">
        <f t="shared" si="82"/>
        <v/>
      </c>
      <c r="CB59" s="199" t="str">
        <f t="shared" si="82"/>
        <v/>
      </c>
      <c r="CC59" s="199" t="str">
        <f t="shared" si="82"/>
        <v/>
      </c>
      <c r="CD59" s="199" t="str">
        <f t="shared" si="82"/>
        <v/>
      </c>
      <c r="CE59" s="199" t="str">
        <f t="shared" si="82"/>
        <v/>
      </c>
      <c r="CF59" s="199" t="str">
        <f t="shared" si="82"/>
        <v/>
      </c>
      <c r="CG59" s="199" t="str">
        <f t="shared" si="82"/>
        <v/>
      </c>
      <c r="CH59" s="199" t="str">
        <f t="shared" si="82"/>
        <v/>
      </c>
      <c r="CI59" s="199" t="str">
        <f t="shared" si="82"/>
        <v/>
      </c>
      <c r="CJ59" s="199" t="str">
        <f t="shared" si="82"/>
        <v/>
      </c>
      <c r="CK59" s="199" t="str">
        <f t="shared" si="82"/>
        <v/>
      </c>
      <c r="CL59" s="199" t="str">
        <f t="shared" si="82"/>
        <v/>
      </c>
      <c r="CM59" s="199" t="str">
        <f t="shared" si="82"/>
        <v/>
      </c>
      <c r="CN59" s="199" t="str">
        <f t="shared" si="82"/>
        <v/>
      </c>
      <c r="CO59" s="199" t="str">
        <f t="shared" si="82"/>
        <v/>
      </c>
      <c r="CP59" s="199" t="str">
        <f t="shared" si="82"/>
        <v/>
      </c>
      <c r="CQ59" s="199" t="str">
        <f t="shared" si="82"/>
        <v/>
      </c>
      <c r="CR59" s="199" t="str">
        <f t="shared" si="82"/>
        <v/>
      </c>
      <c r="CS59" s="199" t="str">
        <f t="shared" si="82"/>
        <v/>
      </c>
      <c r="CT59" s="199" t="str">
        <f t="shared" si="82"/>
        <v/>
      </c>
      <c r="CU59" s="199" t="str">
        <f t="shared" si="82"/>
        <v/>
      </c>
      <c r="CV59" s="199" t="str">
        <f t="shared" si="73"/>
        <v/>
      </c>
      <c r="CW59" s="199" t="str">
        <f t="shared" si="73"/>
        <v/>
      </c>
      <c r="CX59" s="199" t="str">
        <f t="shared" si="73"/>
        <v/>
      </c>
      <c r="CY59" s="199" t="str">
        <f t="shared" si="73"/>
        <v/>
      </c>
      <c r="CZ59" s="199" t="str">
        <f t="shared" si="73"/>
        <v/>
      </c>
      <c r="DA59" s="199" t="str">
        <f t="shared" si="73"/>
        <v/>
      </c>
      <c r="DB59" s="199" t="str">
        <f t="shared" si="73"/>
        <v/>
      </c>
      <c r="DC59" s="199" t="str">
        <f t="shared" si="73"/>
        <v/>
      </c>
      <c r="DD59" s="199" t="str">
        <f t="shared" si="73"/>
        <v/>
      </c>
      <c r="DE59" s="199" t="str">
        <f t="shared" ref="DE59:FP59" si="83">IF(ISNONTEXT($AH59),DD59+$AH59,"")</f>
        <v/>
      </c>
      <c r="DF59" s="199" t="str">
        <f t="shared" si="83"/>
        <v/>
      </c>
      <c r="DG59" s="199" t="str">
        <f t="shared" si="83"/>
        <v/>
      </c>
      <c r="DH59" s="199" t="str">
        <f t="shared" si="83"/>
        <v/>
      </c>
      <c r="DI59" s="199" t="str">
        <f t="shared" si="83"/>
        <v/>
      </c>
      <c r="DJ59" s="199" t="str">
        <f t="shared" si="83"/>
        <v/>
      </c>
      <c r="DK59" s="199" t="str">
        <f t="shared" si="83"/>
        <v/>
      </c>
      <c r="DL59" s="199" t="str">
        <f t="shared" si="83"/>
        <v/>
      </c>
      <c r="DM59" s="199" t="str">
        <f t="shared" si="83"/>
        <v/>
      </c>
      <c r="DN59" s="199" t="str">
        <f t="shared" si="83"/>
        <v/>
      </c>
      <c r="DO59" s="199" t="str">
        <f t="shared" si="83"/>
        <v/>
      </c>
      <c r="DP59" s="199" t="str">
        <f t="shared" si="83"/>
        <v/>
      </c>
      <c r="DQ59" s="199" t="str">
        <f t="shared" si="83"/>
        <v/>
      </c>
      <c r="DR59" s="199" t="str">
        <f t="shared" si="83"/>
        <v/>
      </c>
      <c r="DS59" s="199" t="str">
        <f t="shared" si="83"/>
        <v/>
      </c>
      <c r="DT59" s="199" t="str">
        <f t="shared" si="83"/>
        <v/>
      </c>
      <c r="DU59" s="199" t="str">
        <f t="shared" si="83"/>
        <v/>
      </c>
      <c r="DV59" s="199" t="str">
        <f t="shared" si="83"/>
        <v/>
      </c>
      <c r="DW59" s="199" t="str">
        <f t="shared" si="83"/>
        <v/>
      </c>
      <c r="DX59" s="199" t="str">
        <f t="shared" si="83"/>
        <v/>
      </c>
      <c r="DY59" s="199" t="str">
        <f t="shared" si="83"/>
        <v/>
      </c>
      <c r="DZ59" s="199" t="str">
        <f t="shared" si="83"/>
        <v/>
      </c>
      <c r="EA59" s="199" t="str">
        <f t="shared" si="83"/>
        <v/>
      </c>
      <c r="EB59" s="199" t="str">
        <f t="shared" si="83"/>
        <v/>
      </c>
      <c r="EC59" s="199" t="str">
        <f t="shared" si="83"/>
        <v/>
      </c>
      <c r="ED59" s="199" t="str">
        <f t="shared" si="83"/>
        <v/>
      </c>
      <c r="EE59" s="236" t="str">
        <f t="shared" si="16"/>
        <v/>
      </c>
      <c r="EF59" s="237" t="e">
        <f t="shared" si="68"/>
        <v>#N/A</v>
      </c>
      <c r="EG59" s="237" t="e">
        <f t="shared" si="68"/>
        <v>#N/A</v>
      </c>
      <c r="EH59" s="237" t="e">
        <f t="shared" si="68"/>
        <v>#N/A</v>
      </c>
      <c r="EI59" s="237" t="e">
        <f t="shared" si="68"/>
        <v>#N/A</v>
      </c>
      <c r="EJ59" s="237" t="e">
        <f t="shared" si="68"/>
        <v>#N/A</v>
      </c>
      <c r="EK59" s="237" t="e">
        <f t="shared" si="68"/>
        <v>#N/A</v>
      </c>
      <c r="EL59" s="237" t="e">
        <f t="shared" si="68"/>
        <v>#N/A</v>
      </c>
      <c r="EM59" s="237" t="e">
        <f t="shared" si="68"/>
        <v>#N/A</v>
      </c>
      <c r="EN59" s="237" t="e">
        <f t="shared" si="68"/>
        <v>#N/A</v>
      </c>
      <c r="EO59" s="237" t="e">
        <f t="shared" si="68"/>
        <v>#N/A</v>
      </c>
      <c r="EP59" s="237" t="e">
        <f t="shared" si="68"/>
        <v>#N/A</v>
      </c>
      <c r="EQ59" s="237" t="e">
        <f t="shared" si="68"/>
        <v>#N/A</v>
      </c>
      <c r="ER59" s="237" t="e">
        <f t="shared" si="68"/>
        <v>#N/A</v>
      </c>
      <c r="ES59" s="237" t="e">
        <f t="shared" si="68"/>
        <v>#N/A</v>
      </c>
      <c r="ET59" s="237" t="e">
        <f t="shared" si="68"/>
        <v>#N/A</v>
      </c>
      <c r="EU59" s="237" t="e">
        <f t="shared" si="65"/>
        <v>#N/A</v>
      </c>
      <c r="EV59" s="237" t="e">
        <f t="shared" si="60"/>
        <v>#N/A</v>
      </c>
      <c r="EW59" s="237" t="e">
        <f t="shared" si="60"/>
        <v>#N/A</v>
      </c>
      <c r="EX59" s="237" t="e">
        <f t="shared" si="60"/>
        <v>#N/A</v>
      </c>
      <c r="EY59" s="237" t="e">
        <f t="shared" si="60"/>
        <v>#N/A</v>
      </c>
      <c r="EZ59" s="237" t="e">
        <f t="shared" si="60"/>
        <v>#N/A</v>
      </c>
      <c r="FA59" s="237" t="e">
        <f t="shared" si="60"/>
        <v>#N/A</v>
      </c>
      <c r="FB59" s="237" t="e">
        <f t="shared" si="60"/>
        <v>#N/A</v>
      </c>
      <c r="FC59" s="237" t="e">
        <f t="shared" si="56"/>
        <v>#N/A</v>
      </c>
      <c r="FD59" s="237" t="e">
        <f t="shared" si="56"/>
        <v>#N/A</v>
      </c>
      <c r="FE59" s="237" t="e">
        <f t="shared" si="56"/>
        <v>#N/A</v>
      </c>
      <c r="FF59" s="237" t="e">
        <f t="shared" si="56"/>
        <v>#N/A</v>
      </c>
      <c r="FG59" s="237" t="e">
        <f t="shared" si="56"/>
        <v>#N/A</v>
      </c>
      <c r="FH59" s="237" t="e">
        <f t="shared" si="56"/>
        <v>#N/A</v>
      </c>
      <c r="FI59" s="237" t="e">
        <f t="shared" si="56"/>
        <v>#N/A</v>
      </c>
      <c r="FJ59" s="237" t="e">
        <f t="shared" si="56"/>
        <v>#N/A</v>
      </c>
      <c r="FK59" s="237" t="e">
        <f t="shared" si="56"/>
        <v>#N/A</v>
      </c>
      <c r="FL59" s="237" t="e">
        <f t="shared" si="56"/>
        <v>#N/A</v>
      </c>
      <c r="FM59" s="237" t="e">
        <f t="shared" si="56"/>
        <v>#N/A</v>
      </c>
      <c r="FN59" s="237" t="e">
        <f t="shared" si="56"/>
        <v>#N/A</v>
      </c>
      <c r="FO59" s="237" t="e">
        <f t="shared" si="56"/>
        <v>#N/A</v>
      </c>
      <c r="FP59" s="237" t="e">
        <f t="shared" si="56"/>
        <v>#N/A</v>
      </c>
      <c r="FQ59" s="237" t="e">
        <f t="shared" si="56"/>
        <v>#N/A</v>
      </c>
      <c r="FR59" s="237" t="e">
        <f t="shared" si="56"/>
        <v>#N/A</v>
      </c>
      <c r="FS59" s="237" t="e">
        <f t="shared" si="76"/>
        <v>#N/A</v>
      </c>
      <c r="FT59" s="237" t="e">
        <f t="shared" si="76"/>
        <v>#N/A</v>
      </c>
      <c r="FU59" s="237" t="e">
        <f t="shared" si="76"/>
        <v>#N/A</v>
      </c>
      <c r="FV59" s="237" t="e">
        <f t="shared" si="76"/>
        <v>#N/A</v>
      </c>
      <c r="FW59" s="237" t="e">
        <f t="shared" si="74"/>
        <v>#N/A</v>
      </c>
      <c r="FX59" s="237" t="e">
        <f t="shared" si="61"/>
        <v>#N/A</v>
      </c>
      <c r="FY59" s="237" t="e">
        <f t="shared" si="61"/>
        <v>#N/A</v>
      </c>
      <c r="FZ59" s="237" t="e">
        <f t="shared" si="61"/>
        <v>#N/A</v>
      </c>
      <c r="GA59" s="237" t="e">
        <f t="shared" si="61"/>
        <v>#N/A</v>
      </c>
      <c r="GB59" s="237" t="e">
        <f t="shared" si="61"/>
        <v>#N/A</v>
      </c>
      <c r="GC59" s="237" t="e">
        <f t="shared" si="61"/>
        <v>#N/A</v>
      </c>
      <c r="GD59" s="237" t="e">
        <f t="shared" si="61"/>
        <v>#N/A</v>
      </c>
      <c r="GE59" s="237" t="e">
        <f t="shared" si="61"/>
        <v>#N/A</v>
      </c>
      <c r="GF59" s="237" t="e">
        <f t="shared" si="61"/>
        <v>#N/A</v>
      </c>
      <c r="GG59" s="237" t="e">
        <f t="shared" si="61"/>
        <v>#N/A</v>
      </c>
      <c r="GH59" s="237" t="e">
        <f t="shared" si="61"/>
        <v>#N/A</v>
      </c>
      <c r="GI59" s="237" t="e">
        <f t="shared" si="61"/>
        <v>#N/A</v>
      </c>
      <c r="GJ59" s="237" t="e">
        <f t="shared" si="61"/>
        <v>#N/A</v>
      </c>
      <c r="GK59" s="237" t="e">
        <f t="shared" si="61"/>
        <v>#N/A</v>
      </c>
      <c r="GL59" s="237" t="e">
        <f t="shared" si="78"/>
        <v>#N/A</v>
      </c>
      <c r="GM59" s="237" t="e">
        <f t="shared" si="78"/>
        <v>#N/A</v>
      </c>
      <c r="GN59" s="237" t="e">
        <f t="shared" si="78"/>
        <v>#N/A</v>
      </c>
      <c r="GO59" s="237" t="e">
        <f t="shared" si="58"/>
        <v>#N/A</v>
      </c>
      <c r="GP59" s="237" t="e">
        <f t="shared" si="58"/>
        <v>#N/A</v>
      </c>
      <c r="GQ59" s="237" t="e">
        <f t="shared" si="58"/>
        <v>#N/A</v>
      </c>
      <c r="GR59" s="237" t="e">
        <f t="shared" si="58"/>
        <v>#N/A</v>
      </c>
      <c r="GS59" s="237" t="e">
        <f t="shared" si="58"/>
        <v>#N/A</v>
      </c>
      <c r="GT59" s="237" t="e">
        <f t="shared" si="58"/>
        <v>#N/A</v>
      </c>
      <c r="GU59" s="237" t="e">
        <f t="shared" si="58"/>
        <v>#N/A</v>
      </c>
      <c r="GV59" s="237" t="e">
        <f t="shared" si="58"/>
        <v>#N/A</v>
      </c>
      <c r="GW59" s="237" t="e">
        <f t="shared" si="58"/>
        <v>#N/A</v>
      </c>
      <c r="GX59" s="237" t="e">
        <f t="shared" si="58"/>
        <v>#N/A</v>
      </c>
      <c r="GY59" s="237" t="e">
        <f t="shared" si="58"/>
        <v>#N/A</v>
      </c>
      <c r="GZ59" s="237" t="e">
        <f t="shared" si="58"/>
        <v>#N/A</v>
      </c>
      <c r="HA59" s="237" t="e">
        <f t="shared" si="58"/>
        <v>#N/A</v>
      </c>
      <c r="HB59" s="237" t="e">
        <f t="shared" si="58"/>
        <v>#N/A</v>
      </c>
      <c r="HC59" s="237" t="e">
        <f t="shared" si="58"/>
        <v>#N/A</v>
      </c>
      <c r="HD59" s="237" t="e">
        <f t="shared" si="58"/>
        <v>#N/A</v>
      </c>
      <c r="HE59" s="237" t="e">
        <f t="shared" si="77"/>
        <v>#N/A</v>
      </c>
      <c r="HF59" s="237" t="e">
        <f t="shared" si="55"/>
        <v>#N/A</v>
      </c>
      <c r="HG59" s="237" t="e">
        <f t="shared" si="55"/>
        <v>#N/A</v>
      </c>
      <c r="HH59" s="237" t="e">
        <f t="shared" si="55"/>
        <v>#N/A</v>
      </c>
      <c r="HI59" s="237" t="e">
        <f t="shared" si="55"/>
        <v>#N/A</v>
      </c>
      <c r="HJ59" s="237" t="e">
        <f t="shared" si="55"/>
        <v>#N/A</v>
      </c>
      <c r="HK59" s="237" t="e">
        <f t="shared" si="55"/>
        <v>#N/A</v>
      </c>
      <c r="HL59" s="237" t="e">
        <f t="shared" si="55"/>
        <v>#N/A</v>
      </c>
      <c r="HM59" s="237" t="e">
        <f t="shared" si="55"/>
        <v>#N/A</v>
      </c>
      <c r="HN59" s="237" t="e">
        <f t="shared" si="55"/>
        <v>#N/A</v>
      </c>
      <c r="HO59" s="237" t="e">
        <f t="shared" si="55"/>
        <v>#N/A</v>
      </c>
      <c r="HP59" s="237" t="e">
        <f t="shared" si="55"/>
        <v>#N/A</v>
      </c>
      <c r="HQ59" s="237" t="e">
        <f t="shared" si="55"/>
        <v>#N/A</v>
      </c>
      <c r="HR59" s="237" t="e">
        <f t="shared" si="55"/>
        <v>#N/A</v>
      </c>
      <c r="HS59" s="237" t="e">
        <f t="shared" si="55"/>
        <v>#N/A</v>
      </c>
      <c r="HT59" s="237" t="e">
        <f t="shared" si="55"/>
        <v>#N/A</v>
      </c>
      <c r="HU59" s="237" t="e">
        <f t="shared" si="55"/>
        <v>#N/A</v>
      </c>
      <c r="HV59" s="237" t="e">
        <f t="shared" si="81"/>
        <v>#N/A</v>
      </c>
      <c r="HW59" s="237" t="e">
        <f t="shared" si="79"/>
        <v>#N/A</v>
      </c>
      <c r="HX59" s="237" t="e">
        <f t="shared" si="66"/>
        <v>#N/A</v>
      </c>
      <c r="HY59" s="237" t="e">
        <f t="shared" si="63"/>
        <v>#N/A</v>
      </c>
      <c r="HZ59" s="237" t="e">
        <f t="shared" si="63"/>
        <v>#N/A</v>
      </c>
      <c r="IA59" s="237" t="e">
        <f t="shared" si="45"/>
        <v>#N/A</v>
      </c>
      <c r="IB59" s="237" t="e">
        <f t="shared" si="27"/>
        <v>#N/A</v>
      </c>
    </row>
    <row r="60" spans="1:236" hidden="1" x14ac:dyDescent="0.25">
      <c r="A60" s="22">
        <v>57</v>
      </c>
      <c r="B60" s="132"/>
      <c r="C60" s="132"/>
      <c r="D60" s="132"/>
      <c r="E60" s="127"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9" t="str">
        <f t="shared" si="3"/>
        <v/>
      </c>
      <c r="Q60" s="119" t="str">
        <f t="shared" si="4"/>
        <v/>
      </c>
      <c r="R60" s="40" t="str">
        <f t="shared" si="5"/>
        <v/>
      </c>
      <c r="S60" s="132"/>
      <c r="T60" s="28" t="str">
        <f>IF(AND(B60&gt;0,C60&gt;0,D60&gt;0,M60&gt;0,N60&gt;0,S60&gt;0,NOT(K60="")),ABS(VLOOKUP($S$1,VLookups!$A$28:$B$29,2,FALSE)-_xlfn.BETA.DIST(S60,IF(G60="L",N60,M60),IF(G60="L",M60,N60),TRUE,B60,D60)),"")</f>
        <v/>
      </c>
      <c r="U60" s="129" t="str">
        <f>IF(OR($M60="",$N60=""),"",_xlfn.BETA.INV(ABS(VLOOKUP($S$1,VLookups!$A$28:$B$29,2,FALSE)-U$3),IF($G60="L",$N60,$M60),IF($G60="L",$M60,$N60),$B60,$D60))</f>
        <v/>
      </c>
      <c r="V60" s="130" t="str">
        <f>IF(OR($M60="",$N60=""),"",_xlfn.BETA.INV(ABS(VLOOKUP($S$1,VLookups!$A$28:$B$29,2,FALSE)-V$3),IF($G60="L",$N60,$M60),IF($G60="L",$M60,$N60),$B60,$D60))</f>
        <v/>
      </c>
      <c r="W60" s="129" t="str">
        <f>IF(OR($M60="",$N60=""),"",_xlfn.BETA.INV(ABS(VLOOKUP($S$1,VLookups!$A$28:$B$29,2,FALSE)-W$3),IF($G60="L",$N60,$M60),IF($G60="L",$M60,$N60),$B60,$D60))</f>
        <v/>
      </c>
      <c r="X60" s="130" t="str">
        <f>IF(OR($M60="",$N60=""),"",_xlfn.BETA.INV(ABS(VLOOKUP($S$1,VLookups!$A$28:$B$29,2,FALSE)-X$3),IF($G60="L",$N60,$M60),IF($G60="L",$M60,$N60),$B60,$D60))</f>
        <v/>
      </c>
      <c r="Y60" s="129" t="str">
        <f>IF(OR($M60="",$N60=""),"",_xlfn.BETA.INV(ABS(VLOOKUP($S$1,VLookups!$A$28:$B$29,2,FALSE)-Y$3),IF($G60="L",$N60,$M60),IF($G60="L",$M60,$N60),$B60,$D60))</f>
        <v/>
      </c>
      <c r="Z60" s="130" t="str">
        <f>IF(OR($M60="",$N60=""),"",_xlfn.BETA.INV(ABS(VLOOKUP($S$1,VLookups!$A$28:$B$29,2,FALSE)-Z$3),IF($G60="L",$N60,$M60),IF($G60="L",$M60,$N60),$B60,$D60))</f>
        <v/>
      </c>
      <c r="AA60" s="129" t="str">
        <f>IF(OR($M60="",$N60=""),"",_xlfn.BETA.INV(ABS(VLOOKUP($S$1,VLookups!$A$28:$B$29,2,FALSE)-AA$3),IF($G60="L",$N60,$M60),IF($G60="L",$M60,$N60),$B60,$D60))</f>
        <v/>
      </c>
      <c r="AB60" s="130" t="str">
        <f>IF(OR($M60="",$N60=""),"",_xlfn.BETA.INV(ABS(VLOOKUP($S$1,VLookups!$A$28:$B$29,2,FALSE)-AB$3),IF($G60="L",$N60,$M60),IF($G60="L",$M60,$N60),$B60,$D60))</f>
        <v/>
      </c>
      <c r="AC60" s="129" t="str">
        <f>IF(OR($M60="",$N60=""),"",_xlfn.BETA.INV(ABS(VLOOKUP($S$1,VLookups!$A$28:$B$29,2,FALSE)-AC$3),IF($G60="L",$N60,$M60),IF($G60="L",$M60,$N60),$B60,$D60))</f>
        <v/>
      </c>
      <c r="AD60" s="130" t="str">
        <f>IF(OR($M60="",$N60=""),"",_xlfn.BETA.INV(ABS(VLOOKUP($S$1,VLookups!$A$28:$B$29,2,FALSE)-AD$3),IF($G60="L",$N60,$M60),IF($G60="L",$M60,$N60),$B60,$D60))</f>
        <v/>
      </c>
      <c r="AE60" s="129" t="str">
        <f>IF(OR($M60="",$N60=""),"",_xlfn.BETA.INV(ABS(VLOOKUP($S$1,VLookups!$A$28:$B$29,2,FALSE)-AE$3),IF($G60="L",$N60,$M60),IF($G60="L",$M60,$N60),$B60,$D60))</f>
        <v/>
      </c>
      <c r="AF60" s="130" t="str">
        <f>IF(OR($M60="",$N60=""),"",_xlfn.BETA.INV(ABS(VLOOKUP($S$1,VLookups!$A$28:$B$29,2,FALSE)-AF$3),IF($G60="L",$N60,$M60),IF($G60="L",$M60,$N60),$B60,$D60))</f>
        <v/>
      </c>
      <c r="AG60" s="17"/>
      <c r="AH60" s="238" t="str">
        <f t="shared" si="13"/>
        <v/>
      </c>
      <c r="AI60" s="236" t="str">
        <f t="shared" si="14"/>
        <v/>
      </c>
      <c r="AJ60" s="199" t="str">
        <f t="shared" si="82"/>
        <v/>
      </c>
      <c r="AK60" s="199" t="str">
        <f t="shared" si="82"/>
        <v/>
      </c>
      <c r="AL60" s="199" t="str">
        <f t="shared" si="82"/>
        <v/>
      </c>
      <c r="AM60" s="199" t="str">
        <f t="shared" si="82"/>
        <v/>
      </c>
      <c r="AN60" s="199" t="str">
        <f t="shared" si="82"/>
        <v/>
      </c>
      <c r="AO60" s="199" t="str">
        <f t="shared" si="82"/>
        <v/>
      </c>
      <c r="AP60" s="199" t="str">
        <f t="shared" si="82"/>
        <v/>
      </c>
      <c r="AQ60" s="199" t="str">
        <f t="shared" si="82"/>
        <v/>
      </c>
      <c r="AR60" s="199" t="str">
        <f t="shared" si="82"/>
        <v/>
      </c>
      <c r="AS60" s="199" t="str">
        <f t="shared" si="82"/>
        <v/>
      </c>
      <c r="AT60" s="199" t="str">
        <f t="shared" si="82"/>
        <v/>
      </c>
      <c r="AU60" s="199" t="str">
        <f t="shared" si="82"/>
        <v/>
      </c>
      <c r="AV60" s="199" t="str">
        <f t="shared" si="82"/>
        <v/>
      </c>
      <c r="AW60" s="199" t="str">
        <f t="shared" si="82"/>
        <v/>
      </c>
      <c r="AX60" s="199" t="str">
        <f t="shared" si="82"/>
        <v/>
      </c>
      <c r="AY60" s="199" t="str">
        <f t="shared" si="82"/>
        <v/>
      </c>
      <c r="AZ60" s="199" t="str">
        <f t="shared" si="82"/>
        <v/>
      </c>
      <c r="BA60" s="199" t="str">
        <f t="shared" si="82"/>
        <v/>
      </c>
      <c r="BB60" s="199" t="str">
        <f t="shared" si="82"/>
        <v/>
      </c>
      <c r="BC60" s="199" t="str">
        <f t="shared" si="82"/>
        <v/>
      </c>
      <c r="BD60" s="199" t="str">
        <f t="shared" si="82"/>
        <v/>
      </c>
      <c r="BE60" s="199" t="str">
        <f t="shared" si="82"/>
        <v/>
      </c>
      <c r="BF60" s="199" t="str">
        <f t="shared" si="82"/>
        <v/>
      </c>
      <c r="BG60" s="199" t="str">
        <f t="shared" si="82"/>
        <v/>
      </c>
      <c r="BH60" s="199" t="str">
        <f t="shared" si="82"/>
        <v/>
      </c>
      <c r="BI60" s="199" t="str">
        <f t="shared" si="82"/>
        <v/>
      </c>
      <c r="BJ60" s="199" t="str">
        <f t="shared" si="82"/>
        <v/>
      </c>
      <c r="BK60" s="199" t="str">
        <f t="shared" si="82"/>
        <v/>
      </c>
      <c r="BL60" s="199" t="str">
        <f t="shared" si="82"/>
        <v/>
      </c>
      <c r="BM60" s="199" t="str">
        <f t="shared" si="82"/>
        <v/>
      </c>
      <c r="BN60" s="199" t="str">
        <f t="shared" si="82"/>
        <v/>
      </c>
      <c r="BO60" s="199" t="str">
        <f t="shared" si="82"/>
        <v/>
      </c>
      <c r="BP60" s="199" t="str">
        <f t="shared" si="82"/>
        <v/>
      </c>
      <c r="BQ60" s="199" t="str">
        <f t="shared" si="82"/>
        <v/>
      </c>
      <c r="BR60" s="199" t="str">
        <f t="shared" si="82"/>
        <v/>
      </c>
      <c r="BS60" s="199" t="str">
        <f t="shared" si="82"/>
        <v/>
      </c>
      <c r="BT60" s="199" t="str">
        <f t="shared" si="82"/>
        <v/>
      </c>
      <c r="BU60" s="199" t="str">
        <f t="shared" si="82"/>
        <v/>
      </c>
      <c r="BV60" s="199" t="str">
        <f t="shared" si="82"/>
        <v/>
      </c>
      <c r="BW60" s="199" t="str">
        <f t="shared" si="82"/>
        <v/>
      </c>
      <c r="BX60" s="199" t="str">
        <f t="shared" si="82"/>
        <v/>
      </c>
      <c r="BY60" s="199" t="str">
        <f t="shared" si="82"/>
        <v/>
      </c>
      <c r="BZ60" s="199" t="str">
        <f t="shared" si="82"/>
        <v/>
      </c>
      <c r="CA60" s="199" t="str">
        <f t="shared" si="82"/>
        <v/>
      </c>
      <c r="CB60" s="199" t="str">
        <f t="shared" si="82"/>
        <v/>
      </c>
      <c r="CC60" s="199" t="str">
        <f t="shared" si="82"/>
        <v/>
      </c>
      <c r="CD60" s="199" t="str">
        <f t="shared" si="82"/>
        <v/>
      </c>
      <c r="CE60" s="199" t="str">
        <f t="shared" si="82"/>
        <v/>
      </c>
      <c r="CF60" s="199" t="str">
        <f t="shared" si="82"/>
        <v/>
      </c>
      <c r="CG60" s="199" t="str">
        <f t="shared" si="82"/>
        <v/>
      </c>
      <c r="CH60" s="199" t="str">
        <f t="shared" si="82"/>
        <v/>
      </c>
      <c r="CI60" s="199" t="str">
        <f t="shared" si="82"/>
        <v/>
      </c>
      <c r="CJ60" s="199" t="str">
        <f t="shared" si="82"/>
        <v/>
      </c>
      <c r="CK60" s="199" t="str">
        <f t="shared" si="82"/>
        <v/>
      </c>
      <c r="CL60" s="199" t="str">
        <f t="shared" si="82"/>
        <v/>
      </c>
      <c r="CM60" s="199" t="str">
        <f t="shared" si="82"/>
        <v/>
      </c>
      <c r="CN60" s="199" t="str">
        <f t="shared" si="82"/>
        <v/>
      </c>
      <c r="CO60" s="199" t="str">
        <f t="shared" si="82"/>
        <v/>
      </c>
      <c r="CP60" s="199" t="str">
        <f t="shared" si="82"/>
        <v/>
      </c>
      <c r="CQ60" s="199" t="str">
        <f t="shared" si="82"/>
        <v/>
      </c>
      <c r="CR60" s="199" t="str">
        <f t="shared" si="82"/>
        <v/>
      </c>
      <c r="CS60" s="199" t="str">
        <f t="shared" si="82"/>
        <v/>
      </c>
      <c r="CT60" s="199" t="str">
        <f t="shared" si="82"/>
        <v/>
      </c>
      <c r="CU60" s="199" t="str">
        <f t="shared" ref="CU60:FF67" si="84">IF(ISNONTEXT($AH60),CT60+$AH60,"")</f>
        <v/>
      </c>
      <c r="CV60" s="199" t="str">
        <f t="shared" si="84"/>
        <v/>
      </c>
      <c r="CW60" s="199" t="str">
        <f t="shared" si="84"/>
        <v/>
      </c>
      <c r="CX60" s="199" t="str">
        <f t="shared" si="84"/>
        <v/>
      </c>
      <c r="CY60" s="199" t="str">
        <f t="shared" si="84"/>
        <v/>
      </c>
      <c r="CZ60" s="199" t="str">
        <f t="shared" si="84"/>
        <v/>
      </c>
      <c r="DA60" s="199" t="str">
        <f t="shared" si="84"/>
        <v/>
      </c>
      <c r="DB60" s="199" t="str">
        <f t="shared" si="84"/>
        <v/>
      </c>
      <c r="DC60" s="199" t="str">
        <f t="shared" si="84"/>
        <v/>
      </c>
      <c r="DD60" s="199" t="str">
        <f t="shared" si="84"/>
        <v/>
      </c>
      <c r="DE60" s="199" t="str">
        <f t="shared" si="84"/>
        <v/>
      </c>
      <c r="DF60" s="199" t="str">
        <f t="shared" si="84"/>
        <v/>
      </c>
      <c r="DG60" s="199" t="str">
        <f t="shared" si="84"/>
        <v/>
      </c>
      <c r="DH60" s="199" t="str">
        <f t="shared" si="84"/>
        <v/>
      </c>
      <c r="DI60" s="199" t="str">
        <f t="shared" si="84"/>
        <v/>
      </c>
      <c r="DJ60" s="199" t="str">
        <f t="shared" si="84"/>
        <v/>
      </c>
      <c r="DK60" s="199" t="str">
        <f t="shared" si="84"/>
        <v/>
      </c>
      <c r="DL60" s="199" t="str">
        <f t="shared" si="84"/>
        <v/>
      </c>
      <c r="DM60" s="199" t="str">
        <f t="shared" si="84"/>
        <v/>
      </c>
      <c r="DN60" s="199" t="str">
        <f t="shared" si="84"/>
        <v/>
      </c>
      <c r="DO60" s="199" t="str">
        <f t="shared" si="84"/>
        <v/>
      </c>
      <c r="DP60" s="199" t="str">
        <f t="shared" si="84"/>
        <v/>
      </c>
      <c r="DQ60" s="199" t="str">
        <f t="shared" si="84"/>
        <v/>
      </c>
      <c r="DR60" s="199" t="str">
        <f t="shared" si="84"/>
        <v/>
      </c>
      <c r="DS60" s="199" t="str">
        <f t="shared" si="84"/>
        <v/>
      </c>
      <c r="DT60" s="199" t="str">
        <f t="shared" si="84"/>
        <v/>
      </c>
      <c r="DU60" s="199" t="str">
        <f t="shared" si="84"/>
        <v/>
      </c>
      <c r="DV60" s="199" t="str">
        <f t="shared" si="84"/>
        <v/>
      </c>
      <c r="DW60" s="199" t="str">
        <f t="shared" si="84"/>
        <v/>
      </c>
      <c r="DX60" s="199" t="str">
        <f t="shared" si="84"/>
        <v/>
      </c>
      <c r="DY60" s="199" t="str">
        <f t="shared" si="84"/>
        <v/>
      </c>
      <c r="DZ60" s="199" t="str">
        <f t="shared" si="84"/>
        <v/>
      </c>
      <c r="EA60" s="199" t="str">
        <f t="shared" si="84"/>
        <v/>
      </c>
      <c r="EB60" s="199" t="str">
        <f t="shared" si="84"/>
        <v/>
      </c>
      <c r="EC60" s="199" t="str">
        <f t="shared" si="84"/>
        <v/>
      </c>
      <c r="ED60" s="199" t="str">
        <f t="shared" si="84"/>
        <v/>
      </c>
      <c r="EE60" s="236" t="str">
        <f t="shared" si="16"/>
        <v/>
      </c>
      <c r="EF60" s="237" t="e">
        <f t="shared" si="68"/>
        <v>#N/A</v>
      </c>
      <c r="EG60" s="237" t="e">
        <f t="shared" si="68"/>
        <v>#N/A</v>
      </c>
      <c r="EH60" s="237" t="e">
        <f t="shared" si="68"/>
        <v>#N/A</v>
      </c>
      <c r="EI60" s="237" t="e">
        <f t="shared" si="68"/>
        <v>#N/A</v>
      </c>
      <c r="EJ60" s="237" t="e">
        <f t="shared" si="68"/>
        <v>#N/A</v>
      </c>
      <c r="EK60" s="237" t="e">
        <f t="shared" si="68"/>
        <v>#N/A</v>
      </c>
      <c r="EL60" s="237" t="e">
        <f t="shared" si="68"/>
        <v>#N/A</v>
      </c>
      <c r="EM60" s="237" t="e">
        <f t="shared" si="68"/>
        <v>#N/A</v>
      </c>
      <c r="EN60" s="237" t="e">
        <f t="shared" si="68"/>
        <v>#N/A</v>
      </c>
      <c r="EO60" s="237" t="e">
        <f t="shared" si="68"/>
        <v>#N/A</v>
      </c>
      <c r="EP60" s="237" t="e">
        <f t="shared" si="68"/>
        <v>#N/A</v>
      </c>
      <c r="EQ60" s="237" t="e">
        <f t="shared" si="68"/>
        <v>#N/A</v>
      </c>
      <c r="ER60" s="237" t="e">
        <f t="shared" si="68"/>
        <v>#N/A</v>
      </c>
      <c r="ES60" s="237" t="e">
        <f t="shared" si="68"/>
        <v>#N/A</v>
      </c>
      <c r="ET60" s="237" t="e">
        <f t="shared" si="68"/>
        <v>#N/A</v>
      </c>
      <c r="EU60" s="237" t="e">
        <f t="shared" si="65"/>
        <v>#N/A</v>
      </c>
      <c r="EV60" s="237" t="e">
        <f t="shared" si="60"/>
        <v>#N/A</v>
      </c>
      <c r="EW60" s="237" t="e">
        <f t="shared" si="60"/>
        <v>#N/A</v>
      </c>
      <c r="EX60" s="237" t="e">
        <f t="shared" si="60"/>
        <v>#N/A</v>
      </c>
      <c r="EY60" s="237" t="e">
        <f t="shared" si="60"/>
        <v>#N/A</v>
      </c>
      <c r="EZ60" s="237" t="e">
        <f t="shared" si="60"/>
        <v>#N/A</v>
      </c>
      <c r="FA60" s="237" t="e">
        <f t="shared" si="60"/>
        <v>#N/A</v>
      </c>
      <c r="FB60" s="237" t="e">
        <f t="shared" si="60"/>
        <v>#N/A</v>
      </c>
      <c r="FC60" s="237" t="e">
        <f t="shared" si="56"/>
        <v>#N/A</v>
      </c>
      <c r="FD60" s="237" t="e">
        <f t="shared" si="56"/>
        <v>#N/A</v>
      </c>
      <c r="FE60" s="237" t="e">
        <f t="shared" si="56"/>
        <v>#N/A</v>
      </c>
      <c r="FF60" s="237" t="e">
        <f t="shared" si="56"/>
        <v>#N/A</v>
      </c>
      <c r="FG60" s="237" t="e">
        <f t="shared" si="56"/>
        <v>#N/A</v>
      </c>
      <c r="FH60" s="237" t="e">
        <f t="shared" si="56"/>
        <v>#N/A</v>
      </c>
      <c r="FI60" s="237" t="e">
        <f t="shared" si="56"/>
        <v>#N/A</v>
      </c>
      <c r="FJ60" s="237" t="e">
        <f t="shared" si="56"/>
        <v>#N/A</v>
      </c>
      <c r="FK60" s="237" t="e">
        <f t="shared" si="56"/>
        <v>#N/A</v>
      </c>
      <c r="FL60" s="237" t="e">
        <f t="shared" si="56"/>
        <v>#N/A</v>
      </c>
      <c r="FM60" s="237" t="e">
        <f t="shared" si="56"/>
        <v>#N/A</v>
      </c>
      <c r="FN60" s="237" t="e">
        <f t="shared" si="56"/>
        <v>#N/A</v>
      </c>
      <c r="FO60" s="237" t="e">
        <f t="shared" si="56"/>
        <v>#N/A</v>
      </c>
      <c r="FP60" s="237" t="e">
        <f t="shared" si="56"/>
        <v>#N/A</v>
      </c>
      <c r="FQ60" s="237" t="e">
        <f t="shared" si="56"/>
        <v>#N/A</v>
      </c>
      <c r="FR60" s="237" t="e">
        <f t="shared" si="56"/>
        <v>#N/A</v>
      </c>
      <c r="FS60" s="237" t="e">
        <f t="shared" si="76"/>
        <v>#N/A</v>
      </c>
      <c r="FT60" s="237" t="e">
        <f t="shared" si="76"/>
        <v>#N/A</v>
      </c>
      <c r="FU60" s="237" t="e">
        <f t="shared" si="76"/>
        <v>#N/A</v>
      </c>
      <c r="FV60" s="237" t="e">
        <f t="shared" si="76"/>
        <v>#N/A</v>
      </c>
      <c r="FW60" s="237" t="e">
        <f t="shared" si="74"/>
        <v>#N/A</v>
      </c>
      <c r="FX60" s="237" t="e">
        <f t="shared" si="61"/>
        <v>#N/A</v>
      </c>
      <c r="FY60" s="237" t="e">
        <f t="shared" si="61"/>
        <v>#N/A</v>
      </c>
      <c r="FZ60" s="237" t="e">
        <f t="shared" si="61"/>
        <v>#N/A</v>
      </c>
      <c r="GA60" s="237" t="e">
        <f t="shared" si="61"/>
        <v>#N/A</v>
      </c>
      <c r="GB60" s="237" t="e">
        <f t="shared" si="61"/>
        <v>#N/A</v>
      </c>
      <c r="GC60" s="237" t="e">
        <f t="shared" si="61"/>
        <v>#N/A</v>
      </c>
      <c r="GD60" s="237" t="e">
        <f t="shared" si="61"/>
        <v>#N/A</v>
      </c>
      <c r="GE60" s="237" t="e">
        <f t="shared" si="61"/>
        <v>#N/A</v>
      </c>
      <c r="GF60" s="237" t="e">
        <f t="shared" si="61"/>
        <v>#N/A</v>
      </c>
      <c r="GG60" s="237" t="e">
        <f t="shared" si="61"/>
        <v>#N/A</v>
      </c>
      <c r="GH60" s="237" t="e">
        <f t="shared" si="61"/>
        <v>#N/A</v>
      </c>
      <c r="GI60" s="237" t="e">
        <f t="shared" si="61"/>
        <v>#N/A</v>
      </c>
      <c r="GJ60" s="237" t="e">
        <f t="shared" si="61"/>
        <v>#N/A</v>
      </c>
      <c r="GK60" s="237" t="e">
        <f t="shared" si="61"/>
        <v>#N/A</v>
      </c>
      <c r="GL60" s="237" t="e">
        <f t="shared" si="78"/>
        <v>#N/A</v>
      </c>
      <c r="GM60" s="237" t="e">
        <f t="shared" si="78"/>
        <v>#N/A</v>
      </c>
      <c r="GN60" s="237" t="e">
        <f t="shared" si="78"/>
        <v>#N/A</v>
      </c>
      <c r="GO60" s="237" t="e">
        <f t="shared" si="58"/>
        <v>#N/A</v>
      </c>
      <c r="GP60" s="237" t="e">
        <f t="shared" si="58"/>
        <v>#N/A</v>
      </c>
      <c r="GQ60" s="237" t="e">
        <f t="shared" si="58"/>
        <v>#N/A</v>
      </c>
      <c r="GR60" s="237" t="e">
        <f t="shared" si="58"/>
        <v>#N/A</v>
      </c>
      <c r="GS60" s="237" t="e">
        <f t="shared" si="58"/>
        <v>#N/A</v>
      </c>
      <c r="GT60" s="237" t="e">
        <f t="shared" si="58"/>
        <v>#N/A</v>
      </c>
      <c r="GU60" s="237" t="e">
        <f t="shared" si="58"/>
        <v>#N/A</v>
      </c>
      <c r="GV60" s="237" t="e">
        <f t="shared" si="58"/>
        <v>#N/A</v>
      </c>
      <c r="GW60" s="237" t="e">
        <f t="shared" si="58"/>
        <v>#N/A</v>
      </c>
      <c r="GX60" s="237" t="e">
        <f t="shared" si="58"/>
        <v>#N/A</v>
      </c>
      <c r="GY60" s="237" t="e">
        <f t="shared" si="58"/>
        <v>#N/A</v>
      </c>
      <c r="GZ60" s="237" t="e">
        <f t="shared" si="58"/>
        <v>#N/A</v>
      </c>
      <c r="HA60" s="237" t="e">
        <f t="shared" si="58"/>
        <v>#N/A</v>
      </c>
      <c r="HB60" s="237" t="e">
        <f t="shared" si="58"/>
        <v>#N/A</v>
      </c>
      <c r="HC60" s="237" t="e">
        <f t="shared" si="58"/>
        <v>#N/A</v>
      </c>
      <c r="HD60" s="237" t="e">
        <f t="shared" si="58"/>
        <v>#N/A</v>
      </c>
      <c r="HE60" s="237" t="e">
        <f t="shared" si="77"/>
        <v>#N/A</v>
      </c>
      <c r="HF60" s="237" t="e">
        <f t="shared" si="55"/>
        <v>#N/A</v>
      </c>
      <c r="HG60" s="237" t="e">
        <f t="shared" si="55"/>
        <v>#N/A</v>
      </c>
      <c r="HH60" s="237" t="e">
        <f t="shared" si="55"/>
        <v>#N/A</v>
      </c>
      <c r="HI60" s="237" t="e">
        <f t="shared" si="55"/>
        <v>#N/A</v>
      </c>
      <c r="HJ60" s="237" t="e">
        <f t="shared" si="55"/>
        <v>#N/A</v>
      </c>
      <c r="HK60" s="237" t="e">
        <f t="shared" si="55"/>
        <v>#N/A</v>
      </c>
      <c r="HL60" s="237" t="e">
        <f t="shared" si="55"/>
        <v>#N/A</v>
      </c>
      <c r="HM60" s="237" t="e">
        <f t="shared" si="55"/>
        <v>#N/A</v>
      </c>
      <c r="HN60" s="237" t="e">
        <f t="shared" si="55"/>
        <v>#N/A</v>
      </c>
      <c r="HO60" s="237" t="e">
        <f t="shared" si="55"/>
        <v>#N/A</v>
      </c>
      <c r="HP60" s="237" t="e">
        <f t="shared" si="55"/>
        <v>#N/A</v>
      </c>
      <c r="HQ60" s="237" t="e">
        <f t="shared" si="55"/>
        <v>#N/A</v>
      </c>
      <c r="HR60" s="237" t="e">
        <f t="shared" si="55"/>
        <v>#N/A</v>
      </c>
      <c r="HS60" s="237" t="e">
        <f t="shared" si="55"/>
        <v>#N/A</v>
      </c>
      <c r="HT60" s="237" t="e">
        <f t="shared" si="55"/>
        <v>#N/A</v>
      </c>
      <c r="HU60" s="237" t="e">
        <f t="shared" si="55"/>
        <v>#N/A</v>
      </c>
      <c r="HV60" s="237" t="e">
        <f t="shared" si="81"/>
        <v>#N/A</v>
      </c>
      <c r="HW60" s="237" t="e">
        <f t="shared" si="79"/>
        <v>#N/A</v>
      </c>
      <c r="HX60" s="237" t="e">
        <f t="shared" si="66"/>
        <v>#N/A</v>
      </c>
      <c r="HY60" s="237" t="e">
        <f t="shared" si="63"/>
        <v>#N/A</v>
      </c>
      <c r="HZ60" s="237" t="e">
        <f t="shared" si="63"/>
        <v>#N/A</v>
      </c>
      <c r="IA60" s="237" t="e">
        <f t="shared" si="45"/>
        <v>#N/A</v>
      </c>
      <c r="IB60" s="237" t="e">
        <f t="shared" si="27"/>
        <v>#N/A</v>
      </c>
    </row>
    <row r="61" spans="1:236" hidden="1" x14ac:dyDescent="0.25">
      <c r="A61" s="22">
        <v>58</v>
      </c>
      <c r="B61" s="132"/>
      <c r="C61" s="132"/>
      <c r="D61" s="132"/>
      <c r="E61" s="127"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9" t="str">
        <f t="shared" si="3"/>
        <v/>
      </c>
      <c r="Q61" s="119" t="str">
        <f t="shared" si="4"/>
        <v/>
      </c>
      <c r="R61" s="40" t="str">
        <f t="shared" si="5"/>
        <v/>
      </c>
      <c r="S61" s="132"/>
      <c r="T61" s="28" t="str">
        <f>IF(AND(B61&gt;0,C61&gt;0,D61&gt;0,M61&gt;0,N61&gt;0,S61&gt;0,NOT(K61="")),ABS(VLOOKUP($S$1,VLookups!$A$28:$B$29,2,FALSE)-_xlfn.BETA.DIST(S61,IF(G61="L",N61,M61),IF(G61="L",M61,N61),TRUE,B61,D61)),"")</f>
        <v/>
      </c>
      <c r="U61" s="129" t="str">
        <f>IF(OR($M61="",$N61=""),"",_xlfn.BETA.INV(ABS(VLOOKUP($S$1,VLookups!$A$28:$B$29,2,FALSE)-U$3),IF($G61="L",$N61,$M61),IF($G61="L",$M61,$N61),$B61,$D61))</f>
        <v/>
      </c>
      <c r="V61" s="130" t="str">
        <f>IF(OR($M61="",$N61=""),"",_xlfn.BETA.INV(ABS(VLOOKUP($S$1,VLookups!$A$28:$B$29,2,FALSE)-V$3),IF($G61="L",$N61,$M61),IF($G61="L",$M61,$N61),$B61,$D61))</f>
        <v/>
      </c>
      <c r="W61" s="129" t="str">
        <f>IF(OR($M61="",$N61=""),"",_xlfn.BETA.INV(ABS(VLOOKUP($S$1,VLookups!$A$28:$B$29,2,FALSE)-W$3),IF($G61="L",$N61,$M61),IF($G61="L",$M61,$N61),$B61,$D61))</f>
        <v/>
      </c>
      <c r="X61" s="130" t="str">
        <f>IF(OR($M61="",$N61=""),"",_xlfn.BETA.INV(ABS(VLOOKUP($S$1,VLookups!$A$28:$B$29,2,FALSE)-X$3),IF($G61="L",$N61,$M61),IF($G61="L",$M61,$N61),$B61,$D61))</f>
        <v/>
      </c>
      <c r="Y61" s="129" t="str">
        <f>IF(OR($M61="",$N61=""),"",_xlfn.BETA.INV(ABS(VLOOKUP($S$1,VLookups!$A$28:$B$29,2,FALSE)-Y$3),IF($G61="L",$N61,$M61),IF($G61="L",$M61,$N61),$B61,$D61))</f>
        <v/>
      </c>
      <c r="Z61" s="130" t="str">
        <f>IF(OR($M61="",$N61=""),"",_xlfn.BETA.INV(ABS(VLOOKUP($S$1,VLookups!$A$28:$B$29,2,FALSE)-Z$3),IF($G61="L",$N61,$M61),IF($G61="L",$M61,$N61),$B61,$D61))</f>
        <v/>
      </c>
      <c r="AA61" s="129" t="str">
        <f>IF(OR($M61="",$N61=""),"",_xlfn.BETA.INV(ABS(VLOOKUP($S$1,VLookups!$A$28:$B$29,2,FALSE)-AA$3),IF($G61="L",$N61,$M61),IF($G61="L",$M61,$N61),$B61,$D61))</f>
        <v/>
      </c>
      <c r="AB61" s="130" t="str">
        <f>IF(OR($M61="",$N61=""),"",_xlfn.BETA.INV(ABS(VLOOKUP($S$1,VLookups!$A$28:$B$29,2,FALSE)-AB$3),IF($G61="L",$N61,$M61),IF($G61="L",$M61,$N61),$B61,$D61))</f>
        <v/>
      </c>
      <c r="AC61" s="129" t="str">
        <f>IF(OR($M61="",$N61=""),"",_xlfn.BETA.INV(ABS(VLOOKUP($S$1,VLookups!$A$28:$B$29,2,FALSE)-AC$3),IF($G61="L",$N61,$M61),IF($G61="L",$M61,$N61),$B61,$D61))</f>
        <v/>
      </c>
      <c r="AD61" s="130" t="str">
        <f>IF(OR($M61="",$N61=""),"",_xlfn.BETA.INV(ABS(VLOOKUP($S$1,VLookups!$A$28:$B$29,2,FALSE)-AD$3),IF($G61="L",$N61,$M61),IF($G61="L",$M61,$N61),$B61,$D61))</f>
        <v/>
      </c>
      <c r="AE61" s="129" t="str">
        <f>IF(OR($M61="",$N61=""),"",_xlfn.BETA.INV(ABS(VLOOKUP($S$1,VLookups!$A$28:$B$29,2,FALSE)-AE$3),IF($G61="L",$N61,$M61),IF($G61="L",$M61,$N61),$B61,$D61))</f>
        <v/>
      </c>
      <c r="AF61" s="130" t="str">
        <f>IF(OR($M61="",$N61=""),"",_xlfn.BETA.INV(ABS(VLOOKUP($S$1,VLookups!$A$28:$B$29,2,FALSE)-AF$3),IF($G61="L",$N61,$M61),IF($G61="L",$M61,$N61),$B61,$D61))</f>
        <v/>
      </c>
      <c r="AG61" s="17"/>
      <c r="AH61" s="238" t="str">
        <f t="shared" si="13"/>
        <v/>
      </c>
      <c r="AI61" s="236" t="str">
        <f t="shared" si="14"/>
        <v/>
      </c>
      <c r="AJ61" s="199" t="str">
        <f t="shared" ref="AJ61:CU64" si="85">IF(ISNONTEXT($AH61),AI61+$AH61,"")</f>
        <v/>
      </c>
      <c r="AK61" s="199" t="str">
        <f t="shared" si="85"/>
        <v/>
      </c>
      <c r="AL61" s="199" t="str">
        <f t="shared" si="85"/>
        <v/>
      </c>
      <c r="AM61" s="199" t="str">
        <f t="shared" si="85"/>
        <v/>
      </c>
      <c r="AN61" s="199" t="str">
        <f t="shared" si="85"/>
        <v/>
      </c>
      <c r="AO61" s="199" t="str">
        <f t="shared" si="85"/>
        <v/>
      </c>
      <c r="AP61" s="199" t="str">
        <f t="shared" si="85"/>
        <v/>
      </c>
      <c r="AQ61" s="199" t="str">
        <f t="shared" si="85"/>
        <v/>
      </c>
      <c r="AR61" s="199" t="str">
        <f t="shared" si="85"/>
        <v/>
      </c>
      <c r="AS61" s="199" t="str">
        <f t="shared" si="85"/>
        <v/>
      </c>
      <c r="AT61" s="199" t="str">
        <f t="shared" si="85"/>
        <v/>
      </c>
      <c r="AU61" s="199" t="str">
        <f t="shared" si="85"/>
        <v/>
      </c>
      <c r="AV61" s="199" t="str">
        <f t="shared" si="85"/>
        <v/>
      </c>
      <c r="AW61" s="199" t="str">
        <f t="shared" si="85"/>
        <v/>
      </c>
      <c r="AX61" s="199" t="str">
        <f t="shared" si="85"/>
        <v/>
      </c>
      <c r="AY61" s="199" t="str">
        <f t="shared" si="85"/>
        <v/>
      </c>
      <c r="AZ61" s="199" t="str">
        <f t="shared" si="85"/>
        <v/>
      </c>
      <c r="BA61" s="199" t="str">
        <f t="shared" si="85"/>
        <v/>
      </c>
      <c r="BB61" s="199" t="str">
        <f t="shared" si="85"/>
        <v/>
      </c>
      <c r="BC61" s="199" t="str">
        <f t="shared" si="85"/>
        <v/>
      </c>
      <c r="BD61" s="199" t="str">
        <f t="shared" si="85"/>
        <v/>
      </c>
      <c r="BE61" s="199" t="str">
        <f t="shared" si="85"/>
        <v/>
      </c>
      <c r="BF61" s="199" t="str">
        <f t="shared" si="85"/>
        <v/>
      </c>
      <c r="BG61" s="199" t="str">
        <f t="shared" si="85"/>
        <v/>
      </c>
      <c r="BH61" s="199" t="str">
        <f t="shared" si="85"/>
        <v/>
      </c>
      <c r="BI61" s="199" t="str">
        <f t="shared" si="85"/>
        <v/>
      </c>
      <c r="BJ61" s="199" t="str">
        <f t="shared" si="85"/>
        <v/>
      </c>
      <c r="BK61" s="199" t="str">
        <f t="shared" si="85"/>
        <v/>
      </c>
      <c r="BL61" s="199" t="str">
        <f t="shared" si="85"/>
        <v/>
      </c>
      <c r="BM61" s="199" t="str">
        <f t="shared" si="85"/>
        <v/>
      </c>
      <c r="BN61" s="199" t="str">
        <f t="shared" si="85"/>
        <v/>
      </c>
      <c r="BO61" s="199" t="str">
        <f t="shared" si="85"/>
        <v/>
      </c>
      <c r="BP61" s="199" t="str">
        <f t="shared" si="85"/>
        <v/>
      </c>
      <c r="BQ61" s="199" t="str">
        <f t="shared" si="85"/>
        <v/>
      </c>
      <c r="BR61" s="199" t="str">
        <f t="shared" si="85"/>
        <v/>
      </c>
      <c r="BS61" s="199" t="str">
        <f t="shared" si="85"/>
        <v/>
      </c>
      <c r="BT61" s="199" t="str">
        <f t="shared" si="85"/>
        <v/>
      </c>
      <c r="BU61" s="199" t="str">
        <f t="shared" si="85"/>
        <v/>
      </c>
      <c r="BV61" s="199" t="str">
        <f t="shared" si="85"/>
        <v/>
      </c>
      <c r="BW61" s="199" t="str">
        <f t="shared" si="85"/>
        <v/>
      </c>
      <c r="BX61" s="199" t="str">
        <f t="shared" si="85"/>
        <v/>
      </c>
      <c r="BY61" s="199" t="str">
        <f t="shared" si="85"/>
        <v/>
      </c>
      <c r="BZ61" s="199" t="str">
        <f t="shared" si="85"/>
        <v/>
      </c>
      <c r="CA61" s="199" t="str">
        <f t="shared" si="85"/>
        <v/>
      </c>
      <c r="CB61" s="199" t="str">
        <f t="shared" si="85"/>
        <v/>
      </c>
      <c r="CC61" s="199" t="str">
        <f t="shared" si="85"/>
        <v/>
      </c>
      <c r="CD61" s="199" t="str">
        <f t="shared" si="85"/>
        <v/>
      </c>
      <c r="CE61" s="199" t="str">
        <f t="shared" si="85"/>
        <v/>
      </c>
      <c r="CF61" s="199" t="str">
        <f t="shared" si="85"/>
        <v/>
      </c>
      <c r="CG61" s="199" t="str">
        <f t="shared" si="85"/>
        <v/>
      </c>
      <c r="CH61" s="199" t="str">
        <f t="shared" si="85"/>
        <v/>
      </c>
      <c r="CI61" s="199" t="str">
        <f t="shared" si="85"/>
        <v/>
      </c>
      <c r="CJ61" s="199" t="str">
        <f t="shared" si="85"/>
        <v/>
      </c>
      <c r="CK61" s="199" t="str">
        <f t="shared" si="85"/>
        <v/>
      </c>
      <c r="CL61" s="199" t="str">
        <f t="shared" si="85"/>
        <v/>
      </c>
      <c r="CM61" s="199" t="str">
        <f t="shared" si="85"/>
        <v/>
      </c>
      <c r="CN61" s="199" t="str">
        <f t="shared" si="85"/>
        <v/>
      </c>
      <c r="CO61" s="199" t="str">
        <f t="shared" si="85"/>
        <v/>
      </c>
      <c r="CP61" s="199" t="str">
        <f t="shared" si="85"/>
        <v/>
      </c>
      <c r="CQ61" s="199" t="str">
        <f t="shared" si="85"/>
        <v/>
      </c>
      <c r="CR61" s="199" t="str">
        <f t="shared" si="85"/>
        <v/>
      </c>
      <c r="CS61" s="199" t="str">
        <f t="shared" si="85"/>
        <v/>
      </c>
      <c r="CT61" s="199" t="str">
        <f t="shared" si="85"/>
        <v/>
      </c>
      <c r="CU61" s="199" t="str">
        <f t="shared" si="85"/>
        <v/>
      </c>
      <c r="CV61" s="199" t="str">
        <f t="shared" si="84"/>
        <v/>
      </c>
      <c r="CW61" s="199" t="str">
        <f t="shared" si="84"/>
        <v/>
      </c>
      <c r="CX61" s="199" t="str">
        <f t="shared" si="84"/>
        <v/>
      </c>
      <c r="CY61" s="199" t="str">
        <f t="shared" si="84"/>
        <v/>
      </c>
      <c r="CZ61" s="199" t="str">
        <f t="shared" si="84"/>
        <v/>
      </c>
      <c r="DA61" s="199" t="str">
        <f t="shared" si="84"/>
        <v/>
      </c>
      <c r="DB61" s="199" t="str">
        <f t="shared" si="84"/>
        <v/>
      </c>
      <c r="DC61" s="199" t="str">
        <f t="shared" si="84"/>
        <v/>
      </c>
      <c r="DD61" s="199" t="str">
        <f t="shared" si="84"/>
        <v/>
      </c>
      <c r="DE61" s="199" t="str">
        <f t="shared" si="84"/>
        <v/>
      </c>
      <c r="DF61" s="199" t="str">
        <f t="shared" si="84"/>
        <v/>
      </c>
      <c r="DG61" s="199" t="str">
        <f t="shared" si="84"/>
        <v/>
      </c>
      <c r="DH61" s="199" t="str">
        <f t="shared" si="84"/>
        <v/>
      </c>
      <c r="DI61" s="199" t="str">
        <f t="shared" si="84"/>
        <v/>
      </c>
      <c r="DJ61" s="199" t="str">
        <f t="shared" si="84"/>
        <v/>
      </c>
      <c r="DK61" s="199" t="str">
        <f t="shared" si="84"/>
        <v/>
      </c>
      <c r="DL61" s="199" t="str">
        <f t="shared" si="84"/>
        <v/>
      </c>
      <c r="DM61" s="199" t="str">
        <f t="shared" si="84"/>
        <v/>
      </c>
      <c r="DN61" s="199" t="str">
        <f t="shared" si="84"/>
        <v/>
      </c>
      <c r="DO61" s="199" t="str">
        <f t="shared" si="84"/>
        <v/>
      </c>
      <c r="DP61" s="199" t="str">
        <f t="shared" si="84"/>
        <v/>
      </c>
      <c r="DQ61" s="199" t="str">
        <f t="shared" si="84"/>
        <v/>
      </c>
      <c r="DR61" s="199" t="str">
        <f t="shared" si="84"/>
        <v/>
      </c>
      <c r="DS61" s="199" t="str">
        <f t="shared" si="84"/>
        <v/>
      </c>
      <c r="DT61" s="199" t="str">
        <f t="shared" si="84"/>
        <v/>
      </c>
      <c r="DU61" s="199" t="str">
        <f t="shared" si="84"/>
        <v/>
      </c>
      <c r="DV61" s="199" t="str">
        <f t="shared" si="84"/>
        <v/>
      </c>
      <c r="DW61" s="199" t="str">
        <f t="shared" si="84"/>
        <v/>
      </c>
      <c r="DX61" s="199" t="str">
        <f t="shared" si="84"/>
        <v/>
      </c>
      <c r="DY61" s="199" t="str">
        <f t="shared" si="84"/>
        <v/>
      </c>
      <c r="DZ61" s="199" t="str">
        <f t="shared" si="84"/>
        <v/>
      </c>
      <c r="EA61" s="199" t="str">
        <f t="shared" si="84"/>
        <v/>
      </c>
      <c r="EB61" s="199" t="str">
        <f t="shared" si="84"/>
        <v/>
      </c>
      <c r="EC61" s="199" t="str">
        <f t="shared" si="84"/>
        <v/>
      </c>
      <c r="ED61" s="199" t="str">
        <f t="shared" si="84"/>
        <v/>
      </c>
      <c r="EE61" s="236" t="str">
        <f t="shared" si="16"/>
        <v/>
      </c>
      <c r="EF61" s="237" t="e">
        <f t="shared" ref="EF61:ET103" si="86">IF(ISNONTEXT($Q61),IF($G61="R",_xlfn.BETA.DIST(AI61,$M61,$N61,FALSE,$B61,$D61),_xlfn.BETA.DIST(AI61,$N61,$M61,FALSE,$B61,$D61)),NA())</f>
        <v>#N/A</v>
      </c>
      <c r="EG61" s="237" t="e">
        <f t="shared" si="86"/>
        <v>#N/A</v>
      </c>
      <c r="EH61" s="237" t="e">
        <f t="shared" si="86"/>
        <v>#N/A</v>
      </c>
      <c r="EI61" s="237" t="e">
        <f t="shared" si="86"/>
        <v>#N/A</v>
      </c>
      <c r="EJ61" s="237" t="e">
        <f t="shared" si="86"/>
        <v>#N/A</v>
      </c>
      <c r="EK61" s="237" t="e">
        <f t="shared" si="86"/>
        <v>#N/A</v>
      </c>
      <c r="EL61" s="237" t="e">
        <f t="shared" si="86"/>
        <v>#N/A</v>
      </c>
      <c r="EM61" s="237" t="e">
        <f t="shared" si="86"/>
        <v>#N/A</v>
      </c>
      <c r="EN61" s="237" t="e">
        <f t="shared" si="86"/>
        <v>#N/A</v>
      </c>
      <c r="EO61" s="237" t="e">
        <f t="shared" si="86"/>
        <v>#N/A</v>
      </c>
      <c r="EP61" s="237" t="e">
        <f t="shared" si="86"/>
        <v>#N/A</v>
      </c>
      <c r="EQ61" s="237" t="e">
        <f t="shared" si="86"/>
        <v>#N/A</v>
      </c>
      <c r="ER61" s="237" t="e">
        <f t="shared" si="86"/>
        <v>#N/A</v>
      </c>
      <c r="ES61" s="237" t="e">
        <f t="shared" si="86"/>
        <v>#N/A</v>
      </c>
      <c r="ET61" s="237" t="e">
        <f t="shared" si="86"/>
        <v>#N/A</v>
      </c>
      <c r="EU61" s="237" t="e">
        <f t="shared" si="65"/>
        <v>#N/A</v>
      </c>
      <c r="EV61" s="237" t="e">
        <f t="shared" si="60"/>
        <v>#N/A</v>
      </c>
      <c r="EW61" s="237" t="e">
        <f t="shared" si="60"/>
        <v>#N/A</v>
      </c>
      <c r="EX61" s="237" t="e">
        <f t="shared" si="60"/>
        <v>#N/A</v>
      </c>
      <c r="EY61" s="237" t="e">
        <f t="shared" si="60"/>
        <v>#N/A</v>
      </c>
      <c r="EZ61" s="237" t="e">
        <f t="shared" si="60"/>
        <v>#N/A</v>
      </c>
      <c r="FA61" s="237" t="e">
        <f t="shared" si="60"/>
        <v>#N/A</v>
      </c>
      <c r="FB61" s="237" t="e">
        <f t="shared" si="60"/>
        <v>#N/A</v>
      </c>
      <c r="FC61" s="237" t="e">
        <f t="shared" si="56"/>
        <v>#N/A</v>
      </c>
      <c r="FD61" s="237" t="e">
        <f t="shared" si="56"/>
        <v>#N/A</v>
      </c>
      <c r="FE61" s="237" t="e">
        <f t="shared" si="56"/>
        <v>#N/A</v>
      </c>
      <c r="FF61" s="237" t="e">
        <f t="shared" si="56"/>
        <v>#N/A</v>
      </c>
      <c r="FG61" s="237" t="e">
        <f t="shared" si="56"/>
        <v>#N/A</v>
      </c>
      <c r="FH61" s="237" t="e">
        <f t="shared" si="56"/>
        <v>#N/A</v>
      </c>
      <c r="FI61" s="237" t="e">
        <f t="shared" si="56"/>
        <v>#N/A</v>
      </c>
      <c r="FJ61" s="237" t="e">
        <f t="shared" si="56"/>
        <v>#N/A</v>
      </c>
      <c r="FK61" s="237" t="e">
        <f t="shared" si="56"/>
        <v>#N/A</v>
      </c>
      <c r="FL61" s="237" t="e">
        <f t="shared" si="56"/>
        <v>#N/A</v>
      </c>
      <c r="FM61" s="237" t="e">
        <f t="shared" si="56"/>
        <v>#N/A</v>
      </c>
      <c r="FN61" s="237" t="e">
        <f t="shared" si="56"/>
        <v>#N/A</v>
      </c>
      <c r="FO61" s="237" t="e">
        <f t="shared" si="56"/>
        <v>#N/A</v>
      </c>
      <c r="FP61" s="237" t="e">
        <f t="shared" si="56"/>
        <v>#N/A</v>
      </c>
      <c r="FQ61" s="237" t="e">
        <f t="shared" si="56"/>
        <v>#N/A</v>
      </c>
      <c r="FR61" s="237" t="e">
        <f t="shared" si="56"/>
        <v>#N/A</v>
      </c>
      <c r="FS61" s="237" t="e">
        <f t="shared" si="76"/>
        <v>#N/A</v>
      </c>
      <c r="FT61" s="237" t="e">
        <f t="shared" si="76"/>
        <v>#N/A</v>
      </c>
      <c r="FU61" s="237" t="e">
        <f t="shared" si="76"/>
        <v>#N/A</v>
      </c>
      <c r="FV61" s="237" t="e">
        <f t="shared" si="76"/>
        <v>#N/A</v>
      </c>
      <c r="FW61" s="237" t="e">
        <f t="shared" si="74"/>
        <v>#N/A</v>
      </c>
      <c r="FX61" s="237" t="e">
        <f t="shared" si="61"/>
        <v>#N/A</v>
      </c>
      <c r="FY61" s="237" t="e">
        <f t="shared" si="61"/>
        <v>#N/A</v>
      </c>
      <c r="FZ61" s="237" t="e">
        <f t="shared" si="61"/>
        <v>#N/A</v>
      </c>
      <c r="GA61" s="237" t="e">
        <f t="shared" si="61"/>
        <v>#N/A</v>
      </c>
      <c r="GB61" s="237" t="e">
        <f t="shared" si="61"/>
        <v>#N/A</v>
      </c>
      <c r="GC61" s="237" t="e">
        <f t="shared" si="61"/>
        <v>#N/A</v>
      </c>
      <c r="GD61" s="237" t="e">
        <f t="shared" si="61"/>
        <v>#N/A</v>
      </c>
      <c r="GE61" s="237" t="e">
        <f t="shared" si="61"/>
        <v>#N/A</v>
      </c>
      <c r="GF61" s="237" t="e">
        <f t="shared" si="61"/>
        <v>#N/A</v>
      </c>
      <c r="GG61" s="237" t="e">
        <f t="shared" si="61"/>
        <v>#N/A</v>
      </c>
      <c r="GH61" s="237" t="e">
        <f t="shared" si="61"/>
        <v>#N/A</v>
      </c>
      <c r="GI61" s="237" t="e">
        <f t="shared" si="61"/>
        <v>#N/A</v>
      </c>
      <c r="GJ61" s="237" t="e">
        <f t="shared" si="61"/>
        <v>#N/A</v>
      </c>
      <c r="GK61" s="237" t="e">
        <f t="shared" si="61"/>
        <v>#N/A</v>
      </c>
      <c r="GL61" s="237" t="e">
        <f t="shared" si="78"/>
        <v>#N/A</v>
      </c>
      <c r="GM61" s="237" t="e">
        <f t="shared" si="78"/>
        <v>#N/A</v>
      </c>
      <c r="GN61" s="237" t="e">
        <f t="shared" si="78"/>
        <v>#N/A</v>
      </c>
      <c r="GO61" s="237" t="e">
        <f t="shared" si="58"/>
        <v>#N/A</v>
      </c>
      <c r="GP61" s="237" t="e">
        <f t="shared" si="58"/>
        <v>#N/A</v>
      </c>
      <c r="GQ61" s="237" t="e">
        <f t="shared" si="58"/>
        <v>#N/A</v>
      </c>
      <c r="GR61" s="237" t="e">
        <f t="shared" si="58"/>
        <v>#N/A</v>
      </c>
      <c r="GS61" s="237" t="e">
        <f t="shared" si="58"/>
        <v>#N/A</v>
      </c>
      <c r="GT61" s="237" t="e">
        <f t="shared" si="58"/>
        <v>#N/A</v>
      </c>
      <c r="GU61" s="237" t="e">
        <f t="shared" si="58"/>
        <v>#N/A</v>
      </c>
      <c r="GV61" s="237" t="e">
        <f t="shared" si="58"/>
        <v>#N/A</v>
      </c>
      <c r="GW61" s="237" t="e">
        <f t="shared" si="58"/>
        <v>#N/A</v>
      </c>
      <c r="GX61" s="237" t="e">
        <f t="shared" si="58"/>
        <v>#N/A</v>
      </c>
      <c r="GY61" s="237" t="e">
        <f t="shared" si="58"/>
        <v>#N/A</v>
      </c>
      <c r="GZ61" s="237" t="e">
        <f t="shared" si="58"/>
        <v>#N/A</v>
      </c>
      <c r="HA61" s="237" t="e">
        <f t="shared" si="58"/>
        <v>#N/A</v>
      </c>
      <c r="HB61" s="237" t="e">
        <f t="shared" si="58"/>
        <v>#N/A</v>
      </c>
      <c r="HC61" s="237" t="e">
        <f t="shared" si="58"/>
        <v>#N/A</v>
      </c>
      <c r="HD61" s="237" t="e">
        <f t="shared" si="58"/>
        <v>#N/A</v>
      </c>
      <c r="HE61" s="237" t="e">
        <f t="shared" si="77"/>
        <v>#N/A</v>
      </c>
      <c r="HF61" s="237" t="e">
        <f t="shared" si="55"/>
        <v>#N/A</v>
      </c>
      <c r="HG61" s="237" t="e">
        <f t="shared" si="55"/>
        <v>#N/A</v>
      </c>
      <c r="HH61" s="237" t="e">
        <f t="shared" si="55"/>
        <v>#N/A</v>
      </c>
      <c r="HI61" s="237" t="e">
        <f t="shared" si="55"/>
        <v>#N/A</v>
      </c>
      <c r="HJ61" s="237" t="e">
        <f t="shared" si="55"/>
        <v>#N/A</v>
      </c>
      <c r="HK61" s="237" t="e">
        <f t="shared" si="55"/>
        <v>#N/A</v>
      </c>
      <c r="HL61" s="237" t="e">
        <f t="shared" si="55"/>
        <v>#N/A</v>
      </c>
      <c r="HM61" s="237" t="e">
        <f t="shared" si="55"/>
        <v>#N/A</v>
      </c>
      <c r="HN61" s="237" t="e">
        <f t="shared" si="55"/>
        <v>#N/A</v>
      </c>
      <c r="HO61" s="237" t="e">
        <f t="shared" si="55"/>
        <v>#N/A</v>
      </c>
      <c r="HP61" s="237" t="e">
        <f t="shared" si="55"/>
        <v>#N/A</v>
      </c>
      <c r="HQ61" s="237" t="e">
        <f t="shared" si="55"/>
        <v>#N/A</v>
      </c>
      <c r="HR61" s="237" t="e">
        <f t="shared" si="55"/>
        <v>#N/A</v>
      </c>
      <c r="HS61" s="237" t="e">
        <f t="shared" si="55"/>
        <v>#N/A</v>
      </c>
      <c r="HT61" s="237" t="e">
        <f t="shared" si="55"/>
        <v>#N/A</v>
      </c>
      <c r="HU61" s="237" t="e">
        <f t="shared" si="55"/>
        <v>#N/A</v>
      </c>
      <c r="HV61" s="237" t="e">
        <f t="shared" si="81"/>
        <v>#N/A</v>
      </c>
      <c r="HW61" s="237" t="e">
        <f t="shared" si="79"/>
        <v>#N/A</v>
      </c>
      <c r="HX61" s="237" t="e">
        <f t="shared" si="66"/>
        <v>#N/A</v>
      </c>
      <c r="HY61" s="237" t="e">
        <f t="shared" si="63"/>
        <v>#N/A</v>
      </c>
      <c r="HZ61" s="237" t="e">
        <f t="shared" si="63"/>
        <v>#N/A</v>
      </c>
      <c r="IA61" s="237" t="e">
        <f t="shared" si="45"/>
        <v>#N/A</v>
      </c>
      <c r="IB61" s="237" t="e">
        <f t="shared" si="27"/>
        <v>#N/A</v>
      </c>
    </row>
    <row r="62" spans="1:236" hidden="1" x14ac:dyDescent="0.25">
      <c r="A62" s="22">
        <v>59</v>
      </c>
      <c r="B62" s="132"/>
      <c r="C62" s="132"/>
      <c r="D62" s="132"/>
      <c r="E62" s="127"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9" t="str">
        <f t="shared" si="3"/>
        <v/>
      </c>
      <c r="Q62" s="119" t="str">
        <f t="shared" si="4"/>
        <v/>
      </c>
      <c r="R62" s="40" t="str">
        <f t="shared" si="5"/>
        <v/>
      </c>
      <c r="S62" s="132"/>
      <c r="T62" s="28" t="str">
        <f>IF(AND(B62&gt;0,C62&gt;0,D62&gt;0,M62&gt;0,N62&gt;0,S62&gt;0,NOT(K62="")),ABS(VLOOKUP($S$1,VLookups!$A$28:$B$29,2,FALSE)-_xlfn.BETA.DIST(S62,IF(G62="L",N62,M62),IF(G62="L",M62,N62),TRUE,B62,D62)),"")</f>
        <v/>
      </c>
      <c r="U62" s="129" t="str">
        <f>IF(OR($M62="",$N62=""),"",_xlfn.BETA.INV(ABS(VLOOKUP($S$1,VLookups!$A$28:$B$29,2,FALSE)-U$3),IF($G62="L",$N62,$M62),IF($G62="L",$M62,$N62),$B62,$D62))</f>
        <v/>
      </c>
      <c r="V62" s="130" t="str">
        <f>IF(OR($M62="",$N62=""),"",_xlfn.BETA.INV(ABS(VLOOKUP($S$1,VLookups!$A$28:$B$29,2,FALSE)-V$3),IF($G62="L",$N62,$M62),IF($G62="L",$M62,$N62),$B62,$D62))</f>
        <v/>
      </c>
      <c r="W62" s="129" t="str">
        <f>IF(OR($M62="",$N62=""),"",_xlfn.BETA.INV(ABS(VLOOKUP($S$1,VLookups!$A$28:$B$29,2,FALSE)-W$3),IF($G62="L",$N62,$M62),IF($G62="L",$M62,$N62),$B62,$D62))</f>
        <v/>
      </c>
      <c r="X62" s="130" t="str">
        <f>IF(OR($M62="",$N62=""),"",_xlfn.BETA.INV(ABS(VLOOKUP($S$1,VLookups!$A$28:$B$29,2,FALSE)-X$3),IF($G62="L",$N62,$M62),IF($G62="L",$M62,$N62),$B62,$D62))</f>
        <v/>
      </c>
      <c r="Y62" s="129" t="str">
        <f>IF(OR($M62="",$N62=""),"",_xlfn.BETA.INV(ABS(VLOOKUP($S$1,VLookups!$A$28:$B$29,2,FALSE)-Y$3),IF($G62="L",$N62,$M62),IF($G62="L",$M62,$N62),$B62,$D62))</f>
        <v/>
      </c>
      <c r="Z62" s="130" t="str">
        <f>IF(OR($M62="",$N62=""),"",_xlfn.BETA.INV(ABS(VLOOKUP($S$1,VLookups!$A$28:$B$29,2,FALSE)-Z$3),IF($G62="L",$N62,$M62),IF($G62="L",$M62,$N62),$B62,$D62))</f>
        <v/>
      </c>
      <c r="AA62" s="129" t="str">
        <f>IF(OR($M62="",$N62=""),"",_xlfn.BETA.INV(ABS(VLOOKUP($S$1,VLookups!$A$28:$B$29,2,FALSE)-AA$3),IF($G62="L",$N62,$M62),IF($G62="L",$M62,$N62),$B62,$D62))</f>
        <v/>
      </c>
      <c r="AB62" s="130" t="str">
        <f>IF(OR($M62="",$N62=""),"",_xlfn.BETA.INV(ABS(VLOOKUP($S$1,VLookups!$A$28:$B$29,2,FALSE)-AB$3),IF($G62="L",$N62,$M62),IF($G62="L",$M62,$N62),$B62,$D62))</f>
        <v/>
      </c>
      <c r="AC62" s="129" t="str">
        <f>IF(OR($M62="",$N62=""),"",_xlfn.BETA.INV(ABS(VLOOKUP($S$1,VLookups!$A$28:$B$29,2,FALSE)-AC$3),IF($G62="L",$N62,$M62),IF($G62="L",$M62,$N62),$B62,$D62))</f>
        <v/>
      </c>
      <c r="AD62" s="130" t="str">
        <f>IF(OR($M62="",$N62=""),"",_xlfn.BETA.INV(ABS(VLOOKUP($S$1,VLookups!$A$28:$B$29,2,FALSE)-AD$3),IF($G62="L",$N62,$M62),IF($G62="L",$M62,$N62),$B62,$D62))</f>
        <v/>
      </c>
      <c r="AE62" s="129" t="str">
        <f>IF(OR($M62="",$N62=""),"",_xlfn.BETA.INV(ABS(VLOOKUP($S$1,VLookups!$A$28:$B$29,2,FALSE)-AE$3),IF($G62="L",$N62,$M62),IF($G62="L",$M62,$N62),$B62,$D62))</f>
        <v/>
      </c>
      <c r="AF62" s="130" t="str">
        <f>IF(OR($M62="",$N62=""),"",_xlfn.BETA.INV(ABS(VLOOKUP($S$1,VLookups!$A$28:$B$29,2,FALSE)-AF$3),IF($G62="L",$N62,$M62),IF($G62="L",$M62,$N62),$B62,$D62))</f>
        <v/>
      </c>
      <c r="AG62" s="17"/>
      <c r="AH62" s="238" t="str">
        <f t="shared" si="13"/>
        <v/>
      </c>
      <c r="AI62" s="236" t="str">
        <f t="shared" si="14"/>
        <v/>
      </c>
      <c r="AJ62" s="199" t="str">
        <f t="shared" si="85"/>
        <v/>
      </c>
      <c r="AK62" s="199" t="str">
        <f t="shared" si="85"/>
        <v/>
      </c>
      <c r="AL62" s="199" t="str">
        <f t="shared" si="85"/>
        <v/>
      </c>
      <c r="AM62" s="199" t="str">
        <f t="shared" si="85"/>
        <v/>
      </c>
      <c r="AN62" s="199" t="str">
        <f t="shared" si="85"/>
        <v/>
      </c>
      <c r="AO62" s="199" t="str">
        <f t="shared" si="85"/>
        <v/>
      </c>
      <c r="AP62" s="199" t="str">
        <f t="shared" si="85"/>
        <v/>
      </c>
      <c r="AQ62" s="199" t="str">
        <f t="shared" si="85"/>
        <v/>
      </c>
      <c r="AR62" s="199" t="str">
        <f t="shared" si="85"/>
        <v/>
      </c>
      <c r="AS62" s="199" t="str">
        <f t="shared" si="85"/>
        <v/>
      </c>
      <c r="AT62" s="199" t="str">
        <f t="shared" si="85"/>
        <v/>
      </c>
      <c r="AU62" s="199" t="str">
        <f t="shared" si="85"/>
        <v/>
      </c>
      <c r="AV62" s="199" t="str">
        <f t="shared" si="85"/>
        <v/>
      </c>
      <c r="AW62" s="199" t="str">
        <f t="shared" si="85"/>
        <v/>
      </c>
      <c r="AX62" s="199" t="str">
        <f t="shared" si="85"/>
        <v/>
      </c>
      <c r="AY62" s="199" t="str">
        <f t="shared" si="85"/>
        <v/>
      </c>
      <c r="AZ62" s="199" t="str">
        <f t="shared" si="85"/>
        <v/>
      </c>
      <c r="BA62" s="199" t="str">
        <f t="shared" si="85"/>
        <v/>
      </c>
      <c r="BB62" s="199" t="str">
        <f t="shared" si="85"/>
        <v/>
      </c>
      <c r="BC62" s="199" t="str">
        <f t="shared" si="85"/>
        <v/>
      </c>
      <c r="BD62" s="199" t="str">
        <f t="shared" si="85"/>
        <v/>
      </c>
      <c r="BE62" s="199" t="str">
        <f t="shared" si="85"/>
        <v/>
      </c>
      <c r="BF62" s="199" t="str">
        <f t="shared" si="85"/>
        <v/>
      </c>
      <c r="BG62" s="199" t="str">
        <f t="shared" si="85"/>
        <v/>
      </c>
      <c r="BH62" s="199" t="str">
        <f t="shared" si="85"/>
        <v/>
      </c>
      <c r="BI62" s="199" t="str">
        <f t="shared" si="85"/>
        <v/>
      </c>
      <c r="BJ62" s="199" t="str">
        <f t="shared" si="85"/>
        <v/>
      </c>
      <c r="BK62" s="199" t="str">
        <f t="shared" si="85"/>
        <v/>
      </c>
      <c r="BL62" s="199" t="str">
        <f t="shared" si="85"/>
        <v/>
      </c>
      <c r="BM62" s="199" t="str">
        <f t="shared" si="85"/>
        <v/>
      </c>
      <c r="BN62" s="199" t="str">
        <f t="shared" si="85"/>
        <v/>
      </c>
      <c r="BO62" s="199" t="str">
        <f t="shared" si="85"/>
        <v/>
      </c>
      <c r="BP62" s="199" t="str">
        <f t="shared" si="85"/>
        <v/>
      </c>
      <c r="BQ62" s="199" t="str">
        <f t="shared" si="85"/>
        <v/>
      </c>
      <c r="BR62" s="199" t="str">
        <f t="shared" si="85"/>
        <v/>
      </c>
      <c r="BS62" s="199" t="str">
        <f t="shared" si="85"/>
        <v/>
      </c>
      <c r="BT62" s="199" t="str">
        <f t="shared" si="85"/>
        <v/>
      </c>
      <c r="BU62" s="199" t="str">
        <f t="shared" si="85"/>
        <v/>
      </c>
      <c r="BV62" s="199" t="str">
        <f t="shared" si="85"/>
        <v/>
      </c>
      <c r="BW62" s="199" t="str">
        <f t="shared" si="85"/>
        <v/>
      </c>
      <c r="BX62" s="199" t="str">
        <f t="shared" si="85"/>
        <v/>
      </c>
      <c r="BY62" s="199" t="str">
        <f t="shared" si="85"/>
        <v/>
      </c>
      <c r="BZ62" s="199" t="str">
        <f t="shared" si="85"/>
        <v/>
      </c>
      <c r="CA62" s="199" t="str">
        <f t="shared" si="85"/>
        <v/>
      </c>
      <c r="CB62" s="199" t="str">
        <f t="shared" si="85"/>
        <v/>
      </c>
      <c r="CC62" s="199" t="str">
        <f t="shared" si="85"/>
        <v/>
      </c>
      <c r="CD62" s="199" t="str">
        <f t="shared" si="85"/>
        <v/>
      </c>
      <c r="CE62" s="199" t="str">
        <f t="shared" si="85"/>
        <v/>
      </c>
      <c r="CF62" s="199" t="str">
        <f t="shared" si="85"/>
        <v/>
      </c>
      <c r="CG62" s="199" t="str">
        <f t="shared" si="85"/>
        <v/>
      </c>
      <c r="CH62" s="199" t="str">
        <f t="shared" si="85"/>
        <v/>
      </c>
      <c r="CI62" s="199" t="str">
        <f t="shared" si="85"/>
        <v/>
      </c>
      <c r="CJ62" s="199" t="str">
        <f t="shared" si="85"/>
        <v/>
      </c>
      <c r="CK62" s="199" t="str">
        <f t="shared" si="85"/>
        <v/>
      </c>
      <c r="CL62" s="199" t="str">
        <f t="shared" si="85"/>
        <v/>
      </c>
      <c r="CM62" s="199" t="str">
        <f t="shared" si="85"/>
        <v/>
      </c>
      <c r="CN62" s="199" t="str">
        <f t="shared" si="85"/>
        <v/>
      </c>
      <c r="CO62" s="199" t="str">
        <f t="shared" si="85"/>
        <v/>
      </c>
      <c r="CP62" s="199" t="str">
        <f t="shared" si="85"/>
        <v/>
      </c>
      <c r="CQ62" s="199" t="str">
        <f t="shared" si="85"/>
        <v/>
      </c>
      <c r="CR62" s="199" t="str">
        <f t="shared" si="85"/>
        <v/>
      </c>
      <c r="CS62" s="199" t="str">
        <f t="shared" si="85"/>
        <v/>
      </c>
      <c r="CT62" s="199" t="str">
        <f t="shared" si="85"/>
        <v/>
      </c>
      <c r="CU62" s="199" t="str">
        <f t="shared" si="85"/>
        <v/>
      </c>
      <c r="CV62" s="199" t="str">
        <f t="shared" si="84"/>
        <v/>
      </c>
      <c r="CW62" s="199" t="str">
        <f t="shared" si="84"/>
        <v/>
      </c>
      <c r="CX62" s="199" t="str">
        <f t="shared" si="84"/>
        <v/>
      </c>
      <c r="CY62" s="199" t="str">
        <f t="shared" si="84"/>
        <v/>
      </c>
      <c r="CZ62" s="199" t="str">
        <f t="shared" si="84"/>
        <v/>
      </c>
      <c r="DA62" s="199" t="str">
        <f t="shared" si="84"/>
        <v/>
      </c>
      <c r="DB62" s="199" t="str">
        <f t="shared" si="84"/>
        <v/>
      </c>
      <c r="DC62" s="199" t="str">
        <f t="shared" si="84"/>
        <v/>
      </c>
      <c r="DD62" s="199" t="str">
        <f t="shared" si="84"/>
        <v/>
      </c>
      <c r="DE62" s="199" t="str">
        <f t="shared" si="84"/>
        <v/>
      </c>
      <c r="DF62" s="199" t="str">
        <f t="shared" si="84"/>
        <v/>
      </c>
      <c r="DG62" s="199" t="str">
        <f t="shared" si="84"/>
        <v/>
      </c>
      <c r="DH62" s="199" t="str">
        <f t="shared" si="84"/>
        <v/>
      </c>
      <c r="DI62" s="199" t="str">
        <f t="shared" si="84"/>
        <v/>
      </c>
      <c r="DJ62" s="199" t="str">
        <f t="shared" si="84"/>
        <v/>
      </c>
      <c r="DK62" s="199" t="str">
        <f t="shared" si="84"/>
        <v/>
      </c>
      <c r="DL62" s="199" t="str">
        <f t="shared" si="84"/>
        <v/>
      </c>
      <c r="DM62" s="199" t="str">
        <f t="shared" si="84"/>
        <v/>
      </c>
      <c r="DN62" s="199" t="str">
        <f t="shared" si="84"/>
        <v/>
      </c>
      <c r="DO62" s="199" t="str">
        <f t="shared" si="84"/>
        <v/>
      </c>
      <c r="DP62" s="199" t="str">
        <f t="shared" si="84"/>
        <v/>
      </c>
      <c r="DQ62" s="199" t="str">
        <f t="shared" si="84"/>
        <v/>
      </c>
      <c r="DR62" s="199" t="str">
        <f t="shared" si="84"/>
        <v/>
      </c>
      <c r="DS62" s="199" t="str">
        <f t="shared" si="84"/>
        <v/>
      </c>
      <c r="DT62" s="199" t="str">
        <f t="shared" si="84"/>
        <v/>
      </c>
      <c r="DU62" s="199" t="str">
        <f t="shared" si="84"/>
        <v/>
      </c>
      <c r="DV62" s="199" t="str">
        <f t="shared" si="84"/>
        <v/>
      </c>
      <c r="DW62" s="199" t="str">
        <f t="shared" si="84"/>
        <v/>
      </c>
      <c r="DX62" s="199" t="str">
        <f t="shared" si="84"/>
        <v/>
      </c>
      <c r="DY62" s="199" t="str">
        <f t="shared" si="84"/>
        <v/>
      </c>
      <c r="DZ62" s="199" t="str">
        <f t="shared" si="84"/>
        <v/>
      </c>
      <c r="EA62" s="199" t="str">
        <f t="shared" si="84"/>
        <v/>
      </c>
      <c r="EB62" s="199" t="str">
        <f t="shared" si="84"/>
        <v/>
      </c>
      <c r="EC62" s="199" t="str">
        <f t="shared" si="84"/>
        <v/>
      </c>
      <c r="ED62" s="199" t="str">
        <f t="shared" si="84"/>
        <v/>
      </c>
      <c r="EE62" s="236" t="str">
        <f t="shared" si="16"/>
        <v/>
      </c>
      <c r="EF62" s="237" t="e">
        <f t="shared" si="86"/>
        <v>#N/A</v>
      </c>
      <c r="EG62" s="237" t="e">
        <f t="shared" si="86"/>
        <v>#N/A</v>
      </c>
      <c r="EH62" s="237" t="e">
        <f t="shared" si="86"/>
        <v>#N/A</v>
      </c>
      <c r="EI62" s="237" t="e">
        <f t="shared" si="86"/>
        <v>#N/A</v>
      </c>
      <c r="EJ62" s="237" t="e">
        <f t="shared" si="86"/>
        <v>#N/A</v>
      </c>
      <c r="EK62" s="237" t="e">
        <f t="shared" si="86"/>
        <v>#N/A</v>
      </c>
      <c r="EL62" s="237" t="e">
        <f t="shared" si="86"/>
        <v>#N/A</v>
      </c>
      <c r="EM62" s="237" t="e">
        <f t="shared" si="86"/>
        <v>#N/A</v>
      </c>
      <c r="EN62" s="237" t="e">
        <f t="shared" si="86"/>
        <v>#N/A</v>
      </c>
      <c r="EO62" s="237" t="e">
        <f t="shared" si="86"/>
        <v>#N/A</v>
      </c>
      <c r="EP62" s="237" t="e">
        <f t="shared" si="86"/>
        <v>#N/A</v>
      </c>
      <c r="EQ62" s="237" t="e">
        <f t="shared" si="86"/>
        <v>#N/A</v>
      </c>
      <c r="ER62" s="237" t="e">
        <f t="shared" si="86"/>
        <v>#N/A</v>
      </c>
      <c r="ES62" s="237" t="e">
        <f t="shared" si="86"/>
        <v>#N/A</v>
      </c>
      <c r="ET62" s="237" t="e">
        <f t="shared" si="86"/>
        <v>#N/A</v>
      </c>
      <c r="EU62" s="237" t="e">
        <f t="shared" si="65"/>
        <v>#N/A</v>
      </c>
      <c r="EV62" s="237" t="e">
        <f t="shared" si="60"/>
        <v>#N/A</v>
      </c>
      <c r="EW62" s="237" t="e">
        <f t="shared" si="60"/>
        <v>#N/A</v>
      </c>
      <c r="EX62" s="237" t="e">
        <f t="shared" si="60"/>
        <v>#N/A</v>
      </c>
      <c r="EY62" s="237" t="e">
        <f t="shared" si="60"/>
        <v>#N/A</v>
      </c>
      <c r="EZ62" s="237" t="e">
        <f t="shared" si="60"/>
        <v>#N/A</v>
      </c>
      <c r="FA62" s="237" t="e">
        <f t="shared" si="60"/>
        <v>#N/A</v>
      </c>
      <c r="FB62" s="237" t="e">
        <f t="shared" si="60"/>
        <v>#N/A</v>
      </c>
      <c r="FC62" s="237" t="e">
        <f t="shared" si="56"/>
        <v>#N/A</v>
      </c>
      <c r="FD62" s="237" t="e">
        <f t="shared" si="56"/>
        <v>#N/A</v>
      </c>
      <c r="FE62" s="237" t="e">
        <f t="shared" si="56"/>
        <v>#N/A</v>
      </c>
      <c r="FF62" s="237" t="e">
        <f t="shared" si="56"/>
        <v>#N/A</v>
      </c>
      <c r="FG62" s="237" t="e">
        <f t="shared" si="56"/>
        <v>#N/A</v>
      </c>
      <c r="FH62" s="237" t="e">
        <f t="shared" si="56"/>
        <v>#N/A</v>
      </c>
      <c r="FI62" s="237" t="e">
        <f t="shared" si="56"/>
        <v>#N/A</v>
      </c>
      <c r="FJ62" s="237" t="e">
        <f t="shared" si="56"/>
        <v>#N/A</v>
      </c>
      <c r="FK62" s="237" t="e">
        <f t="shared" si="56"/>
        <v>#N/A</v>
      </c>
      <c r="FL62" s="237" t="e">
        <f t="shared" si="56"/>
        <v>#N/A</v>
      </c>
      <c r="FM62" s="237" t="e">
        <f t="shared" si="56"/>
        <v>#N/A</v>
      </c>
      <c r="FN62" s="237" t="e">
        <f t="shared" si="56"/>
        <v>#N/A</v>
      </c>
      <c r="FO62" s="237" t="e">
        <f t="shared" si="56"/>
        <v>#N/A</v>
      </c>
      <c r="FP62" s="237" t="e">
        <f t="shared" si="56"/>
        <v>#N/A</v>
      </c>
      <c r="FQ62" s="237" t="e">
        <f t="shared" si="56"/>
        <v>#N/A</v>
      </c>
      <c r="FR62" s="237" t="e">
        <f t="shared" si="56"/>
        <v>#N/A</v>
      </c>
      <c r="FS62" s="237" t="e">
        <f t="shared" si="76"/>
        <v>#N/A</v>
      </c>
      <c r="FT62" s="237" t="e">
        <f t="shared" si="76"/>
        <v>#N/A</v>
      </c>
      <c r="FU62" s="237" t="e">
        <f t="shared" si="76"/>
        <v>#N/A</v>
      </c>
      <c r="FV62" s="237" t="e">
        <f t="shared" si="76"/>
        <v>#N/A</v>
      </c>
      <c r="FW62" s="237" t="e">
        <f t="shared" si="74"/>
        <v>#N/A</v>
      </c>
      <c r="FX62" s="237" t="e">
        <f t="shared" si="61"/>
        <v>#N/A</v>
      </c>
      <c r="FY62" s="237" t="e">
        <f t="shared" si="61"/>
        <v>#N/A</v>
      </c>
      <c r="FZ62" s="237" t="e">
        <f t="shared" si="61"/>
        <v>#N/A</v>
      </c>
      <c r="GA62" s="237" t="e">
        <f t="shared" si="61"/>
        <v>#N/A</v>
      </c>
      <c r="GB62" s="237" t="e">
        <f t="shared" si="61"/>
        <v>#N/A</v>
      </c>
      <c r="GC62" s="237" t="e">
        <f t="shared" si="61"/>
        <v>#N/A</v>
      </c>
      <c r="GD62" s="237" t="e">
        <f t="shared" si="61"/>
        <v>#N/A</v>
      </c>
      <c r="GE62" s="237" t="e">
        <f t="shared" si="61"/>
        <v>#N/A</v>
      </c>
      <c r="GF62" s="237" t="e">
        <f t="shared" si="61"/>
        <v>#N/A</v>
      </c>
      <c r="GG62" s="237" t="e">
        <f t="shared" si="61"/>
        <v>#N/A</v>
      </c>
      <c r="GH62" s="237" t="e">
        <f t="shared" si="61"/>
        <v>#N/A</v>
      </c>
      <c r="GI62" s="237" t="e">
        <f t="shared" si="61"/>
        <v>#N/A</v>
      </c>
      <c r="GJ62" s="237" t="e">
        <f t="shared" si="61"/>
        <v>#N/A</v>
      </c>
      <c r="GK62" s="237" t="e">
        <f t="shared" si="61"/>
        <v>#N/A</v>
      </c>
      <c r="GL62" s="237" t="e">
        <f t="shared" si="78"/>
        <v>#N/A</v>
      </c>
      <c r="GM62" s="237" t="e">
        <f t="shared" si="78"/>
        <v>#N/A</v>
      </c>
      <c r="GN62" s="237" t="e">
        <f t="shared" si="78"/>
        <v>#N/A</v>
      </c>
      <c r="GO62" s="237" t="e">
        <f t="shared" si="58"/>
        <v>#N/A</v>
      </c>
      <c r="GP62" s="237" t="e">
        <f t="shared" si="58"/>
        <v>#N/A</v>
      </c>
      <c r="GQ62" s="237" t="e">
        <f t="shared" si="58"/>
        <v>#N/A</v>
      </c>
      <c r="GR62" s="237" t="e">
        <f t="shared" si="58"/>
        <v>#N/A</v>
      </c>
      <c r="GS62" s="237" t="e">
        <f t="shared" si="58"/>
        <v>#N/A</v>
      </c>
      <c r="GT62" s="237" t="e">
        <f t="shared" si="58"/>
        <v>#N/A</v>
      </c>
      <c r="GU62" s="237" t="e">
        <f t="shared" si="58"/>
        <v>#N/A</v>
      </c>
      <c r="GV62" s="237" t="e">
        <f t="shared" si="58"/>
        <v>#N/A</v>
      </c>
      <c r="GW62" s="237" t="e">
        <f t="shared" si="58"/>
        <v>#N/A</v>
      </c>
      <c r="GX62" s="237" t="e">
        <f t="shared" si="58"/>
        <v>#N/A</v>
      </c>
      <c r="GY62" s="237" t="e">
        <f t="shared" si="58"/>
        <v>#N/A</v>
      </c>
      <c r="GZ62" s="237" t="e">
        <f t="shared" si="58"/>
        <v>#N/A</v>
      </c>
      <c r="HA62" s="237" t="e">
        <f t="shared" si="58"/>
        <v>#N/A</v>
      </c>
      <c r="HB62" s="237" t="e">
        <f t="shared" si="58"/>
        <v>#N/A</v>
      </c>
      <c r="HC62" s="237" t="e">
        <f t="shared" si="58"/>
        <v>#N/A</v>
      </c>
      <c r="HD62" s="237" t="e">
        <f t="shared" si="58"/>
        <v>#N/A</v>
      </c>
      <c r="HE62" s="237" t="e">
        <f t="shared" si="77"/>
        <v>#N/A</v>
      </c>
      <c r="HF62" s="237" t="e">
        <f t="shared" si="55"/>
        <v>#N/A</v>
      </c>
      <c r="HG62" s="237" t="e">
        <f t="shared" si="55"/>
        <v>#N/A</v>
      </c>
      <c r="HH62" s="237" t="e">
        <f t="shared" si="55"/>
        <v>#N/A</v>
      </c>
      <c r="HI62" s="237" t="e">
        <f t="shared" si="55"/>
        <v>#N/A</v>
      </c>
      <c r="HJ62" s="237" t="e">
        <f t="shared" si="55"/>
        <v>#N/A</v>
      </c>
      <c r="HK62" s="237" t="e">
        <f t="shared" si="55"/>
        <v>#N/A</v>
      </c>
      <c r="HL62" s="237" t="e">
        <f t="shared" si="55"/>
        <v>#N/A</v>
      </c>
      <c r="HM62" s="237" t="e">
        <f t="shared" si="55"/>
        <v>#N/A</v>
      </c>
      <c r="HN62" s="237" t="e">
        <f t="shared" si="55"/>
        <v>#N/A</v>
      </c>
      <c r="HO62" s="237" t="e">
        <f t="shared" si="55"/>
        <v>#N/A</v>
      </c>
      <c r="HP62" s="237" t="e">
        <f t="shared" si="55"/>
        <v>#N/A</v>
      </c>
      <c r="HQ62" s="237" t="e">
        <f t="shared" si="55"/>
        <v>#N/A</v>
      </c>
      <c r="HR62" s="237" t="e">
        <f t="shared" si="55"/>
        <v>#N/A</v>
      </c>
      <c r="HS62" s="237" t="e">
        <f t="shared" si="55"/>
        <v>#N/A</v>
      </c>
      <c r="HT62" s="237" t="e">
        <f t="shared" si="55"/>
        <v>#N/A</v>
      </c>
      <c r="HU62" s="237" t="e">
        <f t="shared" si="55"/>
        <v>#N/A</v>
      </c>
      <c r="HV62" s="237" t="e">
        <f t="shared" si="81"/>
        <v>#N/A</v>
      </c>
      <c r="HW62" s="237" t="e">
        <f t="shared" si="79"/>
        <v>#N/A</v>
      </c>
      <c r="HX62" s="237" t="e">
        <f t="shared" si="66"/>
        <v>#N/A</v>
      </c>
      <c r="HY62" s="237" t="e">
        <f t="shared" si="63"/>
        <v>#N/A</v>
      </c>
      <c r="HZ62" s="237" t="e">
        <f t="shared" si="63"/>
        <v>#N/A</v>
      </c>
      <c r="IA62" s="237" t="e">
        <f t="shared" si="45"/>
        <v>#N/A</v>
      </c>
      <c r="IB62" s="237" t="e">
        <f t="shared" si="27"/>
        <v>#N/A</v>
      </c>
    </row>
    <row r="63" spans="1:236" hidden="1" x14ac:dyDescent="0.25">
      <c r="A63" s="22">
        <v>60</v>
      </c>
      <c r="B63" s="132"/>
      <c r="C63" s="132"/>
      <c r="D63" s="132"/>
      <c r="E63" s="127"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9" t="str">
        <f t="shared" si="3"/>
        <v/>
      </c>
      <c r="Q63" s="119" t="str">
        <f t="shared" si="4"/>
        <v/>
      </c>
      <c r="R63" s="40" t="str">
        <f t="shared" si="5"/>
        <v/>
      </c>
      <c r="S63" s="132"/>
      <c r="T63" s="28" t="str">
        <f>IF(AND(B63&gt;0,C63&gt;0,D63&gt;0,M63&gt;0,N63&gt;0,S63&gt;0,NOT(K63="")),ABS(VLOOKUP($S$1,VLookups!$A$28:$B$29,2,FALSE)-_xlfn.BETA.DIST(S63,IF(G63="L",N63,M63),IF(G63="L",M63,N63),TRUE,B63,D63)),"")</f>
        <v/>
      </c>
      <c r="U63" s="129" t="str">
        <f>IF(OR($M63="",$N63=""),"",_xlfn.BETA.INV(ABS(VLOOKUP($S$1,VLookups!$A$28:$B$29,2,FALSE)-U$3),IF($G63="L",$N63,$M63),IF($G63="L",$M63,$N63),$B63,$D63))</f>
        <v/>
      </c>
      <c r="V63" s="130" t="str">
        <f>IF(OR($M63="",$N63=""),"",_xlfn.BETA.INV(ABS(VLOOKUP($S$1,VLookups!$A$28:$B$29,2,FALSE)-V$3),IF($G63="L",$N63,$M63),IF($G63="L",$M63,$N63),$B63,$D63))</f>
        <v/>
      </c>
      <c r="W63" s="129" t="str">
        <f>IF(OR($M63="",$N63=""),"",_xlfn.BETA.INV(ABS(VLOOKUP($S$1,VLookups!$A$28:$B$29,2,FALSE)-W$3),IF($G63="L",$N63,$M63),IF($G63="L",$M63,$N63),$B63,$D63))</f>
        <v/>
      </c>
      <c r="X63" s="130" t="str">
        <f>IF(OR($M63="",$N63=""),"",_xlfn.BETA.INV(ABS(VLOOKUP($S$1,VLookups!$A$28:$B$29,2,FALSE)-X$3),IF($G63="L",$N63,$M63),IF($G63="L",$M63,$N63),$B63,$D63))</f>
        <v/>
      </c>
      <c r="Y63" s="129" t="str">
        <f>IF(OR($M63="",$N63=""),"",_xlfn.BETA.INV(ABS(VLOOKUP($S$1,VLookups!$A$28:$B$29,2,FALSE)-Y$3),IF($G63="L",$N63,$M63),IF($G63="L",$M63,$N63),$B63,$D63))</f>
        <v/>
      </c>
      <c r="Z63" s="130" t="str">
        <f>IF(OR($M63="",$N63=""),"",_xlfn.BETA.INV(ABS(VLOOKUP($S$1,VLookups!$A$28:$B$29,2,FALSE)-Z$3),IF($G63="L",$N63,$M63),IF($G63="L",$M63,$N63),$B63,$D63))</f>
        <v/>
      </c>
      <c r="AA63" s="129" t="str">
        <f>IF(OR($M63="",$N63=""),"",_xlfn.BETA.INV(ABS(VLOOKUP($S$1,VLookups!$A$28:$B$29,2,FALSE)-AA$3),IF($G63="L",$N63,$M63),IF($G63="L",$M63,$N63),$B63,$D63))</f>
        <v/>
      </c>
      <c r="AB63" s="130" t="str">
        <f>IF(OR($M63="",$N63=""),"",_xlfn.BETA.INV(ABS(VLOOKUP($S$1,VLookups!$A$28:$B$29,2,FALSE)-AB$3),IF($G63="L",$N63,$M63),IF($G63="L",$M63,$N63),$B63,$D63))</f>
        <v/>
      </c>
      <c r="AC63" s="129" t="str">
        <f>IF(OR($M63="",$N63=""),"",_xlfn.BETA.INV(ABS(VLOOKUP($S$1,VLookups!$A$28:$B$29,2,FALSE)-AC$3),IF($G63="L",$N63,$M63),IF($G63="L",$M63,$N63),$B63,$D63))</f>
        <v/>
      </c>
      <c r="AD63" s="130" t="str">
        <f>IF(OR($M63="",$N63=""),"",_xlfn.BETA.INV(ABS(VLOOKUP($S$1,VLookups!$A$28:$B$29,2,FALSE)-AD$3),IF($G63="L",$N63,$M63),IF($G63="L",$M63,$N63),$B63,$D63))</f>
        <v/>
      </c>
      <c r="AE63" s="129" t="str">
        <f>IF(OR($M63="",$N63=""),"",_xlfn.BETA.INV(ABS(VLOOKUP($S$1,VLookups!$A$28:$B$29,2,FALSE)-AE$3),IF($G63="L",$N63,$M63),IF($G63="L",$M63,$N63),$B63,$D63))</f>
        <v/>
      </c>
      <c r="AF63" s="130" t="str">
        <f>IF(OR($M63="",$N63=""),"",_xlfn.BETA.INV(ABS(VLOOKUP($S$1,VLookups!$A$28:$B$29,2,FALSE)-AF$3),IF($G63="L",$N63,$M63),IF($G63="L",$M63,$N63),$B63,$D63))</f>
        <v/>
      </c>
      <c r="AG63" s="17"/>
      <c r="AH63" s="238" t="str">
        <f t="shared" si="13"/>
        <v/>
      </c>
      <c r="AI63" s="236" t="str">
        <f t="shared" si="14"/>
        <v/>
      </c>
      <c r="AJ63" s="199" t="str">
        <f t="shared" si="85"/>
        <v/>
      </c>
      <c r="AK63" s="199" t="str">
        <f t="shared" si="85"/>
        <v/>
      </c>
      <c r="AL63" s="199" t="str">
        <f t="shared" si="85"/>
        <v/>
      </c>
      <c r="AM63" s="199" t="str">
        <f t="shared" si="85"/>
        <v/>
      </c>
      <c r="AN63" s="199" t="str">
        <f t="shared" si="85"/>
        <v/>
      </c>
      <c r="AO63" s="199" t="str">
        <f t="shared" si="85"/>
        <v/>
      </c>
      <c r="AP63" s="199" t="str">
        <f t="shared" si="85"/>
        <v/>
      </c>
      <c r="AQ63" s="199" t="str">
        <f t="shared" si="85"/>
        <v/>
      </c>
      <c r="AR63" s="199" t="str">
        <f t="shared" si="85"/>
        <v/>
      </c>
      <c r="AS63" s="199" t="str">
        <f t="shared" si="85"/>
        <v/>
      </c>
      <c r="AT63" s="199" t="str">
        <f t="shared" si="85"/>
        <v/>
      </c>
      <c r="AU63" s="199" t="str">
        <f t="shared" si="85"/>
        <v/>
      </c>
      <c r="AV63" s="199" t="str">
        <f t="shared" si="85"/>
        <v/>
      </c>
      <c r="AW63" s="199" t="str">
        <f t="shared" si="85"/>
        <v/>
      </c>
      <c r="AX63" s="199" t="str">
        <f t="shared" si="85"/>
        <v/>
      </c>
      <c r="AY63" s="199" t="str">
        <f t="shared" si="85"/>
        <v/>
      </c>
      <c r="AZ63" s="199" t="str">
        <f t="shared" si="85"/>
        <v/>
      </c>
      <c r="BA63" s="199" t="str">
        <f t="shared" si="85"/>
        <v/>
      </c>
      <c r="BB63" s="199" t="str">
        <f t="shared" si="85"/>
        <v/>
      </c>
      <c r="BC63" s="199" t="str">
        <f t="shared" si="85"/>
        <v/>
      </c>
      <c r="BD63" s="199" t="str">
        <f t="shared" si="85"/>
        <v/>
      </c>
      <c r="BE63" s="199" t="str">
        <f t="shared" si="85"/>
        <v/>
      </c>
      <c r="BF63" s="199" t="str">
        <f t="shared" si="85"/>
        <v/>
      </c>
      <c r="BG63" s="199" t="str">
        <f t="shared" si="85"/>
        <v/>
      </c>
      <c r="BH63" s="199" t="str">
        <f t="shared" si="85"/>
        <v/>
      </c>
      <c r="BI63" s="199" t="str">
        <f t="shared" si="85"/>
        <v/>
      </c>
      <c r="BJ63" s="199" t="str">
        <f t="shared" si="85"/>
        <v/>
      </c>
      <c r="BK63" s="199" t="str">
        <f t="shared" si="85"/>
        <v/>
      </c>
      <c r="BL63" s="199" t="str">
        <f t="shared" si="85"/>
        <v/>
      </c>
      <c r="BM63" s="199" t="str">
        <f t="shared" si="85"/>
        <v/>
      </c>
      <c r="BN63" s="199" t="str">
        <f t="shared" si="85"/>
        <v/>
      </c>
      <c r="BO63" s="199" t="str">
        <f t="shared" si="85"/>
        <v/>
      </c>
      <c r="BP63" s="199" t="str">
        <f t="shared" si="85"/>
        <v/>
      </c>
      <c r="BQ63" s="199" t="str">
        <f t="shared" si="85"/>
        <v/>
      </c>
      <c r="BR63" s="199" t="str">
        <f t="shared" si="85"/>
        <v/>
      </c>
      <c r="BS63" s="199" t="str">
        <f t="shared" si="85"/>
        <v/>
      </c>
      <c r="BT63" s="199" t="str">
        <f t="shared" si="85"/>
        <v/>
      </c>
      <c r="BU63" s="199" t="str">
        <f t="shared" si="85"/>
        <v/>
      </c>
      <c r="BV63" s="199" t="str">
        <f t="shared" si="85"/>
        <v/>
      </c>
      <c r="BW63" s="199" t="str">
        <f t="shared" si="85"/>
        <v/>
      </c>
      <c r="BX63" s="199" t="str">
        <f t="shared" si="85"/>
        <v/>
      </c>
      <c r="BY63" s="199" t="str">
        <f t="shared" si="85"/>
        <v/>
      </c>
      <c r="BZ63" s="199" t="str">
        <f t="shared" si="85"/>
        <v/>
      </c>
      <c r="CA63" s="199" t="str">
        <f t="shared" si="85"/>
        <v/>
      </c>
      <c r="CB63" s="199" t="str">
        <f t="shared" si="85"/>
        <v/>
      </c>
      <c r="CC63" s="199" t="str">
        <f t="shared" si="85"/>
        <v/>
      </c>
      <c r="CD63" s="199" t="str">
        <f t="shared" si="85"/>
        <v/>
      </c>
      <c r="CE63" s="199" t="str">
        <f t="shared" si="85"/>
        <v/>
      </c>
      <c r="CF63" s="199" t="str">
        <f t="shared" si="85"/>
        <v/>
      </c>
      <c r="CG63" s="199" t="str">
        <f t="shared" si="85"/>
        <v/>
      </c>
      <c r="CH63" s="199" t="str">
        <f t="shared" si="85"/>
        <v/>
      </c>
      <c r="CI63" s="199" t="str">
        <f t="shared" si="85"/>
        <v/>
      </c>
      <c r="CJ63" s="199" t="str">
        <f t="shared" si="85"/>
        <v/>
      </c>
      <c r="CK63" s="199" t="str">
        <f t="shared" si="85"/>
        <v/>
      </c>
      <c r="CL63" s="199" t="str">
        <f t="shared" si="85"/>
        <v/>
      </c>
      <c r="CM63" s="199" t="str">
        <f t="shared" si="85"/>
        <v/>
      </c>
      <c r="CN63" s="199" t="str">
        <f t="shared" si="85"/>
        <v/>
      </c>
      <c r="CO63" s="199" t="str">
        <f t="shared" si="85"/>
        <v/>
      </c>
      <c r="CP63" s="199" t="str">
        <f t="shared" si="85"/>
        <v/>
      </c>
      <c r="CQ63" s="199" t="str">
        <f t="shared" si="85"/>
        <v/>
      </c>
      <c r="CR63" s="199" t="str">
        <f t="shared" si="85"/>
        <v/>
      </c>
      <c r="CS63" s="199" t="str">
        <f t="shared" si="85"/>
        <v/>
      </c>
      <c r="CT63" s="199" t="str">
        <f t="shared" si="85"/>
        <v/>
      </c>
      <c r="CU63" s="199" t="str">
        <f t="shared" si="85"/>
        <v/>
      </c>
      <c r="CV63" s="199" t="str">
        <f t="shared" si="84"/>
        <v/>
      </c>
      <c r="CW63" s="199" t="str">
        <f t="shared" si="84"/>
        <v/>
      </c>
      <c r="CX63" s="199" t="str">
        <f t="shared" si="84"/>
        <v/>
      </c>
      <c r="CY63" s="199" t="str">
        <f t="shared" si="84"/>
        <v/>
      </c>
      <c r="CZ63" s="199" t="str">
        <f t="shared" si="84"/>
        <v/>
      </c>
      <c r="DA63" s="199" t="str">
        <f t="shared" si="84"/>
        <v/>
      </c>
      <c r="DB63" s="199" t="str">
        <f t="shared" si="84"/>
        <v/>
      </c>
      <c r="DC63" s="199" t="str">
        <f t="shared" si="84"/>
        <v/>
      </c>
      <c r="DD63" s="199" t="str">
        <f t="shared" si="84"/>
        <v/>
      </c>
      <c r="DE63" s="199" t="str">
        <f t="shared" si="84"/>
        <v/>
      </c>
      <c r="DF63" s="199" t="str">
        <f t="shared" si="84"/>
        <v/>
      </c>
      <c r="DG63" s="199" t="str">
        <f t="shared" si="84"/>
        <v/>
      </c>
      <c r="DH63" s="199" t="str">
        <f t="shared" si="84"/>
        <v/>
      </c>
      <c r="DI63" s="199" t="str">
        <f t="shared" si="84"/>
        <v/>
      </c>
      <c r="DJ63" s="199" t="str">
        <f t="shared" si="84"/>
        <v/>
      </c>
      <c r="DK63" s="199" t="str">
        <f t="shared" si="84"/>
        <v/>
      </c>
      <c r="DL63" s="199" t="str">
        <f t="shared" si="84"/>
        <v/>
      </c>
      <c r="DM63" s="199" t="str">
        <f t="shared" si="84"/>
        <v/>
      </c>
      <c r="DN63" s="199" t="str">
        <f t="shared" si="84"/>
        <v/>
      </c>
      <c r="DO63" s="199" t="str">
        <f t="shared" si="84"/>
        <v/>
      </c>
      <c r="DP63" s="199" t="str">
        <f t="shared" si="84"/>
        <v/>
      </c>
      <c r="DQ63" s="199" t="str">
        <f t="shared" si="84"/>
        <v/>
      </c>
      <c r="DR63" s="199" t="str">
        <f t="shared" si="84"/>
        <v/>
      </c>
      <c r="DS63" s="199" t="str">
        <f t="shared" si="84"/>
        <v/>
      </c>
      <c r="DT63" s="199" t="str">
        <f t="shared" si="84"/>
        <v/>
      </c>
      <c r="DU63" s="199" t="str">
        <f t="shared" si="84"/>
        <v/>
      </c>
      <c r="DV63" s="199" t="str">
        <f t="shared" si="84"/>
        <v/>
      </c>
      <c r="DW63" s="199" t="str">
        <f t="shared" si="84"/>
        <v/>
      </c>
      <c r="DX63" s="199" t="str">
        <f t="shared" si="84"/>
        <v/>
      </c>
      <c r="DY63" s="199" t="str">
        <f t="shared" si="84"/>
        <v/>
      </c>
      <c r="DZ63" s="199" t="str">
        <f t="shared" si="84"/>
        <v/>
      </c>
      <c r="EA63" s="199" t="str">
        <f t="shared" si="84"/>
        <v/>
      </c>
      <c r="EB63" s="199" t="str">
        <f t="shared" si="84"/>
        <v/>
      </c>
      <c r="EC63" s="199" t="str">
        <f t="shared" si="84"/>
        <v/>
      </c>
      <c r="ED63" s="199" t="str">
        <f t="shared" si="84"/>
        <v/>
      </c>
      <c r="EE63" s="236" t="str">
        <f t="shared" si="16"/>
        <v/>
      </c>
      <c r="EF63" s="237" t="e">
        <f t="shared" si="86"/>
        <v>#N/A</v>
      </c>
      <c r="EG63" s="237" t="e">
        <f t="shared" si="86"/>
        <v>#N/A</v>
      </c>
      <c r="EH63" s="237" t="e">
        <f t="shared" si="86"/>
        <v>#N/A</v>
      </c>
      <c r="EI63" s="237" t="e">
        <f t="shared" si="86"/>
        <v>#N/A</v>
      </c>
      <c r="EJ63" s="237" t="e">
        <f t="shared" si="86"/>
        <v>#N/A</v>
      </c>
      <c r="EK63" s="237" t="e">
        <f t="shared" si="86"/>
        <v>#N/A</v>
      </c>
      <c r="EL63" s="237" t="e">
        <f t="shared" si="86"/>
        <v>#N/A</v>
      </c>
      <c r="EM63" s="237" t="e">
        <f t="shared" si="86"/>
        <v>#N/A</v>
      </c>
      <c r="EN63" s="237" t="e">
        <f t="shared" si="86"/>
        <v>#N/A</v>
      </c>
      <c r="EO63" s="237" t="e">
        <f t="shared" si="86"/>
        <v>#N/A</v>
      </c>
      <c r="EP63" s="237" t="e">
        <f t="shared" si="86"/>
        <v>#N/A</v>
      </c>
      <c r="EQ63" s="237" t="e">
        <f t="shared" si="86"/>
        <v>#N/A</v>
      </c>
      <c r="ER63" s="237" t="e">
        <f t="shared" si="86"/>
        <v>#N/A</v>
      </c>
      <c r="ES63" s="237" t="e">
        <f t="shared" si="86"/>
        <v>#N/A</v>
      </c>
      <c r="ET63" s="237" t="e">
        <f t="shared" si="86"/>
        <v>#N/A</v>
      </c>
      <c r="EU63" s="237" t="e">
        <f t="shared" si="65"/>
        <v>#N/A</v>
      </c>
      <c r="EV63" s="237" t="e">
        <f t="shared" si="60"/>
        <v>#N/A</v>
      </c>
      <c r="EW63" s="237" t="e">
        <f t="shared" si="60"/>
        <v>#N/A</v>
      </c>
      <c r="EX63" s="237" t="e">
        <f t="shared" si="60"/>
        <v>#N/A</v>
      </c>
      <c r="EY63" s="237" t="e">
        <f t="shared" si="60"/>
        <v>#N/A</v>
      </c>
      <c r="EZ63" s="237" t="e">
        <f t="shared" si="60"/>
        <v>#N/A</v>
      </c>
      <c r="FA63" s="237" t="e">
        <f t="shared" si="60"/>
        <v>#N/A</v>
      </c>
      <c r="FB63" s="237" t="e">
        <f t="shared" si="60"/>
        <v>#N/A</v>
      </c>
      <c r="FC63" s="237" t="e">
        <f t="shared" si="56"/>
        <v>#N/A</v>
      </c>
      <c r="FD63" s="237" t="e">
        <f t="shared" si="56"/>
        <v>#N/A</v>
      </c>
      <c r="FE63" s="237" t="e">
        <f t="shared" si="56"/>
        <v>#N/A</v>
      </c>
      <c r="FF63" s="237" t="e">
        <f t="shared" si="56"/>
        <v>#N/A</v>
      </c>
      <c r="FG63" s="237" t="e">
        <f t="shared" si="56"/>
        <v>#N/A</v>
      </c>
      <c r="FH63" s="237" t="e">
        <f t="shared" si="56"/>
        <v>#N/A</v>
      </c>
      <c r="FI63" s="237" t="e">
        <f t="shared" si="56"/>
        <v>#N/A</v>
      </c>
      <c r="FJ63" s="237" t="e">
        <f t="shared" si="56"/>
        <v>#N/A</v>
      </c>
      <c r="FK63" s="237" t="e">
        <f t="shared" si="56"/>
        <v>#N/A</v>
      </c>
      <c r="FL63" s="237" t="e">
        <f t="shared" si="56"/>
        <v>#N/A</v>
      </c>
      <c r="FM63" s="237" t="e">
        <f t="shared" si="56"/>
        <v>#N/A</v>
      </c>
      <c r="FN63" s="237" t="e">
        <f t="shared" si="56"/>
        <v>#N/A</v>
      </c>
      <c r="FO63" s="237" t="e">
        <f t="shared" si="56"/>
        <v>#N/A</v>
      </c>
      <c r="FP63" s="237" t="e">
        <f t="shared" si="56"/>
        <v>#N/A</v>
      </c>
      <c r="FQ63" s="237" t="e">
        <f t="shared" si="56"/>
        <v>#N/A</v>
      </c>
      <c r="FR63" s="237" t="e">
        <f t="shared" si="56"/>
        <v>#N/A</v>
      </c>
      <c r="FS63" s="237" t="e">
        <f t="shared" si="76"/>
        <v>#N/A</v>
      </c>
      <c r="FT63" s="237" t="e">
        <f t="shared" si="76"/>
        <v>#N/A</v>
      </c>
      <c r="FU63" s="237" t="e">
        <f t="shared" si="76"/>
        <v>#N/A</v>
      </c>
      <c r="FV63" s="237" t="e">
        <f t="shared" si="76"/>
        <v>#N/A</v>
      </c>
      <c r="FW63" s="237" t="e">
        <f t="shared" si="74"/>
        <v>#N/A</v>
      </c>
      <c r="FX63" s="237" t="e">
        <f t="shared" si="61"/>
        <v>#N/A</v>
      </c>
      <c r="FY63" s="237" t="e">
        <f t="shared" si="61"/>
        <v>#N/A</v>
      </c>
      <c r="FZ63" s="237" t="e">
        <f t="shared" si="61"/>
        <v>#N/A</v>
      </c>
      <c r="GA63" s="237" t="e">
        <f t="shared" si="61"/>
        <v>#N/A</v>
      </c>
      <c r="GB63" s="237" t="e">
        <f t="shared" si="61"/>
        <v>#N/A</v>
      </c>
      <c r="GC63" s="237" t="e">
        <f t="shared" si="61"/>
        <v>#N/A</v>
      </c>
      <c r="GD63" s="237" t="e">
        <f t="shared" si="61"/>
        <v>#N/A</v>
      </c>
      <c r="GE63" s="237" t="e">
        <f t="shared" si="61"/>
        <v>#N/A</v>
      </c>
      <c r="GF63" s="237" t="e">
        <f t="shared" si="61"/>
        <v>#N/A</v>
      </c>
      <c r="GG63" s="237" t="e">
        <f t="shared" si="61"/>
        <v>#N/A</v>
      </c>
      <c r="GH63" s="237" t="e">
        <f t="shared" si="61"/>
        <v>#N/A</v>
      </c>
      <c r="GI63" s="237" t="e">
        <f t="shared" si="61"/>
        <v>#N/A</v>
      </c>
      <c r="GJ63" s="237" t="e">
        <f t="shared" si="61"/>
        <v>#N/A</v>
      </c>
      <c r="GK63" s="237" t="e">
        <f t="shared" si="61"/>
        <v>#N/A</v>
      </c>
      <c r="GL63" s="237" t="e">
        <f t="shared" si="78"/>
        <v>#N/A</v>
      </c>
      <c r="GM63" s="237" t="e">
        <f t="shared" si="78"/>
        <v>#N/A</v>
      </c>
      <c r="GN63" s="237" t="e">
        <f t="shared" si="78"/>
        <v>#N/A</v>
      </c>
      <c r="GO63" s="237" t="e">
        <f t="shared" si="58"/>
        <v>#N/A</v>
      </c>
      <c r="GP63" s="237" t="e">
        <f t="shared" si="58"/>
        <v>#N/A</v>
      </c>
      <c r="GQ63" s="237" t="e">
        <f t="shared" si="58"/>
        <v>#N/A</v>
      </c>
      <c r="GR63" s="237" t="e">
        <f t="shared" si="58"/>
        <v>#N/A</v>
      </c>
      <c r="GS63" s="237" t="e">
        <f t="shared" si="58"/>
        <v>#N/A</v>
      </c>
      <c r="GT63" s="237" t="e">
        <f t="shared" si="58"/>
        <v>#N/A</v>
      </c>
      <c r="GU63" s="237" t="e">
        <f t="shared" si="58"/>
        <v>#N/A</v>
      </c>
      <c r="GV63" s="237" t="e">
        <f t="shared" si="58"/>
        <v>#N/A</v>
      </c>
      <c r="GW63" s="237" t="e">
        <f t="shared" si="58"/>
        <v>#N/A</v>
      </c>
      <c r="GX63" s="237" t="e">
        <f t="shared" si="58"/>
        <v>#N/A</v>
      </c>
      <c r="GY63" s="237" t="e">
        <f t="shared" si="58"/>
        <v>#N/A</v>
      </c>
      <c r="GZ63" s="237" t="e">
        <f t="shared" si="58"/>
        <v>#N/A</v>
      </c>
      <c r="HA63" s="237" t="e">
        <f t="shared" si="58"/>
        <v>#N/A</v>
      </c>
      <c r="HB63" s="237" t="e">
        <f t="shared" si="58"/>
        <v>#N/A</v>
      </c>
      <c r="HC63" s="237" t="e">
        <f t="shared" si="58"/>
        <v>#N/A</v>
      </c>
      <c r="HD63" s="237" t="e">
        <f t="shared" si="58"/>
        <v>#N/A</v>
      </c>
      <c r="HE63" s="237" t="e">
        <f t="shared" si="77"/>
        <v>#N/A</v>
      </c>
      <c r="HF63" s="237" t="e">
        <f t="shared" si="55"/>
        <v>#N/A</v>
      </c>
      <c r="HG63" s="237" t="e">
        <f t="shared" si="55"/>
        <v>#N/A</v>
      </c>
      <c r="HH63" s="237" t="e">
        <f t="shared" si="55"/>
        <v>#N/A</v>
      </c>
      <c r="HI63" s="237" t="e">
        <f t="shared" si="55"/>
        <v>#N/A</v>
      </c>
      <c r="HJ63" s="237" t="e">
        <f t="shared" si="55"/>
        <v>#N/A</v>
      </c>
      <c r="HK63" s="237" t="e">
        <f t="shared" si="55"/>
        <v>#N/A</v>
      </c>
      <c r="HL63" s="237" t="e">
        <f t="shared" si="55"/>
        <v>#N/A</v>
      </c>
      <c r="HM63" s="237" t="e">
        <f t="shared" si="55"/>
        <v>#N/A</v>
      </c>
      <c r="HN63" s="237" t="e">
        <f t="shared" si="55"/>
        <v>#N/A</v>
      </c>
      <c r="HO63" s="237" t="e">
        <f t="shared" si="55"/>
        <v>#N/A</v>
      </c>
      <c r="HP63" s="237" t="e">
        <f t="shared" si="55"/>
        <v>#N/A</v>
      </c>
      <c r="HQ63" s="237" t="e">
        <f t="shared" si="55"/>
        <v>#N/A</v>
      </c>
      <c r="HR63" s="237" t="e">
        <f t="shared" si="55"/>
        <v>#N/A</v>
      </c>
      <c r="HS63" s="237" t="e">
        <f t="shared" si="55"/>
        <v>#N/A</v>
      </c>
      <c r="HT63" s="237" t="e">
        <f t="shared" si="55"/>
        <v>#N/A</v>
      </c>
      <c r="HU63" s="237" t="e">
        <f t="shared" si="55"/>
        <v>#N/A</v>
      </c>
      <c r="HV63" s="237" t="e">
        <f t="shared" si="81"/>
        <v>#N/A</v>
      </c>
      <c r="HW63" s="237" t="e">
        <f t="shared" si="79"/>
        <v>#N/A</v>
      </c>
      <c r="HX63" s="237" t="e">
        <f t="shared" si="66"/>
        <v>#N/A</v>
      </c>
      <c r="HY63" s="237" t="e">
        <f t="shared" si="63"/>
        <v>#N/A</v>
      </c>
      <c r="HZ63" s="237" t="e">
        <f t="shared" si="63"/>
        <v>#N/A</v>
      </c>
      <c r="IA63" s="237" t="e">
        <f t="shared" si="45"/>
        <v>#N/A</v>
      </c>
      <c r="IB63" s="237" t="e">
        <f t="shared" si="27"/>
        <v>#N/A</v>
      </c>
    </row>
    <row r="64" spans="1:236" hidden="1" x14ac:dyDescent="0.25">
      <c r="A64" s="22">
        <v>61</v>
      </c>
      <c r="B64" s="132"/>
      <c r="C64" s="132"/>
      <c r="D64" s="132"/>
      <c r="E64" s="127"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9" t="str">
        <f t="shared" si="3"/>
        <v/>
      </c>
      <c r="Q64" s="119" t="str">
        <f t="shared" si="4"/>
        <v/>
      </c>
      <c r="R64" s="40" t="str">
        <f t="shared" si="5"/>
        <v/>
      </c>
      <c r="S64" s="132"/>
      <c r="T64" s="28" t="str">
        <f>IF(AND(B64&gt;0,C64&gt;0,D64&gt;0,M64&gt;0,N64&gt;0,S64&gt;0,NOT(K64="")),ABS(VLOOKUP($S$1,VLookups!$A$28:$B$29,2,FALSE)-_xlfn.BETA.DIST(S64,IF(G64="L",N64,M64),IF(G64="L",M64,N64),TRUE,B64,D64)),"")</f>
        <v/>
      </c>
      <c r="U64" s="129" t="str">
        <f>IF(OR($M64="",$N64=""),"",_xlfn.BETA.INV(ABS(VLOOKUP($S$1,VLookups!$A$28:$B$29,2,FALSE)-U$3),IF($G64="L",$N64,$M64),IF($G64="L",$M64,$N64),$B64,$D64))</f>
        <v/>
      </c>
      <c r="V64" s="130" t="str">
        <f>IF(OR($M64="",$N64=""),"",_xlfn.BETA.INV(ABS(VLOOKUP($S$1,VLookups!$A$28:$B$29,2,FALSE)-V$3),IF($G64="L",$N64,$M64),IF($G64="L",$M64,$N64),$B64,$D64))</f>
        <v/>
      </c>
      <c r="W64" s="129" t="str">
        <f>IF(OR($M64="",$N64=""),"",_xlfn.BETA.INV(ABS(VLOOKUP($S$1,VLookups!$A$28:$B$29,2,FALSE)-W$3),IF($G64="L",$N64,$M64),IF($G64="L",$M64,$N64),$B64,$D64))</f>
        <v/>
      </c>
      <c r="X64" s="130" t="str">
        <f>IF(OR($M64="",$N64=""),"",_xlfn.BETA.INV(ABS(VLOOKUP($S$1,VLookups!$A$28:$B$29,2,FALSE)-X$3),IF($G64="L",$N64,$M64),IF($G64="L",$M64,$N64),$B64,$D64))</f>
        <v/>
      </c>
      <c r="Y64" s="129" t="str">
        <f>IF(OR($M64="",$N64=""),"",_xlfn.BETA.INV(ABS(VLOOKUP($S$1,VLookups!$A$28:$B$29,2,FALSE)-Y$3),IF($G64="L",$N64,$M64),IF($G64="L",$M64,$N64),$B64,$D64))</f>
        <v/>
      </c>
      <c r="Z64" s="130" t="str">
        <f>IF(OR($M64="",$N64=""),"",_xlfn.BETA.INV(ABS(VLOOKUP($S$1,VLookups!$A$28:$B$29,2,FALSE)-Z$3),IF($G64="L",$N64,$M64),IF($G64="L",$M64,$N64),$B64,$D64))</f>
        <v/>
      </c>
      <c r="AA64" s="129" t="str">
        <f>IF(OR($M64="",$N64=""),"",_xlfn.BETA.INV(ABS(VLOOKUP($S$1,VLookups!$A$28:$B$29,2,FALSE)-AA$3),IF($G64="L",$N64,$M64),IF($G64="L",$M64,$N64),$B64,$D64))</f>
        <v/>
      </c>
      <c r="AB64" s="130" t="str">
        <f>IF(OR($M64="",$N64=""),"",_xlfn.BETA.INV(ABS(VLOOKUP($S$1,VLookups!$A$28:$B$29,2,FALSE)-AB$3),IF($G64="L",$N64,$M64),IF($G64="L",$M64,$N64),$B64,$D64))</f>
        <v/>
      </c>
      <c r="AC64" s="129" t="str">
        <f>IF(OR($M64="",$N64=""),"",_xlfn.BETA.INV(ABS(VLOOKUP($S$1,VLookups!$A$28:$B$29,2,FALSE)-AC$3),IF($G64="L",$N64,$M64),IF($G64="L",$M64,$N64),$B64,$D64))</f>
        <v/>
      </c>
      <c r="AD64" s="130" t="str">
        <f>IF(OR($M64="",$N64=""),"",_xlfn.BETA.INV(ABS(VLOOKUP($S$1,VLookups!$A$28:$B$29,2,FALSE)-AD$3),IF($G64="L",$N64,$M64),IF($G64="L",$M64,$N64),$B64,$D64))</f>
        <v/>
      </c>
      <c r="AE64" s="129" t="str">
        <f>IF(OR($M64="",$N64=""),"",_xlfn.BETA.INV(ABS(VLOOKUP($S$1,VLookups!$A$28:$B$29,2,FALSE)-AE$3),IF($G64="L",$N64,$M64),IF($G64="L",$M64,$N64),$B64,$D64))</f>
        <v/>
      </c>
      <c r="AF64" s="130" t="str">
        <f>IF(OR($M64="",$N64=""),"",_xlfn.BETA.INV(ABS(VLOOKUP($S$1,VLookups!$A$28:$B$29,2,FALSE)-AF$3),IF($G64="L",$N64,$M64),IF($G64="L",$M64,$N64),$B64,$D64))</f>
        <v/>
      </c>
      <c r="AG64" s="17"/>
      <c r="AH64" s="238" t="str">
        <f t="shared" si="13"/>
        <v/>
      </c>
      <c r="AI64" s="236" t="str">
        <f t="shared" si="14"/>
        <v/>
      </c>
      <c r="AJ64" s="199" t="str">
        <f t="shared" si="85"/>
        <v/>
      </c>
      <c r="AK64" s="199" t="str">
        <f t="shared" si="85"/>
        <v/>
      </c>
      <c r="AL64" s="199" t="str">
        <f t="shared" si="85"/>
        <v/>
      </c>
      <c r="AM64" s="199" t="str">
        <f t="shared" si="85"/>
        <v/>
      </c>
      <c r="AN64" s="199" t="str">
        <f t="shared" si="85"/>
        <v/>
      </c>
      <c r="AO64" s="199" t="str">
        <f t="shared" si="85"/>
        <v/>
      </c>
      <c r="AP64" s="199" t="str">
        <f t="shared" si="85"/>
        <v/>
      </c>
      <c r="AQ64" s="199" t="str">
        <f t="shared" si="85"/>
        <v/>
      </c>
      <c r="AR64" s="199" t="str">
        <f t="shared" si="85"/>
        <v/>
      </c>
      <c r="AS64" s="199" t="str">
        <f t="shared" si="85"/>
        <v/>
      </c>
      <c r="AT64" s="199" t="str">
        <f t="shared" si="85"/>
        <v/>
      </c>
      <c r="AU64" s="199" t="str">
        <f t="shared" si="85"/>
        <v/>
      </c>
      <c r="AV64" s="199" t="str">
        <f t="shared" si="85"/>
        <v/>
      </c>
      <c r="AW64" s="199" t="str">
        <f t="shared" si="85"/>
        <v/>
      </c>
      <c r="AX64" s="199" t="str">
        <f t="shared" si="85"/>
        <v/>
      </c>
      <c r="AY64" s="199" t="str">
        <f t="shared" si="85"/>
        <v/>
      </c>
      <c r="AZ64" s="199" t="str">
        <f t="shared" si="85"/>
        <v/>
      </c>
      <c r="BA64" s="199" t="str">
        <f t="shared" si="85"/>
        <v/>
      </c>
      <c r="BB64" s="199" t="str">
        <f t="shared" si="85"/>
        <v/>
      </c>
      <c r="BC64" s="199" t="str">
        <f t="shared" si="85"/>
        <v/>
      </c>
      <c r="BD64" s="199" t="str">
        <f t="shared" si="85"/>
        <v/>
      </c>
      <c r="BE64" s="199" t="str">
        <f t="shared" si="85"/>
        <v/>
      </c>
      <c r="BF64" s="199" t="str">
        <f t="shared" si="85"/>
        <v/>
      </c>
      <c r="BG64" s="199" t="str">
        <f t="shared" si="85"/>
        <v/>
      </c>
      <c r="BH64" s="199" t="str">
        <f t="shared" si="85"/>
        <v/>
      </c>
      <c r="BI64" s="199" t="str">
        <f t="shared" si="85"/>
        <v/>
      </c>
      <c r="BJ64" s="199" t="str">
        <f t="shared" si="85"/>
        <v/>
      </c>
      <c r="BK64" s="199" t="str">
        <f t="shared" si="85"/>
        <v/>
      </c>
      <c r="BL64" s="199" t="str">
        <f t="shared" si="85"/>
        <v/>
      </c>
      <c r="BM64" s="199" t="str">
        <f t="shared" si="85"/>
        <v/>
      </c>
      <c r="BN64" s="199" t="str">
        <f t="shared" si="85"/>
        <v/>
      </c>
      <c r="BO64" s="199" t="str">
        <f t="shared" si="85"/>
        <v/>
      </c>
      <c r="BP64" s="199" t="str">
        <f t="shared" si="85"/>
        <v/>
      </c>
      <c r="BQ64" s="199" t="str">
        <f t="shared" si="85"/>
        <v/>
      </c>
      <c r="BR64" s="199" t="str">
        <f t="shared" si="85"/>
        <v/>
      </c>
      <c r="BS64" s="199" t="str">
        <f t="shared" si="85"/>
        <v/>
      </c>
      <c r="BT64" s="199" t="str">
        <f t="shared" si="85"/>
        <v/>
      </c>
      <c r="BU64" s="199" t="str">
        <f t="shared" si="85"/>
        <v/>
      </c>
      <c r="BV64" s="199" t="str">
        <f t="shared" si="85"/>
        <v/>
      </c>
      <c r="BW64" s="199" t="str">
        <f t="shared" si="85"/>
        <v/>
      </c>
      <c r="BX64" s="199" t="str">
        <f t="shared" si="85"/>
        <v/>
      </c>
      <c r="BY64" s="199" t="str">
        <f t="shared" si="85"/>
        <v/>
      </c>
      <c r="BZ64" s="199" t="str">
        <f t="shared" si="85"/>
        <v/>
      </c>
      <c r="CA64" s="199" t="str">
        <f t="shared" si="85"/>
        <v/>
      </c>
      <c r="CB64" s="199" t="str">
        <f t="shared" si="85"/>
        <v/>
      </c>
      <c r="CC64" s="199" t="str">
        <f t="shared" si="85"/>
        <v/>
      </c>
      <c r="CD64" s="199" t="str">
        <f t="shared" si="85"/>
        <v/>
      </c>
      <c r="CE64" s="199" t="str">
        <f t="shared" si="85"/>
        <v/>
      </c>
      <c r="CF64" s="199" t="str">
        <f t="shared" si="85"/>
        <v/>
      </c>
      <c r="CG64" s="199" t="str">
        <f t="shared" si="85"/>
        <v/>
      </c>
      <c r="CH64" s="199" t="str">
        <f t="shared" si="85"/>
        <v/>
      </c>
      <c r="CI64" s="199" t="str">
        <f t="shared" si="85"/>
        <v/>
      </c>
      <c r="CJ64" s="199" t="str">
        <f t="shared" si="85"/>
        <v/>
      </c>
      <c r="CK64" s="199" t="str">
        <f t="shared" si="85"/>
        <v/>
      </c>
      <c r="CL64" s="199" t="str">
        <f t="shared" si="85"/>
        <v/>
      </c>
      <c r="CM64" s="199" t="str">
        <f t="shared" si="85"/>
        <v/>
      </c>
      <c r="CN64" s="199" t="str">
        <f t="shared" si="85"/>
        <v/>
      </c>
      <c r="CO64" s="199" t="str">
        <f t="shared" si="85"/>
        <v/>
      </c>
      <c r="CP64" s="199" t="str">
        <f t="shared" si="85"/>
        <v/>
      </c>
      <c r="CQ64" s="199" t="str">
        <f t="shared" si="85"/>
        <v/>
      </c>
      <c r="CR64" s="199" t="str">
        <f t="shared" si="85"/>
        <v/>
      </c>
      <c r="CS64" s="199" t="str">
        <f t="shared" si="85"/>
        <v/>
      </c>
      <c r="CT64" s="199" t="str">
        <f t="shared" si="85"/>
        <v/>
      </c>
      <c r="CU64" s="199" t="str">
        <f t="shared" ref="CU64:FF64" si="87">IF(ISNONTEXT($AH64),CT64+$AH64,"")</f>
        <v/>
      </c>
      <c r="CV64" s="199" t="str">
        <f t="shared" si="84"/>
        <v/>
      </c>
      <c r="CW64" s="199" t="str">
        <f t="shared" si="84"/>
        <v/>
      </c>
      <c r="CX64" s="199" t="str">
        <f t="shared" si="84"/>
        <v/>
      </c>
      <c r="CY64" s="199" t="str">
        <f t="shared" si="84"/>
        <v/>
      </c>
      <c r="CZ64" s="199" t="str">
        <f t="shared" si="84"/>
        <v/>
      </c>
      <c r="DA64" s="199" t="str">
        <f t="shared" si="84"/>
        <v/>
      </c>
      <c r="DB64" s="199" t="str">
        <f t="shared" si="84"/>
        <v/>
      </c>
      <c r="DC64" s="199" t="str">
        <f t="shared" si="84"/>
        <v/>
      </c>
      <c r="DD64" s="199" t="str">
        <f t="shared" si="84"/>
        <v/>
      </c>
      <c r="DE64" s="199" t="str">
        <f t="shared" si="84"/>
        <v/>
      </c>
      <c r="DF64" s="199" t="str">
        <f t="shared" si="84"/>
        <v/>
      </c>
      <c r="DG64" s="199" t="str">
        <f t="shared" si="84"/>
        <v/>
      </c>
      <c r="DH64" s="199" t="str">
        <f t="shared" si="84"/>
        <v/>
      </c>
      <c r="DI64" s="199" t="str">
        <f t="shared" si="84"/>
        <v/>
      </c>
      <c r="DJ64" s="199" t="str">
        <f t="shared" si="84"/>
        <v/>
      </c>
      <c r="DK64" s="199" t="str">
        <f t="shared" si="84"/>
        <v/>
      </c>
      <c r="DL64" s="199" t="str">
        <f t="shared" si="84"/>
        <v/>
      </c>
      <c r="DM64" s="199" t="str">
        <f t="shared" si="84"/>
        <v/>
      </c>
      <c r="DN64" s="199" t="str">
        <f t="shared" si="84"/>
        <v/>
      </c>
      <c r="DO64" s="199" t="str">
        <f t="shared" si="84"/>
        <v/>
      </c>
      <c r="DP64" s="199" t="str">
        <f t="shared" si="84"/>
        <v/>
      </c>
      <c r="DQ64" s="199" t="str">
        <f t="shared" si="84"/>
        <v/>
      </c>
      <c r="DR64" s="199" t="str">
        <f t="shared" si="84"/>
        <v/>
      </c>
      <c r="DS64" s="199" t="str">
        <f t="shared" si="84"/>
        <v/>
      </c>
      <c r="DT64" s="199" t="str">
        <f t="shared" si="84"/>
        <v/>
      </c>
      <c r="DU64" s="199" t="str">
        <f t="shared" si="84"/>
        <v/>
      </c>
      <c r="DV64" s="199" t="str">
        <f t="shared" si="84"/>
        <v/>
      </c>
      <c r="DW64" s="199" t="str">
        <f t="shared" si="84"/>
        <v/>
      </c>
      <c r="DX64" s="199" t="str">
        <f t="shared" si="84"/>
        <v/>
      </c>
      <c r="DY64" s="199" t="str">
        <f t="shared" si="84"/>
        <v/>
      </c>
      <c r="DZ64" s="199" t="str">
        <f t="shared" si="84"/>
        <v/>
      </c>
      <c r="EA64" s="199" t="str">
        <f t="shared" si="84"/>
        <v/>
      </c>
      <c r="EB64" s="199" t="str">
        <f t="shared" si="84"/>
        <v/>
      </c>
      <c r="EC64" s="199" t="str">
        <f t="shared" si="84"/>
        <v/>
      </c>
      <c r="ED64" s="199" t="str">
        <f t="shared" si="84"/>
        <v/>
      </c>
      <c r="EE64" s="236" t="str">
        <f t="shared" si="16"/>
        <v/>
      </c>
      <c r="EF64" s="237" t="e">
        <f t="shared" si="86"/>
        <v>#N/A</v>
      </c>
      <c r="EG64" s="237" t="e">
        <f t="shared" si="86"/>
        <v>#N/A</v>
      </c>
      <c r="EH64" s="237" t="e">
        <f t="shared" si="86"/>
        <v>#N/A</v>
      </c>
      <c r="EI64" s="237" t="e">
        <f t="shared" si="86"/>
        <v>#N/A</v>
      </c>
      <c r="EJ64" s="237" t="e">
        <f t="shared" si="86"/>
        <v>#N/A</v>
      </c>
      <c r="EK64" s="237" t="e">
        <f t="shared" si="86"/>
        <v>#N/A</v>
      </c>
      <c r="EL64" s="237" t="e">
        <f t="shared" si="86"/>
        <v>#N/A</v>
      </c>
      <c r="EM64" s="237" t="e">
        <f t="shared" si="86"/>
        <v>#N/A</v>
      </c>
      <c r="EN64" s="237" t="e">
        <f t="shared" si="86"/>
        <v>#N/A</v>
      </c>
      <c r="EO64" s="237" t="e">
        <f t="shared" si="86"/>
        <v>#N/A</v>
      </c>
      <c r="EP64" s="237" t="e">
        <f t="shared" si="86"/>
        <v>#N/A</v>
      </c>
      <c r="EQ64" s="237" t="e">
        <f t="shared" si="86"/>
        <v>#N/A</v>
      </c>
      <c r="ER64" s="237" t="e">
        <f t="shared" si="86"/>
        <v>#N/A</v>
      </c>
      <c r="ES64" s="237" t="e">
        <f t="shared" si="86"/>
        <v>#N/A</v>
      </c>
      <c r="ET64" s="237" t="e">
        <f t="shared" si="86"/>
        <v>#N/A</v>
      </c>
      <c r="EU64" s="237" t="e">
        <f t="shared" si="65"/>
        <v>#N/A</v>
      </c>
      <c r="EV64" s="237" t="e">
        <f t="shared" si="60"/>
        <v>#N/A</v>
      </c>
      <c r="EW64" s="237" t="e">
        <f t="shared" si="60"/>
        <v>#N/A</v>
      </c>
      <c r="EX64" s="237" t="e">
        <f t="shared" si="60"/>
        <v>#N/A</v>
      </c>
      <c r="EY64" s="237" t="e">
        <f t="shared" si="60"/>
        <v>#N/A</v>
      </c>
      <c r="EZ64" s="237" t="e">
        <f t="shared" si="60"/>
        <v>#N/A</v>
      </c>
      <c r="FA64" s="237" t="e">
        <f t="shared" si="60"/>
        <v>#N/A</v>
      </c>
      <c r="FB64" s="237" t="e">
        <f t="shared" si="60"/>
        <v>#N/A</v>
      </c>
      <c r="FC64" s="237" t="e">
        <f t="shared" si="56"/>
        <v>#N/A</v>
      </c>
      <c r="FD64" s="237" t="e">
        <f t="shared" si="56"/>
        <v>#N/A</v>
      </c>
      <c r="FE64" s="237" t="e">
        <f t="shared" si="56"/>
        <v>#N/A</v>
      </c>
      <c r="FF64" s="237" t="e">
        <f t="shared" si="56"/>
        <v>#N/A</v>
      </c>
      <c r="FG64" s="237" t="e">
        <f t="shared" si="56"/>
        <v>#N/A</v>
      </c>
      <c r="FH64" s="237" t="e">
        <f t="shared" si="56"/>
        <v>#N/A</v>
      </c>
      <c r="FI64" s="237" t="e">
        <f t="shared" si="56"/>
        <v>#N/A</v>
      </c>
      <c r="FJ64" s="237" t="e">
        <f t="shared" si="56"/>
        <v>#N/A</v>
      </c>
      <c r="FK64" s="237" t="e">
        <f t="shared" si="56"/>
        <v>#N/A</v>
      </c>
      <c r="FL64" s="237" t="e">
        <f t="shared" ref="FL64:FR103" si="88">IF(ISNONTEXT($Q64),IF($G64="R",_xlfn.BETA.DIST(BO64,$M64,$N64,FALSE,$B64,$D64),_xlfn.BETA.DIST(BO64,$N64,$M64,FALSE,$B64,$D64)),NA())</f>
        <v>#N/A</v>
      </c>
      <c r="FM64" s="237" t="e">
        <f t="shared" si="88"/>
        <v>#N/A</v>
      </c>
      <c r="FN64" s="237" t="e">
        <f t="shared" si="88"/>
        <v>#N/A</v>
      </c>
      <c r="FO64" s="237" t="e">
        <f t="shared" si="88"/>
        <v>#N/A</v>
      </c>
      <c r="FP64" s="237" t="e">
        <f t="shared" si="88"/>
        <v>#N/A</v>
      </c>
      <c r="FQ64" s="237" t="e">
        <f t="shared" si="88"/>
        <v>#N/A</v>
      </c>
      <c r="FR64" s="237" t="e">
        <f t="shared" si="88"/>
        <v>#N/A</v>
      </c>
      <c r="FS64" s="237" t="e">
        <f t="shared" si="76"/>
        <v>#N/A</v>
      </c>
      <c r="FT64" s="237" t="e">
        <f t="shared" si="76"/>
        <v>#N/A</v>
      </c>
      <c r="FU64" s="237" t="e">
        <f t="shared" si="76"/>
        <v>#N/A</v>
      </c>
      <c r="FV64" s="237" t="e">
        <f t="shared" si="76"/>
        <v>#N/A</v>
      </c>
      <c r="FW64" s="237" t="e">
        <f t="shared" si="74"/>
        <v>#N/A</v>
      </c>
      <c r="FX64" s="237" t="e">
        <f t="shared" si="61"/>
        <v>#N/A</v>
      </c>
      <c r="FY64" s="237" t="e">
        <f t="shared" si="61"/>
        <v>#N/A</v>
      </c>
      <c r="FZ64" s="237" t="e">
        <f t="shared" si="61"/>
        <v>#N/A</v>
      </c>
      <c r="GA64" s="237" t="e">
        <f t="shared" si="61"/>
        <v>#N/A</v>
      </c>
      <c r="GB64" s="237" t="e">
        <f t="shared" si="61"/>
        <v>#N/A</v>
      </c>
      <c r="GC64" s="237" t="e">
        <f t="shared" si="61"/>
        <v>#N/A</v>
      </c>
      <c r="GD64" s="237" t="e">
        <f t="shared" si="61"/>
        <v>#N/A</v>
      </c>
      <c r="GE64" s="237" t="e">
        <f t="shared" si="61"/>
        <v>#N/A</v>
      </c>
      <c r="GF64" s="237" t="e">
        <f t="shared" si="61"/>
        <v>#N/A</v>
      </c>
      <c r="GG64" s="237" t="e">
        <f t="shared" si="61"/>
        <v>#N/A</v>
      </c>
      <c r="GH64" s="237" t="e">
        <f t="shared" si="61"/>
        <v>#N/A</v>
      </c>
      <c r="GI64" s="237" t="e">
        <f t="shared" si="61"/>
        <v>#N/A</v>
      </c>
      <c r="GJ64" s="237" t="e">
        <f t="shared" si="61"/>
        <v>#N/A</v>
      </c>
      <c r="GK64" s="237" t="e">
        <f t="shared" si="61"/>
        <v>#N/A</v>
      </c>
      <c r="GL64" s="237" t="e">
        <f t="shared" si="78"/>
        <v>#N/A</v>
      </c>
      <c r="GM64" s="237" t="e">
        <f t="shared" si="78"/>
        <v>#N/A</v>
      </c>
      <c r="GN64" s="237" t="e">
        <f t="shared" si="78"/>
        <v>#N/A</v>
      </c>
      <c r="GO64" s="237" t="e">
        <f t="shared" si="58"/>
        <v>#N/A</v>
      </c>
      <c r="GP64" s="237" t="e">
        <f t="shared" si="58"/>
        <v>#N/A</v>
      </c>
      <c r="GQ64" s="237" t="e">
        <f t="shared" si="58"/>
        <v>#N/A</v>
      </c>
      <c r="GR64" s="237" t="e">
        <f t="shared" si="58"/>
        <v>#N/A</v>
      </c>
      <c r="GS64" s="237" t="e">
        <f t="shared" si="58"/>
        <v>#N/A</v>
      </c>
      <c r="GT64" s="237" t="e">
        <f t="shared" si="58"/>
        <v>#N/A</v>
      </c>
      <c r="GU64" s="237" t="e">
        <f t="shared" si="58"/>
        <v>#N/A</v>
      </c>
      <c r="GV64" s="237" t="e">
        <f t="shared" si="58"/>
        <v>#N/A</v>
      </c>
      <c r="GW64" s="237" t="e">
        <f t="shared" si="58"/>
        <v>#N/A</v>
      </c>
      <c r="GX64" s="237" t="e">
        <f t="shared" si="58"/>
        <v>#N/A</v>
      </c>
      <c r="GY64" s="237" t="e">
        <f t="shared" si="58"/>
        <v>#N/A</v>
      </c>
      <c r="GZ64" s="237" t="e">
        <f t="shared" si="58"/>
        <v>#N/A</v>
      </c>
      <c r="HA64" s="237" t="e">
        <f t="shared" si="58"/>
        <v>#N/A</v>
      </c>
      <c r="HB64" s="237" t="e">
        <f t="shared" si="58"/>
        <v>#N/A</v>
      </c>
      <c r="HC64" s="237" t="e">
        <f t="shared" si="58"/>
        <v>#N/A</v>
      </c>
      <c r="HD64" s="237" t="e">
        <f t="shared" si="58"/>
        <v>#N/A</v>
      </c>
      <c r="HE64" s="237" t="e">
        <f t="shared" si="77"/>
        <v>#N/A</v>
      </c>
      <c r="HF64" s="237" t="e">
        <f t="shared" si="55"/>
        <v>#N/A</v>
      </c>
      <c r="HG64" s="237" t="e">
        <f t="shared" si="55"/>
        <v>#N/A</v>
      </c>
      <c r="HH64" s="237" t="e">
        <f t="shared" si="55"/>
        <v>#N/A</v>
      </c>
      <c r="HI64" s="237" t="e">
        <f t="shared" si="55"/>
        <v>#N/A</v>
      </c>
      <c r="HJ64" s="237" t="e">
        <f t="shared" si="55"/>
        <v>#N/A</v>
      </c>
      <c r="HK64" s="237" t="e">
        <f t="shared" si="55"/>
        <v>#N/A</v>
      </c>
      <c r="HL64" s="237" t="e">
        <f t="shared" si="55"/>
        <v>#N/A</v>
      </c>
      <c r="HM64" s="237" t="e">
        <f t="shared" si="55"/>
        <v>#N/A</v>
      </c>
      <c r="HN64" s="237" t="e">
        <f t="shared" si="55"/>
        <v>#N/A</v>
      </c>
      <c r="HO64" s="237" t="e">
        <f t="shared" si="55"/>
        <v>#N/A</v>
      </c>
      <c r="HP64" s="237" t="e">
        <f t="shared" si="55"/>
        <v>#N/A</v>
      </c>
      <c r="HQ64" s="237" t="e">
        <f t="shared" si="55"/>
        <v>#N/A</v>
      </c>
      <c r="HR64" s="237" t="e">
        <f t="shared" si="55"/>
        <v>#N/A</v>
      </c>
      <c r="HS64" s="237" t="e">
        <f t="shared" si="55"/>
        <v>#N/A</v>
      </c>
      <c r="HT64" s="237" t="e">
        <f t="shared" si="55"/>
        <v>#N/A</v>
      </c>
      <c r="HU64" s="237" t="e">
        <f t="shared" si="55"/>
        <v>#N/A</v>
      </c>
      <c r="HV64" s="237" t="e">
        <f t="shared" si="81"/>
        <v>#N/A</v>
      </c>
      <c r="HW64" s="237" t="e">
        <f t="shared" si="79"/>
        <v>#N/A</v>
      </c>
      <c r="HX64" s="237" t="e">
        <f t="shared" si="66"/>
        <v>#N/A</v>
      </c>
      <c r="HY64" s="237" t="e">
        <f t="shared" si="63"/>
        <v>#N/A</v>
      </c>
      <c r="HZ64" s="237" t="e">
        <f t="shared" si="63"/>
        <v>#N/A</v>
      </c>
      <c r="IA64" s="237" t="e">
        <f t="shared" si="45"/>
        <v>#N/A</v>
      </c>
      <c r="IB64" s="237" t="e">
        <f t="shared" si="27"/>
        <v>#N/A</v>
      </c>
    </row>
    <row r="65" spans="1:236" hidden="1" x14ac:dyDescent="0.25">
      <c r="A65" s="22">
        <v>62</v>
      </c>
      <c r="B65" s="132"/>
      <c r="C65" s="132"/>
      <c r="D65" s="132"/>
      <c r="E65" s="127"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9" t="str">
        <f t="shared" si="3"/>
        <v/>
      </c>
      <c r="Q65" s="119" t="str">
        <f t="shared" si="4"/>
        <v/>
      </c>
      <c r="R65" s="40" t="str">
        <f t="shared" si="5"/>
        <v/>
      </c>
      <c r="S65" s="132"/>
      <c r="T65" s="28" t="str">
        <f>IF(AND(B65&gt;0,C65&gt;0,D65&gt;0,M65&gt;0,N65&gt;0,S65&gt;0,NOT(K65="")),ABS(VLOOKUP($S$1,VLookups!$A$28:$B$29,2,FALSE)-_xlfn.BETA.DIST(S65,IF(G65="L",N65,M65),IF(G65="L",M65,N65),TRUE,B65,D65)),"")</f>
        <v/>
      </c>
      <c r="U65" s="129" t="str">
        <f>IF(OR($M65="",$N65=""),"",_xlfn.BETA.INV(ABS(VLOOKUP($S$1,VLookups!$A$28:$B$29,2,FALSE)-U$3),IF($G65="L",$N65,$M65),IF($G65="L",$M65,$N65),$B65,$D65))</f>
        <v/>
      </c>
      <c r="V65" s="130" t="str">
        <f>IF(OR($M65="",$N65=""),"",_xlfn.BETA.INV(ABS(VLOOKUP($S$1,VLookups!$A$28:$B$29,2,FALSE)-V$3),IF($G65="L",$N65,$M65),IF($G65="L",$M65,$N65),$B65,$D65))</f>
        <v/>
      </c>
      <c r="W65" s="129" t="str">
        <f>IF(OR($M65="",$N65=""),"",_xlfn.BETA.INV(ABS(VLOOKUP($S$1,VLookups!$A$28:$B$29,2,FALSE)-W$3),IF($G65="L",$N65,$M65),IF($G65="L",$M65,$N65),$B65,$D65))</f>
        <v/>
      </c>
      <c r="X65" s="130" t="str">
        <f>IF(OR($M65="",$N65=""),"",_xlfn.BETA.INV(ABS(VLOOKUP($S$1,VLookups!$A$28:$B$29,2,FALSE)-X$3),IF($G65="L",$N65,$M65),IF($G65="L",$M65,$N65),$B65,$D65))</f>
        <v/>
      </c>
      <c r="Y65" s="129" t="str">
        <f>IF(OR($M65="",$N65=""),"",_xlfn.BETA.INV(ABS(VLOOKUP($S$1,VLookups!$A$28:$B$29,2,FALSE)-Y$3),IF($G65="L",$N65,$M65),IF($G65="L",$M65,$N65),$B65,$D65))</f>
        <v/>
      </c>
      <c r="Z65" s="130" t="str">
        <f>IF(OR($M65="",$N65=""),"",_xlfn.BETA.INV(ABS(VLOOKUP($S$1,VLookups!$A$28:$B$29,2,FALSE)-Z$3),IF($G65="L",$N65,$M65),IF($G65="L",$M65,$N65),$B65,$D65))</f>
        <v/>
      </c>
      <c r="AA65" s="129" t="str">
        <f>IF(OR($M65="",$N65=""),"",_xlfn.BETA.INV(ABS(VLOOKUP($S$1,VLookups!$A$28:$B$29,2,FALSE)-AA$3),IF($G65="L",$N65,$M65),IF($G65="L",$M65,$N65),$B65,$D65))</f>
        <v/>
      </c>
      <c r="AB65" s="130" t="str">
        <f>IF(OR($M65="",$N65=""),"",_xlfn.BETA.INV(ABS(VLOOKUP($S$1,VLookups!$A$28:$B$29,2,FALSE)-AB$3),IF($G65="L",$N65,$M65),IF($G65="L",$M65,$N65),$B65,$D65))</f>
        <v/>
      </c>
      <c r="AC65" s="129" t="str">
        <f>IF(OR($M65="",$N65=""),"",_xlfn.BETA.INV(ABS(VLOOKUP($S$1,VLookups!$A$28:$B$29,2,FALSE)-AC$3),IF($G65="L",$N65,$M65),IF($G65="L",$M65,$N65),$B65,$D65))</f>
        <v/>
      </c>
      <c r="AD65" s="130" t="str">
        <f>IF(OR($M65="",$N65=""),"",_xlfn.BETA.INV(ABS(VLOOKUP($S$1,VLookups!$A$28:$B$29,2,FALSE)-AD$3),IF($G65="L",$N65,$M65),IF($G65="L",$M65,$N65),$B65,$D65))</f>
        <v/>
      </c>
      <c r="AE65" s="129" t="str">
        <f>IF(OR($M65="",$N65=""),"",_xlfn.BETA.INV(ABS(VLOOKUP($S$1,VLookups!$A$28:$B$29,2,FALSE)-AE$3),IF($G65="L",$N65,$M65),IF($G65="L",$M65,$N65),$B65,$D65))</f>
        <v/>
      </c>
      <c r="AF65" s="130" t="str">
        <f>IF(OR($M65="",$N65=""),"",_xlfn.BETA.INV(ABS(VLOOKUP($S$1,VLookups!$A$28:$B$29,2,FALSE)-AF$3),IF($G65="L",$N65,$M65),IF($G65="L",$M65,$N65),$B65,$D65))</f>
        <v/>
      </c>
      <c r="AG65" s="17"/>
      <c r="AH65" s="238" t="str">
        <f t="shared" si="13"/>
        <v/>
      </c>
      <c r="AI65" s="236" t="str">
        <f t="shared" si="14"/>
        <v/>
      </c>
      <c r="AJ65" s="199" t="str">
        <f t="shared" ref="AJ65:CU68" si="89">IF(ISNONTEXT($AH65),AI65+$AH65,"")</f>
        <v/>
      </c>
      <c r="AK65" s="199" t="str">
        <f t="shared" si="89"/>
        <v/>
      </c>
      <c r="AL65" s="199" t="str">
        <f t="shared" si="89"/>
        <v/>
      </c>
      <c r="AM65" s="199" t="str">
        <f t="shared" si="89"/>
        <v/>
      </c>
      <c r="AN65" s="199" t="str">
        <f t="shared" si="89"/>
        <v/>
      </c>
      <c r="AO65" s="199" t="str">
        <f t="shared" si="89"/>
        <v/>
      </c>
      <c r="AP65" s="199" t="str">
        <f t="shared" si="89"/>
        <v/>
      </c>
      <c r="AQ65" s="199" t="str">
        <f t="shared" si="89"/>
        <v/>
      </c>
      <c r="AR65" s="199" t="str">
        <f t="shared" si="89"/>
        <v/>
      </c>
      <c r="AS65" s="199" t="str">
        <f t="shared" si="89"/>
        <v/>
      </c>
      <c r="AT65" s="199" t="str">
        <f t="shared" si="89"/>
        <v/>
      </c>
      <c r="AU65" s="199" t="str">
        <f t="shared" si="89"/>
        <v/>
      </c>
      <c r="AV65" s="199" t="str">
        <f t="shared" si="89"/>
        <v/>
      </c>
      <c r="AW65" s="199" t="str">
        <f t="shared" si="89"/>
        <v/>
      </c>
      <c r="AX65" s="199" t="str">
        <f t="shared" si="89"/>
        <v/>
      </c>
      <c r="AY65" s="199" t="str">
        <f t="shared" si="89"/>
        <v/>
      </c>
      <c r="AZ65" s="199" t="str">
        <f t="shared" si="89"/>
        <v/>
      </c>
      <c r="BA65" s="199" t="str">
        <f t="shared" si="89"/>
        <v/>
      </c>
      <c r="BB65" s="199" t="str">
        <f t="shared" si="89"/>
        <v/>
      </c>
      <c r="BC65" s="199" t="str">
        <f t="shared" si="89"/>
        <v/>
      </c>
      <c r="BD65" s="199" t="str">
        <f t="shared" si="89"/>
        <v/>
      </c>
      <c r="BE65" s="199" t="str">
        <f t="shared" si="89"/>
        <v/>
      </c>
      <c r="BF65" s="199" t="str">
        <f t="shared" si="89"/>
        <v/>
      </c>
      <c r="BG65" s="199" t="str">
        <f t="shared" si="89"/>
        <v/>
      </c>
      <c r="BH65" s="199" t="str">
        <f t="shared" si="89"/>
        <v/>
      </c>
      <c r="BI65" s="199" t="str">
        <f t="shared" si="89"/>
        <v/>
      </c>
      <c r="BJ65" s="199" t="str">
        <f t="shared" si="89"/>
        <v/>
      </c>
      <c r="BK65" s="199" t="str">
        <f t="shared" si="89"/>
        <v/>
      </c>
      <c r="BL65" s="199" t="str">
        <f t="shared" si="89"/>
        <v/>
      </c>
      <c r="BM65" s="199" t="str">
        <f t="shared" si="89"/>
        <v/>
      </c>
      <c r="BN65" s="199" t="str">
        <f t="shared" si="89"/>
        <v/>
      </c>
      <c r="BO65" s="199" t="str">
        <f t="shared" si="89"/>
        <v/>
      </c>
      <c r="BP65" s="199" t="str">
        <f t="shared" si="89"/>
        <v/>
      </c>
      <c r="BQ65" s="199" t="str">
        <f t="shared" si="89"/>
        <v/>
      </c>
      <c r="BR65" s="199" t="str">
        <f t="shared" si="89"/>
        <v/>
      </c>
      <c r="BS65" s="199" t="str">
        <f t="shared" si="89"/>
        <v/>
      </c>
      <c r="BT65" s="199" t="str">
        <f t="shared" si="89"/>
        <v/>
      </c>
      <c r="BU65" s="199" t="str">
        <f t="shared" si="89"/>
        <v/>
      </c>
      <c r="BV65" s="199" t="str">
        <f t="shared" si="89"/>
        <v/>
      </c>
      <c r="BW65" s="199" t="str">
        <f t="shared" si="89"/>
        <v/>
      </c>
      <c r="BX65" s="199" t="str">
        <f t="shared" si="89"/>
        <v/>
      </c>
      <c r="BY65" s="199" t="str">
        <f t="shared" si="89"/>
        <v/>
      </c>
      <c r="BZ65" s="199" t="str">
        <f t="shared" si="89"/>
        <v/>
      </c>
      <c r="CA65" s="199" t="str">
        <f t="shared" si="89"/>
        <v/>
      </c>
      <c r="CB65" s="199" t="str">
        <f t="shared" si="89"/>
        <v/>
      </c>
      <c r="CC65" s="199" t="str">
        <f t="shared" si="89"/>
        <v/>
      </c>
      <c r="CD65" s="199" t="str">
        <f t="shared" si="89"/>
        <v/>
      </c>
      <c r="CE65" s="199" t="str">
        <f t="shared" si="89"/>
        <v/>
      </c>
      <c r="CF65" s="199" t="str">
        <f t="shared" si="89"/>
        <v/>
      </c>
      <c r="CG65" s="199" t="str">
        <f t="shared" si="89"/>
        <v/>
      </c>
      <c r="CH65" s="199" t="str">
        <f t="shared" si="89"/>
        <v/>
      </c>
      <c r="CI65" s="199" t="str">
        <f t="shared" si="89"/>
        <v/>
      </c>
      <c r="CJ65" s="199" t="str">
        <f t="shared" si="89"/>
        <v/>
      </c>
      <c r="CK65" s="199" t="str">
        <f t="shared" si="89"/>
        <v/>
      </c>
      <c r="CL65" s="199" t="str">
        <f t="shared" si="89"/>
        <v/>
      </c>
      <c r="CM65" s="199" t="str">
        <f t="shared" si="89"/>
        <v/>
      </c>
      <c r="CN65" s="199" t="str">
        <f t="shared" si="89"/>
        <v/>
      </c>
      <c r="CO65" s="199" t="str">
        <f t="shared" si="89"/>
        <v/>
      </c>
      <c r="CP65" s="199" t="str">
        <f t="shared" si="89"/>
        <v/>
      </c>
      <c r="CQ65" s="199" t="str">
        <f t="shared" si="89"/>
        <v/>
      </c>
      <c r="CR65" s="199" t="str">
        <f t="shared" si="89"/>
        <v/>
      </c>
      <c r="CS65" s="199" t="str">
        <f t="shared" si="89"/>
        <v/>
      </c>
      <c r="CT65" s="199" t="str">
        <f t="shared" si="89"/>
        <v/>
      </c>
      <c r="CU65" s="199" t="str">
        <f t="shared" si="89"/>
        <v/>
      </c>
      <c r="CV65" s="199" t="str">
        <f t="shared" si="84"/>
        <v/>
      </c>
      <c r="CW65" s="199" t="str">
        <f t="shared" si="84"/>
        <v/>
      </c>
      <c r="CX65" s="199" t="str">
        <f t="shared" si="84"/>
        <v/>
      </c>
      <c r="CY65" s="199" t="str">
        <f t="shared" si="84"/>
        <v/>
      </c>
      <c r="CZ65" s="199" t="str">
        <f t="shared" si="84"/>
        <v/>
      </c>
      <c r="DA65" s="199" t="str">
        <f t="shared" si="84"/>
        <v/>
      </c>
      <c r="DB65" s="199" t="str">
        <f t="shared" si="84"/>
        <v/>
      </c>
      <c r="DC65" s="199" t="str">
        <f t="shared" si="84"/>
        <v/>
      </c>
      <c r="DD65" s="199" t="str">
        <f t="shared" si="84"/>
        <v/>
      </c>
      <c r="DE65" s="199" t="str">
        <f t="shared" si="84"/>
        <v/>
      </c>
      <c r="DF65" s="199" t="str">
        <f t="shared" si="84"/>
        <v/>
      </c>
      <c r="DG65" s="199" t="str">
        <f t="shared" si="84"/>
        <v/>
      </c>
      <c r="DH65" s="199" t="str">
        <f t="shared" si="84"/>
        <v/>
      </c>
      <c r="DI65" s="199" t="str">
        <f t="shared" si="84"/>
        <v/>
      </c>
      <c r="DJ65" s="199" t="str">
        <f t="shared" si="84"/>
        <v/>
      </c>
      <c r="DK65" s="199" t="str">
        <f t="shared" si="84"/>
        <v/>
      </c>
      <c r="DL65" s="199" t="str">
        <f t="shared" si="84"/>
        <v/>
      </c>
      <c r="DM65" s="199" t="str">
        <f t="shared" si="84"/>
        <v/>
      </c>
      <c r="DN65" s="199" t="str">
        <f t="shared" si="84"/>
        <v/>
      </c>
      <c r="DO65" s="199" t="str">
        <f t="shared" si="84"/>
        <v/>
      </c>
      <c r="DP65" s="199" t="str">
        <f t="shared" si="84"/>
        <v/>
      </c>
      <c r="DQ65" s="199" t="str">
        <f t="shared" si="84"/>
        <v/>
      </c>
      <c r="DR65" s="199" t="str">
        <f t="shared" si="84"/>
        <v/>
      </c>
      <c r="DS65" s="199" t="str">
        <f t="shared" si="84"/>
        <v/>
      </c>
      <c r="DT65" s="199" t="str">
        <f t="shared" si="84"/>
        <v/>
      </c>
      <c r="DU65" s="199" t="str">
        <f t="shared" si="84"/>
        <v/>
      </c>
      <c r="DV65" s="199" t="str">
        <f t="shared" si="84"/>
        <v/>
      </c>
      <c r="DW65" s="199" t="str">
        <f t="shared" si="84"/>
        <v/>
      </c>
      <c r="DX65" s="199" t="str">
        <f t="shared" si="84"/>
        <v/>
      </c>
      <c r="DY65" s="199" t="str">
        <f t="shared" si="84"/>
        <v/>
      </c>
      <c r="DZ65" s="199" t="str">
        <f t="shared" si="84"/>
        <v/>
      </c>
      <c r="EA65" s="199" t="str">
        <f t="shared" si="84"/>
        <v/>
      </c>
      <c r="EB65" s="199" t="str">
        <f t="shared" si="84"/>
        <v/>
      </c>
      <c r="EC65" s="199" t="str">
        <f t="shared" si="84"/>
        <v/>
      </c>
      <c r="ED65" s="199" t="str">
        <f t="shared" si="84"/>
        <v/>
      </c>
      <c r="EE65" s="236" t="str">
        <f t="shared" si="16"/>
        <v/>
      </c>
      <c r="EF65" s="237" t="e">
        <f t="shared" si="86"/>
        <v>#N/A</v>
      </c>
      <c r="EG65" s="237" t="e">
        <f t="shared" si="86"/>
        <v>#N/A</v>
      </c>
      <c r="EH65" s="237" t="e">
        <f t="shared" si="86"/>
        <v>#N/A</v>
      </c>
      <c r="EI65" s="237" t="e">
        <f t="shared" si="86"/>
        <v>#N/A</v>
      </c>
      <c r="EJ65" s="237" t="e">
        <f t="shared" si="86"/>
        <v>#N/A</v>
      </c>
      <c r="EK65" s="237" t="e">
        <f t="shared" si="86"/>
        <v>#N/A</v>
      </c>
      <c r="EL65" s="237" t="e">
        <f t="shared" si="86"/>
        <v>#N/A</v>
      </c>
      <c r="EM65" s="237" t="e">
        <f t="shared" si="86"/>
        <v>#N/A</v>
      </c>
      <c r="EN65" s="237" t="e">
        <f t="shared" si="86"/>
        <v>#N/A</v>
      </c>
      <c r="EO65" s="237" t="e">
        <f t="shared" si="86"/>
        <v>#N/A</v>
      </c>
      <c r="EP65" s="237" t="e">
        <f t="shared" si="86"/>
        <v>#N/A</v>
      </c>
      <c r="EQ65" s="237" t="e">
        <f t="shared" si="86"/>
        <v>#N/A</v>
      </c>
      <c r="ER65" s="237" t="e">
        <f t="shared" si="86"/>
        <v>#N/A</v>
      </c>
      <c r="ES65" s="237" t="e">
        <f t="shared" si="86"/>
        <v>#N/A</v>
      </c>
      <c r="ET65" s="237" t="e">
        <f t="shared" si="86"/>
        <v>#N/A</v>
      </c>
      <c r="EU65" s="237" t="e">
        <f t="shared" si="65"/>
        <v>#N/A</v>
      </c>
      <c r="EV65" s="237" t="e">
        <f t="shared" si="60"/>
        <v>#N/A</v>
      </c>
      <c r="EW65" s="237" t="e">
        <f t="shared" si="60"/>
        <v>#N/A</v>
      </c>
      <c r="EX65" s="237" t="e">
        <f t="shared" si="60"/>
        <v>#N/A</v>
      </c>
      <c r="EY65" s="237" t="e">
        <f t="shared" si="60"/>
        <v>#N/A</v>
      </c>
      <c r="EZ65" s="237" t="e">
        <f t="shared" si="60"/>
        <v>#N/A</v>
      </c>
      <c r="FA65" s="237" t="e">
        <f t="shared" si="60"/>
        <v>#N/A</v>
      </c>
      <c r="FB65" s="237" t="e">
        <f t="shared" si="60"/>
        <v>#N/A</v>
      </c>
      <c r="FC65" s="237" t="e">
        <f t="shared" si="60"/>
        <v>#N/A</v>
      </c>
      <c r="FD65" s="237" t="e">
        <f t="shared" si="60"/>
        <v>#N/A</v>
      </c>
      <c r="FE65" s="237" t="e">
        <f t="shared" si="60"/>
        <v>#N/A</v>
      </c>
      <c r="FF65" s="237" t="e">
        <f t="shared" si="60"/>
        <v>#N/A</v>
      </c>
      <c r="FG65" s="237" t="e">
        <f t="shared" si="60"/>
        <v>#N/A</v>
      </c>
      <c r="FH65" s="237" t="e">
        <f t="shared" si="60"/>
        <v>#N/A</v>
      </c>
      <c r="FI65" s="237" t="e">
        <f t="shared" si="60"/>
        <v>#N/A</v>
      </c>
      <c r="FJ65" s="237" t="e">
        <f t="shared" si="60"/>
        <v>#N/A</v>
      </c>
      <c r="FK65" s="237" t="e">
        <f t="shared" si="60"/>
        <v>#N/A</v>
      </c>
      <c r="FL65" s="237" t="e">
        <f t="shared" si="88"/>
        <v>#N/A</v>
      </c>
      <c r="FM65" s="237" t="e">
        <f t="shared" si="88"/>
        <v>#N/A</v>
      </c>
      <c r="FN65" s="237" t="e">
        <f t="shared" si="88"/>
        <v>#N/A</v>
      </c>
      <c r="FO65" s="237" t="e">
        <f t="shared" si="88"/>
        <v>#N/A</v>
      </c>
      <c r="FP65" s="237" t="e">
        <f t="shared" si="88"/>
        <v>#N/A</v>
      </c>
      <c r="FQ65" s="237" t="e">
        <f t="shared" si="88"/>
        <v>#N/A</v>
      </c>
      <c r="FR65" s="237" t="e">
        <f t="shared" si="88"/>
        <v>#N/A</v>
      </c>
      <c r="FS65" s="237" t="e">
        <f t="shared" si="76"/>
        <v>#N/A</v>
      </c>
      <c r="FT65" s="237" t="e">
        <f t="shared" si="76"/>
        <v>#N/A</v>
      </c>
      <c r="FU65" s="237" t="e">
        <f t="shared" si="76"/>
        <v>#N/A</v>
      </c>
      <c r="FV65" s="237" t="e">
        <f t="shared" si="76"/>
        <v>#N/A</v>
      </c>
      <c r="FW65" s="237" t="e">
        <f t="shared" si="74"/>
        <v>#N/A</v>
      </c>
      <c r="FX65" s="237" t="e">
        <f t="shared" si="61"/>
        <v>#N/A</v>
      </c>
      <c r="FY65" s="237" t="e">
        <f t="shared" si="61"/>
        <v>#N/A</v>
      </c>
      <c r="FZ65" s="237" t="e">
        <f t="shared" si="61"/>
        <v>#N/A</v>
      </c>
      <c r="GA65" s="237" t="e">
        <f t="shared" si="61"/>
        <v>#N/A</v>
      </c>
      <c r="GB65" s="237" t="e">
        <f t="shared" si="61"/>
        <v>#N/A</v>
      </c>
      <c r="GC65" s="237" t="e">
        <f t="shared" si="61"/>
        <v>#N/A</v>
      </c>
      <c r="GD65" s="237" t="e">
        <f t="shared" si="61"/>
        <v>#N/A</v>
      </c>
      <c r="GE65" s="237" t="e">
        <f t="shared" si="61"/>
        <v>#N/A</v>
      </c>
      <c r="GF65" s="237" t="e">
        <f t="shared" si="61"/>
        <v>#N/A</v>
      </c>
      <c r="GG65" s="237" t="e">
        <f t="shared" si="61"/>
        <v>#N/A</v>
      </c>
      <c r="GH65" s="237" t="e">
        <f t="shared" si="61"/>
        <v>#N/A</v>
      </c>
      <c r="GI65" s="237" t="e">
        <f t="shared" si="61"/>
        <v>#N/A</v>
      </c>
      <c r="GJ65" s="237" t="e">
        <f t="shared" si="61"/>
        <v>#N/A</v>
      </c>
      <c r="GK65" s="237" t="e">
        <f t="shared" si="61"/>
        <v>#N/A</v>
      </c>
      <c r="GL65" s="237" t="e">
        <f t="shared" si="78"/>
        <v>#N/A</v>
      </c>
      <c r="GM65" s="237" t="e">
        <f t="shared" si="78"/>
        <v>#N/A</v>
      </c>
      <c r="GN65" s="237" t="e">
        <f t="shared" si="78"/>
        <v>#N/A</v>
      </c>
      <c r="GO65" s="237" t="e">
        <f t="shared" si="58"/>
        <v>#N/A</v>
      </c>
      <c r="GP65" s="237" t="e">
        <f t="shared" si="58"/>
        <v>#N/A</v>
      </c>
      <c r="GQ65" s="237" t="e">
        <f t="shared" si="58"/>
        <v>#N/A</v>
      </c>
      <c r="GR65" s="237" t="e">
        <f t="shared" si="58"/>
        <v>#N/A</v>
      </c>
      <c r="GS65" s="237" t="e">
        <f t="shared" si="58"/>
        <v>#N/A</v>
      </c>
      <c r="GT65" s="237" t="e">
        <f t="shared" si="58"/>
        <v>#N/A</v>
      </c>
      <c r="GU65" s="237" t="e">
        <f t="shared" si="58"/>
        <v>#N/A</v>
      </c>
      <c r="GV65" s="237" t="e">
        <f t="shared" si="58"/>
        <v>#N/A</v>
      </c>
      <c r="GW65" s="237" t="e">
        <f t="shared" si="58"/>
        <v>#N/A</v>
      </c>
      <c r="GX65" s="237" t="e">
        <f t="shared" si="58"/>
        <v>#N/A</v>
      </c>
      <c r="GY65" s="237" t="e">
        <f t="shared" si="58"/>
        <v>#N/A</v>
      </c>
      <c r="GZ65" s="237" t="e">
        <f t="shared" si="58"/>
        <v>#N/A</v>
      </c>
      <c r="HA65" s="237" t="e">
        <f t="shared" si="58"/>
        <v>#N/A</v>
      </c>
      <c r="HB65" s="237" t="e">
        <f t="shared" si="58"/>
        <v>#N/A</v>
      </c>
      <c r="HC65" s="237" t="e">
        <f t="shared" si="58"/>
        <v>#N/A</v>
      </c>
      <c r="HD65" s="237" t="e">
        <f t="shared" si="58"/>
        <v>#N/A</v>
      </c>
      <c r="HE65" s="237" t="e">
        <f t="shared" si="77"/>
        <v>#N/A</v>
      </c>
      <c r="HF65" s="237" t="e">
        <f t="shared" si="55"/>
        <v>#N/A</v>
      </c>
      <c r="HG65" s="237" t="e">
        <f t="shared" si="55"/>
        <v>#N/A</v>
      </c>
      <c r="HH65" s="237" t="e">
        <f t="shared" si="55"/>
        <v>#N/A</v>
      </c>
      <c r="HI65" s="237" t="e">
        <f t="shared" si="55"/>
        <v>#N/A</v>
      </c>
      <c r="HJ65" s="237" t="e">
        <f t="shared" si="55"/>
        <v>#N/A</v>
      </c>
      <c r="HK65" s="237" t="e">
        <f t="shared" si="55"/>
        <v>#N/A</v>
      </c>
      <c r="HL65" s="237" t="e">
        <f t="shared" si="55"/>
        <v>#N/A</v>
      </c>
      <c r="HM65" s="237" t="e">
        <f t="shared" si="55"/>
        <v>#N/A</v>
      </c>
      <c r="HN65" s="237" t="e">
        <f t="shared" si="55"/>
        <v>#N/A</v>
      </c>
      <c r="HO65" s="237" t="e">
        <f t="shared" si="55"/>
        <v>#N/A</v>
      </c>
      <c r="HP65" s="237" t="e">
        <f t="shared" si="55"/>
        <v>#N/A</v>
      </c>
      <c r="HQ65" s="237" t="e">
        <f t="shared" si="55"/>
        <v>#N/A</v>
      </c>
      <c r="HR65" s="237" t="e">
        <f t="shared" si="55"/>
        <v>#N/A</v>
      </c>
      <c r="HS65" s="237" t="e">
        <f t="shared" si="55"/>
        <v>#N/A</v>
      </c>
      <c r="HT65" s="237" t="e">
        <f t="shared" si="55"/>
        <v>#N/A</v>
      </c>
      <c r="HU65" s="237" t="e">
        <f t="shared" si="55"/>
        <v>#N/A</v>
      </c>
      <c r="HV65" s="237" t="e">
        <f t="shared" si="81"/>
        <v>#N/A</v>
      </c>
      <c r="HW65" s="237" t="e">
        <f t="shared" si="79"/>
        <v>#N/A</v>
      </c>
      <c r="HX65" s="237" t="e">
        <f t="shared" si="66"/>
        <v>#N/A</v>
      </c>
      <c r="HY65" s="237" t="e">
        <f t="shared" si="63"/>
        <v>#N/A</v>
      </c>
      <c r="HZ65" s="237" t="e">
        <f t="shared" si="63"/>
        <v>#N/A</v>
      </c>
      <c r="IA65" s="237" t="e">
        <f t="shared" si="45"/>
        <v>#N/A</v>
      </c>
      <c r="IB65" s="237" t="e">
        <f t="shared" si="27"/>
        <v>#N/A</v>
      </c>
    </row>
    <row r="66" spans="1:236" hidden="1" x14ac:dyDescent="0.25">
      <c r="A66" s="22">
        <v>63</v>
      </c>
      <c r="B66" s="132"/>
      <c r="C66" s="132"/>
      <c r="D66" s="132"/>
      <c r="E66" s="127"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9" t="str">
        <f t="shared" si="3"/>
        <v/>
      </c>
      <c r="Q66" s="119" t="str">
        <f t="shared" si="4"/>
        <v/>
      </c>
      <c r="R66" s="40" t="str">
        <f t="shared" si="5"/>
        <v/>
      </c>
      <c r="S66" s="132"/>
      <c r="T66" s="28" t="str">
        <f>IF(AND(B66&gt;0,C66&gt;0,D66&gt;0,M66&gt;0,N66&gt;0,S66&gt;0,NOT(K66="")),ABS(VLOOKUP($S$1,VLookups!$A$28:$B$29,2,FALSE)-_xlfn.BETA.DIST(S66,IF(G66="L",N66,M66),IF(G66="L",M66,N66),TRUE,B66,D66)),"")</f>
        <v/>
      </c>
      <c r="U66" s="129" t="str">
        <f>IF(OR($M66="",$N66=""),"",_xlfn.BETA.INV(ABS(VLOOKUP($S$1,VLookups!$A$28:$B$29,2,FALSE)-U$3),IF($G66="L",$N66,$M66),IF($G66="L",$M66,$N66),$B66,$D66))</f>
        <v/>
      </c>
      <c r="V66" s="130" t="str">
        <f>IF(OR($M66="",$N66=""),"",_xlfn.BETA.INV(ABS(VLOOKUP($S$1,VLookups!$A$28:$B$29,2,FALSE)-V$3),IF($G66="L",$N66,$M66),IF($G66="L",$M66,$N66),$B66,$D66))</f>
        <v/>
      </c>
      <c r="W66" s="129" t="str">
        <f>IF(OR($M66="",$N66=""),"",_xlfn.BETA.INV(ABS(VLOOKUP($S$1,VLookups!$A$28:$B$29,2,FALSE)-W$3),IF($G66="L",$N66,$M66),IF($G66="L",$M66,$N66),$B66,$D66))</f>
        <v/>
      </c>
      <c r="X66" s="130" t="str">
        <f>IF(OR($M66="",$N66=""),"",_xlfn.BETA.INV(ABS(VLOOKUP($S$1,VLookups!$A$28:$B$29,2,FALSE)-X$3),IF($G66="L",$N66,$M66),IF($G66="L",$M66,$N66),$B66,$D66))</f>
        <v/>
      </c>
      <c r="Y66" s="129" t="str">
        <f>IF(OR($M66="",$N66=""),"",_xlfn.BETA.INV(ABS(VLOOKUP($S$1,VLookups!$A$28:$B$29,2,FALSE)-Y$3),IF($G66="L",$N66,$M66),IF($G66="L",$M66,$N66),$B66,$D66))</f>
        <v/>
      </c>
      <c r="Z66" s="130" t="str">
        <f>IF(OR($M66="",$N66=""),"",_xlfn.BETA.INV(ABS(VLOOKUP($S$1,VLookups!$A$28:$B$29,2,FALSE)-Z$3),IF($G66="L",$N66,$M66),IF($G66="L",$M66,$N66),$B66,$D66))</f>
        <v/>
      </c>
      <c r="AA66" s="129" t="str">
        <f>IF(OR($M66="",$N66=""),"",_xlfn.BETA.INV(ABS(VLOOKUP($S$1,VLookups!$A$28:$B$29,2,FALSE)-AA$3),IF($G66="L",$N66,$M66),IF($G66="L",$M66,$N66),$B66,$D66))</f>
        <v/>
      </c>
      <c r="AB66" s="130" t="str">
        <f>IF(OR($M66="",$N66=""),"",_xlfn.BETA.INV(ABS(VLOOKUP($S$1,VLookups!$A$28:$B$29,2,FALSE)-AB$3),IF($G66="L",$N66,$M66),IF($G66="L",$M66,$N66),$B66,$D66))</f>
        <v/>
      </c>
      <c r="AC66" s="129" t="str">
        <f>IF(OR($M66="",$N66=""),"",_xlfn.BETA.INV(ABS(VLOOKUP($S$1,VLookups!$A$28:$B$29,2,FALSE)-AC$3),IF($G66="L",$N66,$M66),IF($G66="L",$M66,$N66),$B66,$D66))</f>
        <v/>
      </c>
      <c r="AD66" s="130" t="str">
        <f>IF(OR($M66="",$N66=""),"",_xlfn.BETA.INV(ABS(VLOOKUP($S$1,VLookups!$A$28:$B$29,2,FALSE)-AD$3),IF($G66="L",$N66,$M66),IF($G66="L",$M66,$N66),$B66,$D66))</f>
        <v/>
      </c>
      <c r="AE66" s="129" t="str">
        <f>IF(OR($M66="",$N66=""),"",_xlfn.BETA.INV(ABS(VLOOKUP($S$1,VLookups!$A$28:$B$29,2,FALSE)-AE$3),IF($G66="L",$N66,$M66),IF($G66="L",$M66,$N66),$B66,$D66))</f>
        <v/>
      </c>
      <c r="AF66" s="130" t="str">
        <f>IF(OR($M66="",$N66=""),"",_xlfn.BETA.INV(ABS(VLOOKUP($S$1,VLookups!$A$28:$B$29,2,FALSE)-AF$3),IF($G66="L",$N66,$M66),IF($G66="L",$M66,$N66),$B66,$D66))</f>
        <v/>
      </c>
      <c r="AG66" s="17"/>
      <c r="AH66" s="238" t="str">
        <f t="shared" si="13"/>
        <v/>
      </c>
      <c r="AI66" s="236" t="str">
        <f t="shared" si="14"/>
        <v/>
      </c>
      <c r="AJ66" s="199" t="str">
        <f t="shared" si="89"/>
        <v/>
      </c>
      <c r="AK66" s="199" t="str">
        <f t="shared" si="89"/>
        <v/>
      </c>
      <c r="AL66" s="199" t="str">
        <f t="shared" si="89"/>
        <v/>
      </c>
      <c r="AM66" s="199" t="str">
        <f t="shared" si="89"/>
        <v/>
      </c>
      <c r="AN66" s="199" t="str">
        <f t="shared" si="89"/>
        <v/>
      </c>
      <c r="AO66" s="199" t="str">
        <f t="shared" si="89"/>
        <v/>
      </c>
      <c r="AP66" s="199" t="str">
        <f t="shared" si="89"/>
        <v/>
      </c>
      <c r="AQ66" s="199" t="str">
        <f t="shared" si="89"/>
        <v/>
      </c>
      <c r="AR66" s="199" t="str">
        <f t="shared" si="89"/>
        <v/>
      </c>
      <c r="AS66" s="199" t="str">
        <f t="shared" si="89"/>
        <v/>
      </c>
      <c r="AT66" s="199" t="str">
        <f t="shared" si="89"/>
        <v/>
      </c>
      <c r="AU66" s="199" t="str">
        <f t="shared" si="89"/>
        <v/>
      </c>
      <c r="AV66" s="199" t="str">
        <f t="shared" si="89"/>
        <v/>
      </c>
      <c r="AW66" s="199" t="str">
        <f t="shared" si="89"/>
        <v/>
      </c>
      <c r="AX66" s="199" t="str">
        <f t="shared" si="89"/>
        <v/>
      </c>
      <c r="AY66" s="199" t="str">
        <f t="shared" si="89"/>
        <v/>
      </c>
      <c r="AZ66" s="199" t="str">
        <f t="shared" si="89"/>
        <v/>
      </c>
      <c r="BA66" s="199" t="str">
        <f t="shared" si="89"/>
        <v/>
      </c>
      <c r="BB66" s="199" t="str">
        <f t="shared" si="89"/>
        <v/>
      </c>
      <c r="BC66" s="199" t="str">
        <f t="shared" si="89"/>
        <v/>
      </c>
      <c r="BD66" s="199" t="str">
        <f t="shared" si="89"/>
        <v/>
      </c>
      <c r="BE66" s="199" t="str">
        <f t="shared" si="89"/>
        <v/>
      </c>
      <c r="BF66" s="199" t="str">
        <f t="shared" si="89"/>
        <v/>
      </c>
      <c r="BG66" s="199" t="str">
        <f t="shared" si="89"/>
        <v/>
      </c>
      <c r="BH66" s="199" t="str">
        <f t="shared" si="89"/>
        <v/>
      </c>
      <c r="BI66" s="199" t="str">
        <f t="shared" si="89"/>
        <v/>
      </c>
      <c r="BJ66" s="199" t="str">
        <f t="shared" si="89"/>
        <v/>
      </c>
      <c r="BK66" s="199" t="str">
        <f t="shared" si="89"/>
        <v/>
      </c>
      <c r="BL66" s="199" t="str">
        <f t="shared" si="89"/>
        <v/>
      </c>
      <c r="BM66" s="199" t="str">
        <f t="shared" si="89"/>
        <v/>
      </c>
      <c r="BN66" s="199" t="str">
        <f t="shared" si="89"/>
        <v/>
      </c>
      <c r="BO66" s="199" t="str">
        <f t="shared" si="89"/>
        <v/>
      </c>
      <c r="BP66" s="199" t="str">
        <f t="shared" si="89"/>
        <v/>
      </c>
      <c r="BQ66" s="199" t="str">
        <f t="shared" si="89"/>
        <v/>
      </c>
      <c r="BR66" s="199" t="str">
        <f t="shared" si="89"/>
        <v/>
      </c>
      <c r="BS66" s="199" t="str">
        <f t="shared" si="89"/>
        <v/>
      </c>
      <c r="BT66" s="199" t="str">
        <f t="shared" si="89"/>
        <v/>
      </c>
      <c r="BU66" s="199" t="str">
        <f t="shared" si="89"/>
        <v/>
      </c>
      <c r="BV66" s="199" t="str">
        <f t="shared" si="89"/>
        <v/>
      </c>
      <c r="BW66" s="199" t="str">
        <f t="shared" si="89"/>
        <v/>
      </c>
      <c r="BX66" s="199" t="str">
        <f t="shared" si="89"/>
        <v/>
      </c>
      <c r="BY66" s="199" t="str">
        <f t="shared" si="89"/>
        <v/>
      </c>
      <c r="BZ66" s="199" t="str">
        <f t="shared" si="89"/>
        <v/>
      </c>
      <c r="CA66" s="199" t="str">
        <f t="shared" si="89"/>
        <v/>
      </c>
      <c r="CB66" s="199" t="str">
        <f t="shared" si="89"/>
        <v/>
      </c>
      <c r="CC66" s="199" t="str">
        <f t="shared" si="89"/>
        <v/>
      </c>
      <c r="CD66" s="199" t="str">
        <f t="shared" si="89"/>
        <v/>
      </c>
      <c r="CE66" s="199" t="str">
        <f t="shared" si="89"/>
        <v/>
      </c>
      <c r="CF66" s="199" t="str">
        <f t="shared" si="89"/>
        <v/>
      </c>
      <c r="CG66" s="199" t="str">
        <f t="shared" si="89"/>
        <v/>
      </c>
      <c r="CH66" s="199" t="str">
        <f t="shared" si="89"/>
        <v/>
      </c>
      <c r="CI66" s="199" t="str">
        <f t="shared" si="89"/>
        <v/>
      </c>
      <c r="CJ66" s="199" t="str">
        <f t="shared" si="89"/>
        <v/>
      </c>
      <c r="CK66" s="199" t="str">
        <f t="shared" si="89"/>
        <v/>
      </c>
      <c r="CL66" s="199" t="str">
        <f t="shared" si="89"/>
        <v/>
      </c>
      <c r="CM66" s="199" t="str">
        <f t="shared" si="89"/>
        <v/>
      </c>
      <c r="CN66" s="199" t="str">
        <f t="shared" si="89"/>
        <v/>
      </c>
      <c r="CO66" s="199" t="str">
        <f t="shared" si="89"/>
        <v/>
      </c>
      <c r="CP66" s="199" t="str">
        <f t="shared" si="89"/>
        <v/>
      </c>
      <c r="CQ66" s="199" t="str">
        <f t="shared" si="89"/>
        <v/>
      </c>
      <c r="CR66" s="199" t="str">
        <f t="shared" si="89"/>
        <v/>
      </c>
      <c r="CS66" s="199" t="str">
        <f t="shared" si="89"/>
        <v/>
      </c>
      <c r="CT66" s="199" t="str">
        <f t="shared" si="89"/>
        <v/>
      </c>
      <c r="CU66" s="199" t="str">
        <f t="shared" si="89"/>
        <v/>
      </c>
      <c r="CV66" s="199" t="str">
        <f t="shared" si="84"/>
        <v/>
      </c>
      <c r="CW66" s="199" t="str">
        <f t="shared" si="84"/>
        <v/>
      </c>
      <c r="CX66" s="199" t="str">
        <f t="shared" si="84"/>
        <v/>
      </c>
      <c r="CY66" s="199" t="str">
        <f t="shared" si="84"/>
        <v/>
      </c>
      <c r="CZ66" s="199" t="str">
        <f t="shared" si="84"/>
        <v/>
      </c>
      <c r="DA66" s="199" t="str">
        <f t="shared" si="84"/>
        <v/>
      </c>
      <c r="DB66" s="199" t="str">
        <f t="shared" si="84"/>
        <v/>
      </c>
      <c r="DC66" s="199" t="str">
        <f t="shared" si="84"/>
        <v/>
      </c>
      <c r="DD66" s="199" t="str">
        <f t="shared" si="84"/>
        <v/>
      </c>
      <c r="DE66" s="199" t="str">
        <f t="shared" si="84"/>
        <v/>
      </c>
      <c r="DF66" s="199" t="str">
        <f t="shared" si="84"/>
        <v/>
      </c>
      <c r="DG66" s="199" t="str">
        <f t="shared" si="84"/>
        <v/>
      </c>
      <c r="DH66" s="199" t="str">
        <f t="shared" si="84"/>
        <v/>
      </c>
      <c r="DI66" s="199" t="str">
        <f t="shared" si="84"/>
        <v/>
      </c>
      <c r="DJ66" s="199" t="str">
        <f t="shared" si="84"/>
        <v/>
      </c>
      <c r="DK66" s="199" t="str">
        <f t="shared" si="84"/>
        <v/>
      </c>
      <c r="DL66" s="199" t="str">
        <f t="shared" si="84"/>
        <v/>
      </c>
      <c r="DM66" s="199" t="str">
        <f t="shared" si="84"/>
        <v/>
      </c>
      <c r="DN66" s="199" t="str">
        <f t="shared" si="84"/>
        <v/>
      </c>
      <c r="DO66" s="199" t="str">
        <f t="shared" si="84"/>
        <v/>
      </c>
      <c r="DP66" s="199" t="str">
        <f t="shared" si="84"/>
        <v/>
      </c>
      <c r="DQ66" s="199" t="str">
        <f t="shared" si="84"/>
        <v/>
      </c>
      <c r="DR66" s="199" t="str">
        <f t="shared" si="84"/>
        <v/>
      </c>
      <c r="DS66" s="199" t="str">
        <f t="shared" si="84"/>
        <v/>
      </c>
      <c r="DT66" s="199" t="str">
        <f t="shared" si="84"/>
        <v/>
      </c>
      <c r="DU66" s="199" t="str">
        <f t="shared" si="84"/>
        <v/>
      </c>
      <c r="DV66" s="199" t="str">
        <f t="shared" si="84"/>
        <v/>
      </c>
      <c r="DW66" s="199" t="str">
        <f t="shared" si="84"/>
        <v/>
      </c>
      <c r="DX66" s="199" t="str">
        <f t="shared" si="84"/>
        <v/>
      </c>
      <c r="DY66" s="199" t="str">
        <f t="shared" si="84"/>
        <v/>
      </c>
      <c r="DZ66" s="199" t="str">
        <f t="shared" si="84"/>
        <v/>
      </c>
      <c r="EA66" s="199" t="str">
        <f t="shared" si="84"/>
        <v/>
      </c>
      <c r="EB66" s="199" t="str">
        <f t="shared" si="84"/>
        <v/>
      </c>
      <c r="EC66" s="199" t="str">
        <f t="shared" si="84"/>
        <v/>
      </c>
      <c r="ED66" s="199" t="str">
        <f t="shared" si="84"/>
        <v/>
      </c>
      <c r="EE66" s="236" t="str">
        <f t="shared" si="16"/>
        <v/>
      </c>
      <c r="EF66" s="237" t="e">
        <f t="shared" si="86"/>
        <v>#N/A</v>
      </c>
      <c r="EG66" s="237" t="e">
        <f t="shared" si="86"/>
        <v>#N/A</v>
      </c>
      <c r="EH66" s="237" t="e">
        <f t="shared" si="86"/>
        <v>#N/A</v>
      </c>
      <c r="EI66" s="237" t="e">
        <f t="shared" si="86"/>
        <v>#N/A</v>
      </c>
      <c r="EJ66" s="237" t="e">
        <f t="shared" si="86"/>
        <v>#N/A</v>
      </c>
      <c r="EK66" s="237" t="e">
        <f t="shared" si="86"/>
        <v>#N/A</v>
      </c>
      <c r="EL66" s="237" t="e">
        <f t="shared" si="86"/>
        <v>#N/A</v>
      </c>
      <c r="EM66" s="237" t="e">
        <f t="shared" si="86"/>
        <v>#N/A</v>
      </c>
      <c r="EN66" s="237" t="e">
        <f t="shared" si="86"/>
        <v>#N/A</v>
      </c>
      <c r="EO66" s="237" t="e">
        <f t="shared" si="86"/>
        <v>#N/A</v>
      </c>
      <c r="EP66" s="237" t="e">
        <f t="shared" si="86"/>
        <v>#N/A</v>
      </c>
      <c r="EQ66" s="237" t="e">
        <f t="shared" si="86"/>
        <v>#N/A</v>
      </c>
      <c r="ER66" s="237" t="e">
        <f t="shared" si="86"/>
        <v>#N/A</v>
      </c>
      <c r="ES66" s="237" t="e">
        <f t="shared" si="86"/>
        <v>#N/A</v>
      </c>
      <c r="ET66" s="237" t="e">
        <f t="shared" si="86"/>
        <v>#N/A</v>
      </c>
      <c r="EU66" s="237" t="e">
        <f t="shared" si="65"/>
        <v>#N/A</v>
      </c>
      <c r="EV66" s="237" t="e">
        <f t="shared" si="60"/>
        <v>#N/A</v>
      </c>
      <c r="EW66" s="237" t="e">
        <f t="shared" si="60"/>
        <v>#N/A</v>
      </c>
      <c r="EX66" s="237" t="e">
        <f t="shared" si="60"/>
        <v>#N/A</v>
      </c>
      <c r="EY66" s="237" t="e">
        <f t="shared" si="60"/>
        <v>#N/A</v>
      </c>
      <c r="EZ66" s="237" t="e">
        <f t="shared" si="60"/>
        <v>#N/A</v>
      </c>
      <c r="FA66" s="237" t="e">
        <f t="shared" si="60"/>
        <v>#N/A</v>
      </c>
      <c r="FB66" s="237" t="e">
        <f t="shared" si="60"/>
        <v>#N/A</v>
      </c>
      <c r="FC66" s="237" t="e">
        <f t="shared" si="60"/>
        <v>#N/A</v>
      </c>
      <c r="FD66" s="237" t="e">
        <f t="shared" si="60"/>
        <v>#N/A</v>
      </c>
      <c r="FE66" s="237" t="e">
        <f t="shared" si="60"/>
        <v>#N/A</v>
      </c>
      <c r="FF66" s="237" t="e">
        <f t="shared" si="60"/>
        <v>#N/A</v>
      </c>
      <c r="FG66" s="237" t="e">
        <f t="shared" si="60"/>
        <v>#N/A</v>
      </c>
      <c r="FH66" s="237" t="e">
        <f t="shared" si="60"/>
        <v>#N/A</v>
      </c>
      <c r="FI66" s="237" t="e">
        <f t="shared" si="60"/>
        <v>#N/A</v>
      </c>
      <c r="FJ66" s="237" t="e">
        <f t="shared" si="60"/>
        <v>#N/A</v>
      </c>
      <c r="FK66" s="237" t="e">
        <f t="shared" si="60"/>
        <v>#N/A</v>
      </c>
      <c r="FL66" s="237" t="e">
        <f t="shared" si="88"/>
        <v>#N/A</v>
      </c>
      <c r="FM66" s="237" t="e">
        <f t="shared" si="88"/>
        <v>#N/A</v>
      </c>
      <c r="FN66" s="237" t="e">
        <f t="shared" si="88"/>
        <v>#N/A</v>
      </c>
      <c r="FO66" s="237" t="e">
        <f t="shared" si="88"/>
        <v>#N/A</v>
      </c>
      <c r="FP66" s="237" t="e">
        <f t="shared" si="88"/>
        <v>#N/A</v>
      </c>
      <c r="FQ66" s="237" t="e">
        <f t="shared" si="88"/>
        <v>#N/A</v>
      </c>
      <c r="FR66" s="237" t="e">
        <f t="shared" si="88"/>
        <v>#N/A</v>
      </c>
      <c r="FS66" s="237" t="e">
        <f t="shared" si="76"/>
        <v>#N/A</v>
      </c>
      <c r="FT66" s="237" t="e">
        <f t="shared" si="76"/>
        <v>#N/A</v>
      </c>
      <c r="FU66" s="237" t="e">
        <f t="shared" si="76"/>
        <v>#N/A</v>
      </c>
      <c r="FV66" s="237" t="e">
        <f t="shared" si="76"/>
        <v>#N/A</v>
      </c>
      <c r="FW66" s="237" t="e">
        <f t="shared" si="74"/>
        <v>#N/A</v>
      </c>
      <c r="FX66" s="237" t="e">
        <f t="shared" si="61"/>
        <v>#N/A</v>
      </c>
      <c r="FY66" s="237" t="e">
        <f t="shared" si="61"/>
        <v>#N/A</v>
      </c>
      <c r="FZ66" s="237" t="e">
        <f t="shared" si="61"/>
        <v>#N/A</v>
      </c>
      <c r="GA66" s="237" t="e">
        <f t="shared" si="61"/>
        <v>#N/A</v>
      </c>
      <c r="GB66" s="237" t="e">
        <f t="shared" si="61"/>
        <v>#N/A</v>
      </c>
      <c r="GC66" s="237" t="e">
        <f t="shared" si="61"/>
        <v>#N/A</v>
      </c>
      <c r="GD66" s="237" t="e">
        <f t="shared" si="61"/>
        <v>#N/A</v>
      </c>
      <c r="GE66" s="237" t="e">
        <f t="shared" si="61"/>
        <v>#N/A</v>
      </c>
      <c r="GF66" s="237" t="e">
        <f t="shared" si="61"/>
        <v>#N/A</v>
      </c>
      <c r="GG66" s="237" t="e">
        <f t="shared" si="61"/>
        <v>#N/A</v>
      </c>
      <c r="GH66" s="237" t="e">
        <f t="shared" si="61"/>
        <v>#N/A</v>
      </c>
      <c r="GI66" s="237" t="e">
        <f t="shared" si="61"/>
        <v>#N/A</v>
      </c>
      <c r="GJ66" s="237" t="e">
        <f t="shared" si="61"/>
        <v>#N/A</v>
      </c>
      <c r="GK66" s="237" t="e">
        <f t="shared" si="61"/>
        <v>#N/A</v>
      </c>
      <c r="GL66" s="237" t="e">
        <f t="shared" si="78"/>
        <v>#N/A</v>
      </c>
      <c r="GM66" s="237" t="e">
        <f t="shared" si="78"/>
        <v>#N/A</v>
      </c>
      <c r="GN66" s="237" t="e">
        <f t="shared" si="78"/>
        <v>#N/A</v>
      </c>
      <c r="GO66" s="237" t="e">
        <f t="shared" si="58"/>
        <v>#N/A</v>
      </c>
      <c r="GP66" s="237" t="e">
        <f t="shared" si="58"/>
        <v>#N/A</v>
      </c>
      <c r="GQ66" s="237" t="e">
        <f t="shared" si="58"/>
        <v>#N/A</v>
      </c>
      <c r="GR66" s="237" t="e">
        <f t="shared" si="58"/>
        <v>#N/A</v>
      </c>
      <c r="GS66" s="237" t="e">
        <f t="shared" si="58"/>
        <v>#N/A</v>
      </c>
      <c r="GT66" s="237" t="e">
        <f t="shared" si="58"/>
        <v>#N/A</v>
      </c>
      <c r="GU66" s="237" t="e">
        <f t="shared" si="58"/>
        <v>#N/A</v>
      </c>
      <c r="GV66" s="237" t="e">
        <f t="shared" si="58"/>
        <v>#N/A</v>
      </c>
      <c r="GW66" s="237" t="e">
        <f t="shared" si="58"/>
        <v>#N/A</v>
      </c>
      <c r="GX66" s="237" t="e">
        <f t="shared" si="58"/>
        <v>#N/A</v>
      </c>
      <c r="GY66" s="237" t="e">
        <f t="shared" si="58"/>
        <v>#N/A</v>
      </c>
      <c r="GZ66" s="237" t="e">
        <f t="shared" si="58"/>
        <v>#N/A</v>
      </c>
      <c r="HA66" s="237" t="e">
        <f t="shared" si="58"/>
        <v>#N/A</v>
      </c>
      <c r="HB66" s="237" t="e">
        <f t="shared" si="58"/>
        <v>#N/A</v>
      </c>
      <c r="HC66" s="237" t="e">
        <f t="shared" si="58"/>
        <v>#N/A</v>
      </c>
      <c r="HD66" s="237" t="e">
        <f t="shared" si="58"/>
        <v>#N/A</v>
      </c>
      <c r="HE66" s="237" t="e">
        <f t="shared" si="77"/>
        <v>#N/A</v>
      </c>
      <c r="HF66" s="237" t="e">
        <f t="shared" si="55"/>
        <v>#N/A</v>
      </c>
      <c r="HG66" s="237" t="e">
        <f t="shared" si="55"/>
        <v>#N/A</v>
      </c>
      <c r="HH66" s="237" t="e">
        <f t="shared" si="55"/>
        <v>#N/A</v>
      </c>
      <c r="HI66" s="237" t="e">
        <f t="shared" si="55"/>
        <v>#N/A</v>
      </c>
      <c r="HJ66" s="237" t="e">
        <f t="shared" si="55"/>
        <v>#N/A</v>
      </c>
      <c r="HK66" s="237" t="e">
        <f t="shared" si="55"/>
        <v>#N/A</v>
      </c>
      <c r="HL66" s="237" t="e">
        <f t="shared" si="55"/>
        <v>#N/A</v>
      </c>
      <c r="HM66" s="237" t="e">
        <f t="shared" si="55"/>
        <v>#N/A</v>
      </c>
      <c r="HN66" s="237" t="e">
        <f t="shared" si="55"/>
        <v>#N/A</v>
      </c>
      <c r="HO66" s="237" t="e">
        <f t="shared" si="55"/>
        <v>#N/A</v>
      </c>
      <c r="HP66" s="237" t="e">
        <f t="shared" si="55"/>
        <v>#N/A</v>
      </c>
      <c r="HQ66" s="237" t="e">
        <f t="shared" si="55"/>
        <v>#N/A</v>
      </c>
      <c r="HR66" s="237" t="e">
        <f t="shared" si="55"/>
        <v>#N/A</v>
      </c>
      <c r="HS66" s="237" t="e">
        <f t="shared" si="55"/>
        <v>#N/A</v>
      </c>
      <c r="HT66" s="237" t="e">
        <f t="shared" si="55"/>
        <v>#N/A</v>
      </c>
      <c r="HU66" s="237" t="e">
        <f t="shared" si="55"/>
        <v>#N/A</v>
      </c>
      <c r="HV66" s="237" t="e">
        <f t="shared" si="81"/>
        <v>#N/A</v>
      </c>
      <c r="HW66" s="237" t="e">
        <f t="shared" si="79"/>
        <v>#N/A</v>
      </c>
      <c r="HX66" s="237" t="e">
        <f t="shared" si="66"/>
        <v>#N/A</v>
      </c>
      <c r="HY66" s="237" t="e">
        <f t="shared" si="63"/>
        <v>#N/A</v>
      </c>
      <c r="HZ66" s="237" t="e">
        <f t="shared" si="63"/>
        <v>#N/A</v>
      </c>
      <c r="IA66" s="237" t="e">
        <f t="shared" si="45"/>
        <v>#N/A</v>
      </c>
      <c r="IB66" s="237" t="e">
        <f t="shared" si="27"/>
        <v>#N/A</v>
      </c>
    </row>
    <row r="67" spans="1:236" hidden="1" x14ac:dyDescent="0.25">
      <c r="A67" s="22">
        <v>64</v>
      </c>
      <c r="B67" s="132"/>
      <c r="C67" s="132"/>
      <c r="D67" s="132"/>
      <c r="E67" s="127"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9" t="str">
        <f t="shared" si="3"/>
        <v/>
      </c>
      <c r="Q67" s="119" t="str">
        <f t="shared" si="4"/>
        <v/>
      </c>
      <c r="R67" s="40" t="str">
        <f t="shared" si="5"/>
        <v/>
      </c>
      <c r="S67" s="132"/>
      <c r="T67" s="28" t="str">
        <f>IF(AND(B67&gt;0,C67&gt;0,D67&gt;0,M67&gt;0,N67&gt;0,S67&gt;0,NOT(K67="")),ABS(VLOOKUP($S$1,VLookups!$A$28:$B$29,2,FALSE)-_xlfn.BETA.DIST(S67,IF(G67="L",N67,M67),IF(G67="L",M67,N67),TRUE,B67,D67)),"")</f>
        <v/>
      </c>
      <c r="U67" s="129" t="str">
        <f>IF(OR($M67="",$N67=""),"",_xlfn.BETA.INV(ABS(VLOOKUP($S$1,VLookups!$A$28:$B$29,2,FALSE)-U$3),IF($G67="L",$N67,$M67),IF($G67="L",$M67,$N67),$B67,$D67))</f>
        <v/>
      </c>
      <c r="V67" s="130" t="str">
        <f>IF(OR($M67="",$N67=""),"",_xlfn.BETA.INV(ABS(VLOOKUP($S$1,VLookups!$A$28:$B$29,2,FALSE)-V$3),IF($G67="L",$N67,$M67),IF($G67="L",$M67,$N67),$B67,$D67))</f>
        <v/>
      </c>
      <c r="W67" s="129" t="str">
        <f>IF(OR($M67="",$N67=""),"",_xlfn.BETA.INV(ABS(VLOOKUP($S$1,VLookups!$A$28:$B$29,2,FALSE)-W$3),IF($G67="L",$N67,$M67),IF($G67="L",$M67,$N67),$B67,$D67))</f>
        <v/>
      </c>
      <c r="X67" s="130" t="str">
        <f>IF(OR($M67="",$N67=""),"",_xlfn.BETA.INV(ABS(VLOOKUP($S$1,VLookups!$A$28:$B$29,2,FALSE)-X$3),IF($G67="L",$N67,$M67),IF($G67="L",$M67,$N67),$B67,$D67))</f>
        <v/>
      </c>
      <c r="Y67" s="129" t="str">
        <f>IF(OR($M67="",$N67=""),"",_xlfn.BETA.INV(ABS(VLOOKUP($S$1,VLookups!$A$28:$B$29,2,FALSE)-Y$3),IF($G67="L",$N67,$M67),IF($G67="L",$M67,$N67),$B67,$D67))</f>
        <v/>
      </c>
      <c r="Z67" s="130" t="str">
        <f>IF(OR($M67="",$N67=""),"",_xlfn.BETA.INV(ABS(VLOOKUP($S$1,VLookups!$A$28:$B$29,2,FALSE)-Z$3),IF($G67="L",$N67,$M67),IF($G67="L",$M67,$N67),$B67,$D67))</f>
        <v/>
      </c>
      <c r="AA67" s="129" t="str">
        <f>IF(OR($M67="",$N67=""),"",_xlfn.BETA.INV(ABS(VLOOKUP($S$1,VLookups!$A$28:$B$29,2,FALSE)-AA$3),IF($G67="L",$N67,$M67),IF($G67="L",$M67,$N67),$B67,$D67))</f>
        <v/>
      </c>
      <c r="AB67" s="130" t="str">
        <f>IF(OR($M67="",$N67=""),"",_xlfn.BETA.INV(ABS(VLOOKUP($S$1,VLookups!$A$28:$B$29,2,FALSE)-AB$3),IF($G67="L",$N67,$M67),IF($G67="L",$M67,$N67),$B67,$D67))</f>
        <v/>
      </c>
      <c r="AC67" s="129" t="str">
        <f>IF(OR($M67="",$N67=""),"",_xlfn.BETA.INV(ABS(VLOOKUP($S$1,VLookups!$A$28:$B$29,2,FALSE)-AC$3),IF($G67="L",$N67,$M67),IF($G67="L",$M67,$N67),$B67,$D67))</f>
        <v/>
      </c>
      <c r="AD67" s="130" t="str">
        <f>IF(OR($M67="",$N67=""),"",_xlfn.BETA.INV(ABS(VLOOKUP($S$1,VLookups!$A$28:$B$29,2,FALSE)-AD$3),IF($G67="L",$N67,$M67),IF($G67="L",$M67,$N67),$B67,$D67))</f>
        <v/>
      </c>
      <c r="AE67" s="129" t="str">
        <f>IF(OR($M67="",$N67=""),"",_xlfn.BETA.INV(ABS(VLOOKUP($S$1,VLookups!$A$28:$B$29,2,FALSE)-AE$3),IF($G67="L",$N67,$M67),IF($G67="L",$M67,$N67),$B67,$D67))</f>
        <v/>
      </c>
      <c r="AF67" s="130" t="str">
        <f>IF(OR($M67="",$N67=""),"",_xlfn.BETA.INV(ABS(VLOOKUP($S$1,VLookups!$A$28:$B$29,2,FALSE)-AF$3),IF($G67="L",$N67,$M67),IF($G67="L",$M67,$N67),$B67,$D67))</f>
        <v/>
      </c>
      <c r="AG67" s="17"/>
      <c r="AH67" s="238" t="str">
        <f t="shared" si="13"/>
        <v/>
      </c>
      <c r="AI67" s="236" t="str">
        <f t="shared" si="14"/>
        <v/>
      </c>
      <c r="AJ67" s="199" t="str">
        <f t="shared" si="89"/>
        <v/>
      </c>
      <c r="AK67" s="199" t="str">
        <f t="shared" si="89"/>
        <v/>
      </c>
      <c r="AL67" s="199" t="str">
        <f t="shared" si="89"/>
        <v/>
      </c>
      <c r="AM67" s="199" t="str">
        <f t="shared" si="89"/>
        <v/>
      </c>
      <c r="AN67" s="199" t="str">
        <f t="shared" si="89"/>
        <v/>
      </c>
      <c r="AO67" s="199" t="str">
        <f t="shared" si="89"/>
        <v/>
      </c>
      <c r="AP67" s="199" t="str">
        <f t="shared" si="89"/>
        <v/>
      </c>
      <c r="AQ67" s="199" t="str">
        <f t="shared" si="89"/>
        <v/>
      </c>
      <c r="AR67" s="199" t="str">
        <f t="shared" si="89"/>
        <v/>
      </c>
      <c r="AS67" s="199" t="str">
        <f t="shared" si="89"/>
        <v/>
      </c>
      <c r="AT67" s="199" t="str">
        <f t="shared" si="89"/>
        <v/>
      </c>
      <c r="AU67" s="199" t="str">
        <f t="shared" si="89"/>
        <v/>
      </c>
      <c r="AV67" s="199" t="str">
        <f t="shared" si="89"/>
        <v/>
      </c>
      <c r="AW67" s="199" t="str">
        <f t="shared" si="89"/>
        <v/>
      </c>
      <c r="AX67" s="199" t="str">
        <f t="shared" si="89"/>
        <v/>
      </c>
      <c r="AY67" s="199" t="str">
        <f t="shared" si="89"/>
        <v/>
      </c>
      <c r="AZ67" s="199" t="str">
        <f t="shared" si="89"/>
        <v/>
      </c>
      <c r="BA67" s="199" t="str">
        <f t="shared" si="89"/>
        <v/>
      </c>
      <c r="BB67" s="199" t="str">
        <f t="shared" si="89"/>
        <v/>
      </c>
      <c r="BC67" s="199" t="str">
        <f t="shared" si="89"/>
        <v/>
      </c>
      <c r="BD67" s="199" t="str">
        <f t="shared" si="89"/>
        <v/>
      </c>
      <c r="BE67" s="199" t="str">
        <f t="shared" si="89"/>
        <v/>
      </c>
      <c r="BF67" s="199" t="str">
        <f t="shared" si="89"/>
        <v/>
      </c>
      <c r="BG67" s="199" t="str">
        <f t="shared" si="89"/>
        <v/>
      </c>
      <c r="BH67" s="199" t="str">
        <f t="shared" si="89"/>
        <v/>
      </c>
      <c r="BI67" s="199" t="str">
        <f t="shared" si="89"/>
        <v/>
      </c>
      <c r="BJ67" s="199" t="str">
        <f t="shared" si="89"/>
        <v/>
      </c>
      <c r="BK67" s="199" t="str">
        <f t="shared" si="89"/>
        <v/>
      </c>
      <c r="BL67" s="199" t="str">
        <f t="shared" si="89"/>
        <v/>
      </c>
      <c r="BM67" s="199" t="str">
        <f t="shared" si="89"/>
        <v/>
      </c>
      <c r="BN67" s="199" t="str">
        <f t="shared" si="89"/>
        <v/>
      </c>
      <c r="BO67" s="199" t="str">
        <f t="shared" si="89"/>
        <v/>
      </c>
      <c r="BP67" s="199" t="str">
        <f t="shared" si="89"/>
        <v/>
      </c>
      <c r="BQ67" s="199" t="str">
        <f t="shared" si="89"/>
        <v/>
      </c>
      <c r="BR67" s="199" t="str">
        <f t="shared" si="89"/>
        <v/>
      </c>
      <c r="BS67" s="199" t="str">
        <f t="shared" si="89"/>
        <v/>
      </c>
      <c r="BT67" s="199" t="str">
        <f t="shared" si="89"/>
        <v/>
      </c>
      <c r="BU67" s="199" t="str">
        <f t="shared" si="89"/>
        <v/>
      </c>
      <c r="BV67" s="199" t="str">
        <f t="shared" si="89"/>
        <v/>
      </c>
      <c r="BW67" s="199" t="str">
        <f t="shared" si="89"/>
        <v/>
      </c>
      <c r="BX67" s="199" t="str">
        <f t="shared" si="89"/>
        <v/>
      </c>
      <c r="BY67" s="199" t="str">
        <f t="shared" si="89"/>
        <v/>
      </c>
      <c r="BZ67" s="199" t="str">
        <f t="shared" si="89"/>
        <v/>
      </c>
      <c r="CA67" s="199" t="str">
        <f t="shared" si="89"/>
        <v/>
      </c>
      <c r="CB67" s="199" t="str">
        <f t="shared" si="89"/>
        <v/>
      </c>
      <c r="CC67" s="199" t="str">
        <f t="shared" si="89"/>
        <v/>
      </c>
      <c r="CD67" s="199" t="str">
        <f t="shared" si="89"/>
        <v/>
      </c>
      <c r="CE67" s="199" t="str">
        <f t="shared" si="89"/>
        <v/>
      </c>
      <c r="CF67" s="199" t="str">
        <f t="shared" si="89"/>
        <v/>
      </c>
      <c r="CG67" s="199" t="str">
        <f t="shared" si="89"/>
        <v/>
      </c>
      <c r="CH67" s="199" t="str">
        <f t="shared" si="89"/>
        <v/>
      </c>
      <c r="CI67" s="199" t="str">
        <f t="shared" si="89"/>
        <v/>
      </c>
      <c r="CJ67" s="199" t="str">
        <f t="shared" si="89"/>
        <v/>
      </c>
      <c r="CK67" s="199" t="str">
        <f t="shared" si="89"/>
        <v/>
      </c>
      <c r="CL67" s="199" t="str">
        <f t="shared" si="89"/>
        <v/>
      </c>
      <c r="CM67" s="199" t="str">
        <f t="shared" si="89"/>
        <v/>
      </c>
      <c r="CN67" s="199" t="str">
        <f t="shared" si="89"/>
        <v/>
      </c>
      <c r="CO67" s="199" t="str">
        <f t="shared" si="89"/>
        <v/>
      </c>
      <c r="CP67" s="199" t="str">
        <f t="shared" si="89"/>
        <v/>
      </c>
      <c r="CQ67" s="199" t="str">
        <f t="shared" si="89"/>
        <v/>
      </c>
      <c r="CR67" s="199" t="str">
        <f t="shared" si="89"/>
        <v/>
      </c>
      <c r="CS67" s="199" t="str">
        <f t="shared" si="89"/>
        <v/>
      </c>
      <c r="CT67" s="199" t="str">
        <f t="shared" si="89"/>
        <v/>
      </c>
      <c r="CU67" s="199" t="str">
        <f t="shared" si="89"/>
        <v/>
      </c>
      <c r="CV67" s="199" t="str">
        <f t="shared" si="84"/>
        <v/>
      </c>
      <c r="CW67" s="199" t="str">
        <f t="shared" si="84"/>
        <v/>
      </c>
      <c r="CX67" s="199" t="str">
        <f t="shared" si="84"/>
        <v/>
      </c>
      <c r="CY67" s="199" t="str">
        <f t="shared" si="84"/>
        <v/>
      </c>
      <c r="CZ67" s="199" t="str">
        <f t="shared" si="84"/>
        <v/>
      </c>
      <c r="DA67" s="199" t="str">
        <f t="shared" si="84"/>
        <v/>
      </c>
      <c r="DB67" s="199" t="str">
        <f t="shared" si="84"/>
        <v/>
      </c>
      <c r="DC67" s="199" t="str">
        <f t="shared" si="84"/>
        <v/>
      </c>
      <c r="DD67" s="199" t="str">
        <f t="shared" si="84"/>
        <v/>
      </c>
      <c r="DE67" s="199" t="str">
        <f t="shared" ref="DE67:FP67" si="90">IF(ISNONTEXT($AH67),DD67+$AH67,"")</f>
        <v/>
      </c>
      <c r="DF67" s="199" t="str">
        <f t="shared" si="90"/>
        <v/>
      </c>
      <c r="DG67" s="199" t="str">
        <f t="shared" si="90"/>
        <v/>
      </c>
      <c r="DH67" s="199" t="str">
        <f t="shared" si="90"/>
        <v/>
      </c>
      <c r="DI67" s="199" t="str">
        <f t="shared" si="90"/>
        <v/>
      </c>
      <c r="DJ67" s="199" t="str">
        <f t="shared" si="90"/>
        <v/>
      </c>
      <c r="DK67" s="199" t="str">
        <f t="shared" si="90"/>
        <v/>
      </c>
      <c r="DL67" s="199" t="str">
        <f t="shared" si="90"/>
        <v/>
      </c>
      <c r="DM67" s="199" t="str">
        <f t="shared" si="90"/>
        <v/>
      </c>
      <c r="DN67" s="199" t="str">
        <f t="shared" si="90"/>
        <v/>
      </c>
      <c r="DO67" s="199" t="str">
        <f t="shared" si="90"/>
        <v/>
      </c>
      <c r="DP67" s="199" t="str">
        <f t="shared" si="90"/>
        <v/>
      </c>
      <c r="DQ67" s="199" t="str">
        <f t="shared" si="90"/>
        <v/>
      </c>
      <c r="DR67" s="199" t="str">
        <f t="shared" si="90"/>
        <v/>
      </c>
      <c r="DS67" s="199" t="str">
        <f t="shared" si="90"/>
        <v/>
      </c>
      <c r="DT67" s="199" t="str">
        <f t="shared" si="90"/>
        <v/>
      </c>
      <c r="DU67" s="199" t="str">
        <f t="shared" si="90"/>
        <v/>
      </c>
      <c r="DV67" s="199" t="str">
        <f t="shared" si="90"/>
        <v/>
      </c>
      <c r="DW67" s="199" t="str">
        <f t="shared" si="90"/>
        <v/>
      </c>
      <c r="DX67" s="199" t="str">
        <f t="shared" si="90"/>
        <v/>
      </c>
      <c r="DY67" s="199" t="str">
        <f t="shared" si="90"/>
        <v/>
      </c>
      <c r="DZ67" s="199" t="str">
        <f t="shared" si="90"/>
        <v/>
      </c>
      <c r="EA67" s="199" t="str">
        <f t="shared" si="90"/>
        <v/>
      </c>
      <c r="EB67" s="199" t="str">
        <f t="shared" si="90"/>
        <v/>
      </c>
      <c r="EC67" s="199" t="str">
        <f t="shared" si="90"/>
        <v/>
      </c>
      <c r="ED67" s="199" t="str">
        <f t="shared" si="90"/>
        <v/>
      </c>
      <c r="EE67" s="236" t="str">
        <f t="shared" si="16"/>
        <v/>
      </c>
      <c r="EF67" s="237" t="e">
        <f t="shared" si="86"/>
        <v>#N/A</v>
      </c>
      <c r="EG67" s="237" t="e">
        <f t="shared" si="86"/>
        <v>#N/A</v>
      </c>
      <c r="EH67" s="237" t="e">
        <f t="shared" si="86"/>
        <v>#N/A</v>
      </c>
      <c r="EI67" s="237" t="e">
        <f t="shared" si="86"/>
        <v>#N/A</v>
      </c>
      <c r="EJ67" s="237" t="e">
        <f t="shared" si="86"/>
        <v>#N/A</v>
      </c>
      <c r="EK67" s="237" t="e">
        <f t="shared" si="86"/>
        <v>#N/A</v>
      </c>
      <c r="EL67" s="237" t="e">
        <f t="shared" si="86"/>
        <v>#N/A</v>
      </c>
      <c r="EM67" s="237" t="e">
        <f t="shared" si="86"/>
        <v>#N/A</v>
      </c>
      <c r="EN67" s="237" t="e">
        <f t="shared" si="86"/>
        <v>#N/A</v>
      </c>
      <c r="EO67" s="237" t="e">
        <f t="shared" si="86"/>
        <v>#N/A</v>
      </c>
      <c r="EP67" s="237" t="e">
        <f t="shared" si="86"/>
        <v>#N/A</v>
      </c>
      <c r="EQ67" s="237" t="e">
        <f t="shared" si="86"/>
        <v>#N/A</v>
      </c>
      <c r="ER67" s="237" t="e">
        <f t="shared" si="86"/>
        <v>#N/A</v>
      </c>
      <c r="ES67" s="237" t="e">
        <f t="shared" si="86"/>
        <v>#N/A</v>
      </c>
      <c r="ET67" s="237" t="e">
        <f t="shared" si="86"/>
        <v>#N/A</v>
      </c>
      <c r="EU67" s="237" t="e">
        <f t="shared" si="65"/>
        <v>#N/A</v>
      </c>
      <c r="EV67" s="237" t="e">
        <f t="shared" si="60"/>
        <v>#N/A</v>
      </c>
      <c r="EW67" s="237" t="e">
        <f t="shared" si="60"/>
        <v>#N/A</v>
      </c>
      <c r="EX67" s="237" t="e">
        <f t="shared" si="60"/>
        <v>#N/A</v>
      </c>
      <c r="EY67" s="237" t="e">
        <f t="shared" si="60"/>
        <v>#N/A</v>
      </c>
      <c r="EZ67" s="237" t="e">
        <f t="shared" si="60"/>
        <v>#N/A</v>
      </c>
      <c r="FA67" s="237" t="e">
        <f t="shared" si="60"/>
        <v>#N/A</v>
      </c>
      <c r="FB67" s="237" t="e">
        <f t="shared" si="60"/>
        <v>#N/A</v>
      </c>
      <c r="FC67" s="237" t="e">
        <f t="shared" si="60"/>
        <v>#N/A</v>
      </c>
      <c r="FD67" s="237" t="e">
        <f t="shared" si="60"/>
        <v>#N/A</v>
      </c>
      <c r="FE67" s="237" t="e">
        <f t="shared" si="60"/>
        <v>#N/A</v>
      </c>
      <c r="FF67" s="237" t="e">
        <f t="shared" si="60"/>
        <v>#N/A</v>
      </c>
      <c r="FG67" s="237" t="e">
        <f t="shared" si="60"/>
        <v>#N/A</v>
      </c>
      <c r="FH67" s="237" t="e">
        <f t="shared" si="60"/>
        <v>#N/A</v>
      </c>
      <c r="FI67" s="237" t="e">
        <f t="shared" si="60"/>
        <v>#N/A</v>
      </c>
      <c r="FJ67" s="237" t="e">
        <f t="shared" si="60"/>
        <v>#N/A</v>
      </c>
      <c r="FK67" s="237" t="e">
        <f t="shared" si="60"/>
        <v>#N/A</v>
      </c>
      <c r="FL67" s="237" t="e">
        <f t="shared" si="88"/>
        <v>#N/A</v>
      </c>
      <c r="FM67" s="237" t="e">
        <f t="shared" si="88"/>
        <v>#N/A</v>
      </c>
      <c r="FN67" s="237" t="e">
        <f t="shared" si="88"/>
        <v>#N/A</v>
      </c>
      <c r="FO67" s="237" t="e">
        <f t="shared" si="88"/>
        <v>#N/A</v>
      </c>
      <c r="FP67" s="237" t="e">
        <f t="shared" si="88"/>
        <v>#N/A</v>
      </c>
      <c r="FQ67" s="237" t="e">
        <f t="shared" si="88"/>
        <v>#N/A</v>
      </c>
      <c r="FR67" s="237" t="e">
        <f t="shared" si="88"/>
        <v>#N/A</v>
      </c>
      <c r="FS67" s="237" t="e">
        <f t="shared" si="76"/>
        <v>#N/A</v>
      </c>
      <c r="FT67" s="237" t="e">
        <f t="shared" si="76"/>
        <v>#N/A</v>
      </c>
      <c r="FU67" s="237" t="e">
        <f t="shared" si="76"/>
        <v>#N/A</v>
      </c>
      <c r="FV67" s="237" t="e">
        <f t="shared" si="76"/>
        <v>#N/A</v>
      </c>
      <c r="FW67" s="237" t="e">
        <f t="shared" si="74"/>
        <v>#N/A</v>
      </c>
      <c r="FX67" s="237" t="e">
        <f t="shared" si="61"/>
        <v>#N/A</v>
      </c>
      <c r="FY67" s="237" t="e">
        <f t="shared" si="61"/>
        <v>#N/A</v>
      </c>
      <c r="FZ67" s="237" t="e">
        <f t="shared" si="61"/>
        <v>#N/A</v>
      </c>
      <c r="GA67" s="237" t="e">
        <f t="shared" si="61"/>
        <v>#N/A</v>
      </c>
      <c r="GB67" s="237" t="e">
        <f t="shared" si="61"/>
        <v>#N/A</v>
      </c>
      <c r="GC67" s="237" t="e">
        <f t="shared" si="61"/>
        <v>#N/A</v>
      </c>
      <c r="GD67" s="237" t="e">
        <f t="shared" si="61"/>
        <v>#N/A</v>
      </c>
      <c r="GE67" s="237" t="e">
        <f t="shared" si="61"/>
        <v>#N/A</v>
      </c>
      <c r="GF67" s="237" t="e">
        <f t="shared" si="61"/>
        <v>#N/A</v>
      </c>
      <c r="GG67" s="237" t="e">
        <f t="shared" si="61"/>
        <v>#N/A</v>
      </c>
      <c r="GH67" s="237" t="e">
        <f t="shared" si="61"/>
        <v>#N/A</v>
      </c>
      <c r="GI67" s="237" t="e">
        <f t="shared" si="61"/>
        <v>#N/A</v>
      </c>
      <c r="GJ67" s="237" t="e">
        <f t="shared" si="61"/>
        <v>#N/A</v>
      </c>
      <c r="GK67" s="237" t="e">
        <f t="shared" si="61"/>
        <v>#N/A</v>
      </c>
      <c r="GL67" s="237" t="e">
        <f t="shared" si="78"/>
        <v>#N/A</v>
      </c>
      <c r="GM67" s="237" t="e">
        <f t="shared" si="78"/>
        <v>#N/A</v>
      </c>
      <c r="GN67" s="237" t="e">
        <f t="shared" si="78"/>
        <v>#N/A</v>
      </c>
      <c r="GO67" s="237" t="e">
        <f t="shared" si="58"/>
        <v>#N/A</v>
      </c>
      <c r="GP67" s="237" t="e">
        <f t="shared" si="58"/>
        <v>#N/A</v>
      </c>
      <c r="GQ67" s="237" t="e">
        <f t="shared" si="58"/>
        <v>#N/A</v>
      </c>
      <c r="GR67" s="237" t="e">
        <f t="shared" si="58"/>
        <v>#N/A</v>
      </c>
      <c r="GS67" s="237" t="e">
        <f t="shared" si="58"/>
        <v>#N/A</v>
      </c>
      <c r="GT67" s="237" t="e">
        <f t="shared" si="58"/>
        <v>#N/A</v>
      </c>
      <c r="GU67" s="237" t="e">
        <f t="shared" si="58"/>
        <v>#N/A</v>
      </c>
      <c r="GV67" s="237" t="e">
        <f t="shared" si="58"/>
        <v>#N/A</v>
      </c>
      <c r="GW67" s="237" t="e">
        <f t="shared" si="58"/>
        <v>#N/A</v>
      </c>
      <c r="GX67" s="237" t="e">
        <f t="shared" si="58"/>
        <v>#N/A</v>
      </c>
      <c r="GY67" s="237" t="e">
        <f t="shared" si="58"/>
        <v>#N/A</v>
      </c>
      <c r="GZ67" s="237" t="e">
        <f t="shared" si="58"/>
        <v>#N/A</v>
      </c>
      <c r="HA67" s="237" t="e">
        <f t="shared" si="58"/>
        <v>#N/A</v>
      </c>
      <c r="HB67" s="237" t="e">
        <f t="shared" si="58"/>
        <v>#N/A</v>
      </c>
      <c r="HC67" s="237" t="e">
        <f t="shared" si="58"/>
        <v>#N/A</v>
      </c>
      <c r="HD67" s="237" t="e">
        <f t="shared" si="58"/>
        <v>#N/A</v>
      </c>
      <c r="HE67" s="237" t="e">
        <f t="shared" si="77"/>
        <v>#N/A</v>
      </c>
      <c r="HF67" s="237" t="e">
        <f t="shared" si="55"/>
        <v>#N/A</v>
      </c>
      <c r="HG67" s="237" t="e">
        <f t="shared" si="55"/>
        <v>#N/A</v>
      </c>
      <c r="HH67" s="237" t="e">
        <f t="shared" si="55"/>
        <v>#N/A</v>
      </c>
      <c r="HI67" s="237" t="e">
        <f t="shared" si="55"/>
        <v>#N/A</v>
      </c>
      <c r="HJ67" s="237" t="e">
        <f t="shared" si="55"/>
        <v>#N/A</v>
      </c>
      <c r="HK67" s="237" t="e">
        <f t="shared" si="55"/>
        <v>#N/A</v>
      </c>
      <c r="HL67" s="237" t="e">
        <f t="shared" si="55"/>
        <v>#N/A</v>
      </c>
      <c r="HM67" s="237" t="e">
        <f t="shared" si="55"/>
        <v>#N/A</v>
      </c>
      <c r="HN67" s="237" t="e">
        <f t="shared" si="55"/>
        <v>#N/A</v>
      </c>
      <c r="HO67" s="237" t="e">
        <f t="shared" si="55"/>
        <v>#N/A</v>
      </c>
      <c r="HP67" s="237" t="e">
        <f t="shared" si="55"/>
        <v>#N/A</v>
      </c>
      <c r="HQ67" s="237" t="e">
        <f t="shared" si="55"/>
        <v>#N/A</v>
      </c>
      <c r="HR67" s="237" t="e">
        <f t="shared" si="55"/>
        <v>#N/A</v>
      </c>
      <c r="HS67" s="237" t="e">
        <f t="shared" si="55"/>
        <v>#N/A</v>
      </c>
      <c r="HT67" s="237" t="e">
        <f t="shared" si="55"/>
        <v>#N/A</v>
      </c>
      <c r="HU67" s="237" t="e">
        <f t="shared" si="55"/>
        <v>#N/A</v>
      </c>
      <c r="HV67" s="237" t="e">
        <f t="shared" si="81"/>
        <v>#N/A</v>
      </c>
      <c r="HW67" s="237" t="e">
        <f t="shared" si="79"/>
        <v>#N/A</v>
      </c>
      <c r="HX67" s="237" t="e">
        <f t="shared" si="66"/>
        <v>#N/A</v>
      </c>
      <c r="HY67" s="237" t="e">
        <f t="shared" si="63"/>
        <v>#N/A</v>
      </c>
      <c r="HZ67" s="237" t="e">
        <f t="shared" si="63"/>
        <v>#N/A</v>
      </c>
      <c r="IA67" s="237" t="e">
        <f t="shared" si="45"/>
        <v>#N/A</v>
      </c>
      <c r="IB67" s="237" t="e">
        <f t="shared" si="27"/>
        <v>#N/A</v>
      </c>
    </row>
    <row r="68" spans="1:236" hidden="1" x14ac:dyDescent="0.25">
      <c r="A68" s="22">
        <v>65</v>
      </c>
      <c r="B68" s="132"/>
      <c r="C68" s="132"/>
      <c r="D68" s="132"/>
      <c r="E68" s="127"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9" t="str">
        <f t="shared" ref="P68:P103" si="94">IF(OR(F68="",K68=""),"",IF(G68="R",((D68-B68)*(INDEX(Mean_Ratios,I68,L68)))+B68,((D68-B68)*(1-INDEX(Mean_Ratios,I68,L68)))+B68))</f>
        <v/>
      </c>
      <c r="Q68" s="119" t="str">
        <f t="shared" ref="Q68:Q103" si="95">IF(OR(F68="",K68=""),"",(D68-B68)*INDEX(Standard_Deviation_Ratios,I68,L68))</f>
        <v/>
      </c>
      <c r="R68" s="40" t="str">
        <f t="shared" ref="R68:R103" si="96">IF(OR(F68="",K68=""),"",Q68^2)</f>
        <v/>
      </c>
      <c r="S68" s="132"/>
      <c r="T68" s="28" t="str">
        <f>IF(AND(B68&gt;0,C68&gt;0,D68&gt;0,M68&gt;0,N68&gt;0,S68&gt;0,NOT(K68="")),ABS(VLOOKUP($S$1,VLookups!$A$28:$B$29,2,FALSE)-_xlfn.BETA.DIST(S68,IF(G68="L",N68,M68),IF(G68="L",M68,N68),TRUE,B68,D68)),"")</f>
        <v/>
      </c>
      <c r="U68" s="129" t="str">
        <f>IF(OR($M68="",$N68=""),"",_xlfn.BETA.INV(ABS(VLOOKUP($S$1,VLookups!$A$28:$B$29,2,FALSE)-U$3),IF($G68="L",$N68,$M68),IF($G68="L",$M68,$N68),$B68,$D68))</f>
        <v/>
      </c>
      <c r="V68" s="130" t="str">
        <f>IF(OR($M68="",$N68=""),"",_xlfn.BETA.INV(ABS(VLOOKUP($S$1,VLookups!$A$28:$B$29,2,FALSE)-V$3),IF($G68="L",$N68,$M68),IF($G68="L",$M68,$N68),$B68,$D68))</f>
        <v/>
      </c>
      <c r="W68" s="129" t="str">
        <f>IF(OR($M68="",$N68=""),"",_xlfn.BETA.INV(ABS(VLOOKUP($S$1,VLookups!$A$28:$B$29,2,FALSE)-W$3),IF($G68="L",$N68,$M68),IF($G68="L",$M68,$N68),$B68,$D68))</f>
        <v/>
      </c>
      <c r="X68" s="130" t="str">
        <f>IF(OR($M68="",$N68=""),"",_xlfn.BETA.INV(ABS(VLOOKUP($S$1,VLookups!$A$28:$B$29,2,FALSE)-X$3),IF($G68="L",$N68,$M68),IF($G68="L",$M68,$N68),$B68,$D68))</f>
        <v/>
      </c>
      <c r="Y68" s="129" t="str">
        <f>IF(OR($M68="",$N68=""),"",_xlfn.BETA.INV(ABS(VLOOKUP($S$1,VLookups!$A$28:$B$29,2,FALSE)-Y$3),IF($G68="L",$N68,$M68),IF($G68="L",$M68,$N68),$B68,$D68))</f>
        <v/>
      </c>
      <c r="Z68" s="130" t="str">
        <f>IF(OR($M68="",$N68=""),"",_xlfn.BETA.INV(ABS(VLOOKUP($S$1,VLookups!$A$28:$B$29,2,FALSE)-Z$3),IF($G68="L",$N68,$M68),IF($G68="L",$M68,$N68),$B68,$D68))</f>
        <v/>
      </c>
      <c r="AA68" s="129" t="str">
        <f>IF(OR($M68="",$N68=""),"",_xlfn.BETA.INV(ABS(VLOOKUP($S$1,VLookups!$A$28:$B$29,2,FALSE)-AA$3),IF($G68="L",$N68,$M68),IF($G68="L",$M68,$N68),$B68,$D68))</f>
        <v/>
      </c>
      <c r="AB68" s="130" t="str">
        <f>IF(OR($M68="",$N68=""),"",_xlfn.BETA.INV(ABS(VLOOKUP($S$1,VLookups!$A$28:$B$29,2,FALSE)-AB$3),IF($G68="L",$N68,$M68),IF($G68="L",$M68,$N68),$B68,$D68))</f>
        <v/>
      </c>
      <c r="AC68" s="129" t="str">
        <f>IF(OR($M68="",$N68=""),"",_xlfn.BETA.INV(ABS(VLOOKUP($S$1,VLookups!$A$28:$B$29,2,FALSE)-AC$3),IF($G68="L",$N68,$M68),IF($G68="L",$M68,$N68),$B68,$D68))</f>
        <v/>
      </c>
      <c r="AD68" s="130" t="str">
        <f>IF(OR($M68="",$N68=""),"",_xlfn.BETA.INV(ABS(VLOOKUP($S$1,VLookups!$A$28:$B$29,2,FALSE)-AD$3),IF($G68="L",$N68,$M68),IF($G68="L",$M68,$N68),$B68,$D68))</f>
        <v/>
      </c>
      <c r="AE68" s="129" t="str">
        <f>IF(OR($M68="",$N68=""),"",_xlfn.BETA.INV(ABS(VLOOKUP($S$1,VLookups!$A$28:$B$29,2,FALSE)-AE$3),IF($G68="L",$N68,$M68),IF($G68="L",$M68,$N68),$B68,$D68))</f>
        <v/>
      </c>
      <c r="AF68" s="130" t="str">
        <f>IF(OR($M68="",$N68=""),"",_xlfn.BETA.INV(ABS(VLOOKUP($S$1,VLookups!$A$28:$B$29,2,FALSE)-AF$3),IF($G68="L",$N68,$M68),IF($G68="L",$M68,$N68),$B68,$D68))</f>
        <v/>
      </c>
      <c r="AG68" s="17"/>
      <c r="AH68" s="238" t="str">
        <f t="shared" si="13"/>
        <v/>
      </c>
      <c r="AI68" s="236" t="str">
        <f t="shared" si="14"/>
        <v/>
      </c>
      <c r="AJ68" s="199" t="str">
        <f t="shared" si="89"/>
        <v/>
      </c>
      <c r="AK68" s="199" t="str">
        <f t="shared" si="89"/>
        <v/>
      </c>
      <c r="AL68" s="199" t="str">
        <f t="shared" si="89"/>
        <v/>
      </c>
      <c r="AM68" s="199" t="str">
        <f t="shared" si="89"/>
        <v/>
      </c>
      <c r="AN68" s="199" t="str">
        <f t="shared" si="89"/>
        <v/>
      </c>
      <c r="AO68" s="199" t="str">
        <f t="shared" si="89"/>
        <v/>
      </c>
      <c r="AP68" s="199" t="str">
        <f t="shared" si="89"/>
        <v/>
      </c>
      <c r="AQ68" s="199" t="str">
        <f t="shared" si="89"/>
        <v/>
      </c>
      <c r="AR68" s="199" t="str">
        <f t="shared" si="89"/>
        <v/>
      </c>
      <c r="AS68" s="199" t="str">
        <f t="shared" si="89"/>
        <v/>
      </c>
      <c r="AT68" s="199" t="str">
        <f t="shared" si="89"/>
        <v/>
      </c>
      <c r="AU68" s="199" t="str">
        <f t="shared" si="89"/>
        <v/>
      </c>
      <c r="AV68" s="199" t="str">
        <f t="shared" si="89"/>
        <v/>
      </c>
      <c r="AW68" s="199" t="str">
        <f t="shared" si="89"/>
        <v/>
      </c>
      <c r="AX68" s="199" t="str">
        <f t="shared" si="89"/>
        <v/>
      </c>
      <c r="AY68" s="199" t="str">
        <f t="shared" si="89"/>
        <v/>
      </c>
      <c r="AZ68" s="199" t="str">
        <f t="shared" si="89"/>
        <v/>
      </c>
      <c r="BA68" s="199" t="str">
        <f t="shared" si="89"/>
        <v/>
      </c>
      <c r="BB68" s="199" t="str">
        <f t="shared" si="89"/>
        <v/>
      </c>
      <c r="BC68" s="199" t="str">
        <f t="shared" si="89"/>
        <v/>
      </c>
      <c r="BD68" s="199" t="str">
        <f t="shared" si="89"/>
        <v/>
      </c>
      <c r="BE68" s="199" t="str">
        <f t="shared" si="89"/>
        <v/>
      </c>
      <c r="BF68" s="199" t="str">
        <f t="shared" si="89"/>
        <v/>
      </c>
      <c r="BG68" s="199" t="str">
        <f t="shared" si="89"/>
        <v/>
      </c>
      <c r="BH68" s="199" t="str">
        <f t="shared" si="89"/>
        <v/>
      </c>
      <c r="BI68" s="199" t="str">
        <f t="shared" si="89"/>
        <v/>
      </c>
      <c r="BJ68" s="199" t="str">
        <f t="shared" si="89"/>
        <v/>
      </c>
      <c r="BK68" s="199" t="str">
        <f t="shared" si="89"/>
        <v/>
      </c>
      <c r="BL68" s="199" t="str">
        <f t="shared" si="89"/>
        <v/>
      </c>
      <c r="BM68" s="199" t="str">
        <f t="shared" si="89"/>
        <v/>
      </c>
      <c r="BN68" s="199" t="str">
        <f t="shared" si="89"/>
        <v/>
      </c>
      <c r="BO68" s="199" t="str">
        <f t="shared" si="89"/>
        <v/>
      </c>
      <c r="BP68" s="199" t="str">
        <f t="shared" si="89"/>
        <v/>
      </c>
      <c r="BQ68" s="199" t="str">
        <f t="shared" si="89"/>
        <v/>
      </c>
      <c r="BR68" s="199" t="str">
        <f t="shared" si="89"/>
        <v/>
      </c>
      <c r="BS68" s="199" t="str">
        <f t="shared" si="89"/>
        <v/>
      </c>
      <c r="BT68" s="199" t="str">
        <f t="shared" si="89"/>
        <v/>
      </c>
      <c r="BU68" s="199" t="str">
        <f t="shared" si="89"/>
        <v/>
      </c>
      <c r="BV68" s="199" t="str">
        <f t="shared" si="89"/>
        <v/>
      </c>
      <c r="BW68" s="199" t="str">
        <f t="shared" si="89"/>
        <v/>
      </c>
      <c r="BX68" s="199" t="str">
        <f t="shared" si="89"/>
        <v/>
      </c>
      <c r="BY68" s="199" t="str">
        <f t="shared" si="89"/>
        <v/>
      </c>
      <c r="BZ68" s="199" t="str">
        <f t="shared" si="89"/>
        <v/>
      </c>
      <c r="CA68" s="199" t="str">
        <f t="shared" si="89"/>
        <v/>
      </c>
      <c r="CB68" s="199" t="str">
        <f t="shared" si="89"/>
        <v/>
      </c>
      <c r="CC68" s="199" t="str">
        <f t="shared" si="89"/>
        <v/>
      </c>
      <c r="CD68" s="199" t="str">
        <f t="shared" si="89"/>
        <v/>
      </c>
      <c r="CE68" s="199" t="str">
        <f t="shared" si="89"/>
        <v/>
      </c>
      <c r="CF68" s="199" t="str">
        <f t="shared" si="89"/>
        <v/>
      </c>
      <c r="CG68" s="199" t="str">
        <f t="shared" si="89"/>
        <v/>
      </c>
      <c r="CH68" s="199" t="str">
        <f t="shared" si="89"/>
        <v/>
      </c>
      <c r="CI68" s="199" t="str">
        <f t="shared" si="89"/>
        <v/>
      </c>
      <c r="CJ68" s="199" t="str">
        <f t="shared" si="89"/>
        <v/>
      </c>
      <c r="CK68" s="199" t="str">
        <f t="shared" si="89"/>
        <v/>
      </c>
      <c r="CL68" s="199" t="str">
        <f t="shared" si="89"/>
        <v/>
      </c>
      <c r="CM68" s="199" t="str">
        <f t="shared" si="89"/>
        <v/>
      </c>
      <c r="CN68" s="199" t="str">
        <f t="shared" si="89"/>
        <v/>
      </c>
      <c r="CO68" s="199" t="str">
        <f t="shared" si="89"/>
        <v/>
      </c>
      <c r="CP68" s="199" t="str">
        <f t="shared" si="89"/>
        <v/>
      </c>
      <c r="CQ68" s="199" t="str">
        <f t="shared" si="89"/>
        <v/>
      </c>
      <c r="CR68" s="199" t="str">
        <f t="shared" si="89"/>
        <v/>
      </c>
      <c r="CS68" s="199" t="str">
        <f t="shared" si="89"/>
        <v/>
      </c>
      <c r="CT68" s="199" t="str">
        <f t="shared" si="89"/>
        <v/>
      </c>
      <c r="CU68" s="199" t="str">
        <f t="shared" ref="CU68:FF75" si="97">IF(ISNONTEXT($AH68),CT68+$AH68,"")</f>
        <v/>
      </c>
      <c r="CV68" s="199" t="str">
        <f t="shared" si="97"/>
        <v/>
      </c>
      <c r="CW68" s="199" t="str">
        <f t="shared" si="97"/>
        <v/>
      </c>
      <c r="CX68" s="199" t="str">
        <f t="shared" si="97"/>
        <v/>
      </c>
      <c r="CY68" s="199" t="str">
        <f t="shared" si="97"/>
        <v/>
      </c>
      <c r="CZ68" s="199" t="str">
        <f t="shared" si="97"/>
        <v/>
      </c>
      <c r="DA68" s="199" t="str">
        <f t="shared" si="97"/>
        <v/>
      </c>
      <c r="DB68" s="199" t="str">
        <f t="shared" si="97"/>
        <v/>
      </c>
      <c r="DC68" s="199" t="str">
        <f t="shared" si="97"/>
        <v/>
      </c>
      <c r="DD68" s="199" t="str">
        <f t="shared" si="97"/>
        <v/>
      </c>
      <c r="DE68" s="199" t="str">
        <f t="shared" si="97"/>
        <v/>
      </c>
      <c r="DF68" s="199" t="str">
        <f t="shared" si="97"/>
        <v/>
      </c>
      <c r="DG68" s="199" t="str">
        <f t="shared" si="97"/>
        <v/>
      </c>
      <c r="DH68" s="199" t="str">
        <f t="shared" si="97"/>
        <v/>
      </c>
      <c r="DI68" s="199" t="str">
        <f t="shared" si="97"/>
        <v/>
      </c>
      <c r="DJ68" s="199" t="str">
        <f t="shared" si="97"/>
        <v/>
      </c>
      <c r="DK68" s="199" t="str">
        <f t="shared" si="97"/>
        <v/>
      </c>
      <c r="DL68" s="199" t="str">
        <f t="shared" si="97"/>
        <v/>
      </c>
      <c r="DM68" s="199" t="str">
        <f t="shared" si="97"/>
        <v/>
      </c>
      <c r="DN68" s="199" t="str">
        <f t="shared" si="97"/>
        <v/>
      </c>
      <c r="DO68" s="199" t="str">
        <f t="shared" si="97"/>
        <v/>
      </c>
      <c r="DP68" s="199" t="str">
        <f t="shared" si="97"/>
        <v/>
      </c>
      <c r="DQ68" s="199" t="str">
        <f t="shared" si="97"/>
        <v/>
      </c>
      <c r="DR68" s="199" t="str">
        <f t="shared" si="97"/>
        <v/>
      </c>
      <c r="DS68" s="199" t="str">
        <f t="shared" si="97"/>
        <v/>
      </c>
      <c r="DT68" s="199" t="str">
        <f t="shared" si="97"/>
        <v/>
      </c>
      <c r="DU68" s="199" t="str">
        <f t="shared" si="97"/>
        <v/>
      </c>
      <c r="DV68" s="199" t="str">
        <f t="shared" si="97"/>
        <v/>
      </c>
      <c r="DW68" s="199" t="str">
        <f t="shared" si="97"/>
        <v/>
      </c>
      <c r="DX68" s="199" t="str">
        <f t="shared" si="97"/>
        <v/>
      </c>
      <c r="DY68" s="199" t="str">
        <f t="shared" si="97"/>
        <v/>
      </c>
      <c r="DZ68" s="199" t="str">
        <f t="shared" si="97"/>
        <v/>
      </c>
      <c r="EA68" s="199" t="str">
        <f t="shared" si="97"/>
        <v/>
      </c>
      <c r="EB68" s="199" t="str">
        <f t="shared" si="97"/>
        <v/>
      </c>
      <c r="EC68" s="199" t="str">
        <f t="shared" si="97"/>
        <v/>
      </c>
      <c r="ED68" s="199" t="str">
        <f t="shared" si="97"/>
        <v/>
      </c>
      <c r="EE68" s="236" t="str">
        <f t="shared" si="16"/>
        <v/>
      </c>
      <c r="EF68" s="237" t="e">
        <f t="shared" si="86"/>
        <v>#N/A</v>
      </c>
      <c r="EG68" s="237" t="e">
        <f t="shared" si="86"/>
        <v>#N/A</v>
      </c>
      <c r="EH68" s="237" t="e">
        <f t="shared" si="86"/>
        <v>#N/A</v>
      </c>
      <c r="EI68" s="237" t="e">
        <f t="shared" si="86"/>
        <v>#N/A</v>
      </c>
      <c r="EJ68" s="237" t="e">
        <f t="shared" si="86"/>
        <v>#N/A</v>
      </c>
      <c r="EK68" s="237" t="e">
        <f t="shared" si="86"/>
        <v>#N/A</v>
      </c>
      <c r="EL68" s="237" t="e">
        <f t="shared" si="86"/>
        <v>#N/A</v>
      </c>
      <c r="EM68" s="237" t="e">
        <f t="shared" si="86"/>
        <v>#N/A</v>
      </c>
      <c r="EN68" s="237" t="e">
        <f t="shared" si="86"/>
        <v>#N/A</v>
      </c>
      <c r="EO68" s="237" t="e">
        <f t="shared" si="86"/>
        <v>#N/A</v>
      </c>
      <c r="EP68" s="237" t="e">
        <f t="shared" si="86"/>
        <v>#N/A</v>
      </c>
      <c r="EQ68" s="237" t="e">
        <f t="shared" si="86"/>
        <v>#N/A</v>
      </c>
      <c r="ER68" s="237" t="e">
        <f t="shared" si="86"/>
        <v>#N/A</v>
      </c>
      <c r="ES68" s="237" t="e">
        <f t="shared" si="86"/>
        <v>#N/A</v>
      </c>
      <c r="ET68" s="237" t="e">
        <f t="shared" si="86"/>
        <v>#N/A</v>
      </c>
      <c r="EU68" s="237" t="e">
        <f t="shared" si="65"/>
        <v>#N/A</v>
      </c>
      <c r="EV68" s="237" t="e">
        <f t="shared" si="60"/>
        <v>#N/A</v>
      </c>
      <c r="EW68" s="237" t="e">
        <f t="shared" si="60"/>
        <v>#N/A</v>
      </c>
      <c r="EX68" s="237" t="e">
        <f t="shared" si="60"/>
        <v>#N/A</v>
      </c>
      <c r="EY68" s="237" t="e">
        <f t="shared" si="60"/>
        <v>#N/A</v>
      </c>
      <c r="EZ68" s="237" t="e">
        <f t="shared" si="60"/>
        <v>#N/A</v>
      </c>
      <c r="FA68" s="237" t="e">
        <f t="shared" si="60"/>
        <v>#N/A</v>
      </c>
      <c r="FB68" s="237" t="e">
        <f t="shared" si="60"/>
        <v>#N/A</v>
      </c>
      <c r="FC68" s="237" t="e">
        <f t="shared" si="60"/>
        <v>#N/A</v>
      </c>
      <c r="FD68" s="237" t="e">
        <f t="shared" si="60"/>
        <v>#N/A</v>
      </c>
      <c r="FE68" s="237" t="e">
        <f t="shared" si="60"/>
        <v>#N/A</v>
      </c>
      <c r="FF68" s="237" t="e">
        <f t="shared" si="60"/>
        <v>#N/A</v>
      </c>
      <c r="FG68" s="237" t="e">
        <f t="shared" si="60"/>
        <v>#N/A</v>
      </c>
      <c r="FH68" s="237" t="e">
        <f t="shared" si="60"/>
        <v>#N/A</v>
      </c>
      <c r="FI68" s="237" t="e">
        <f t="shared" si="60"/>
        <v>#N/A</v>
      </c>
      <c r="FJ68" s="237" t="e">
        <f t="shared" si="60"/>
        <v>#N/A</v>
      </c>
      <c r="FK68" s="237" t="e">
        <f t="shared" si="60"/>
        <v>#N/A</v>
      </c>
      <c r="FL68" s="237" t="e">
        <f t="shared" si="88"/>
        <v>#N/A</v>
      </c>
      <c r="FM68" s="237" t="e">
        <f t="shared" si="88"/>
        <v>#N/A</v>
      </c>
      <c r="FN68" s="237" t="e">
        <f t="shared" si="88"/>
        <v>#N/A</v>
      </c>
      <c r="FO68" s="237" t="e">
        <f t="shared" si="88"/>
        <v>#N/A</v>
      </c>
      <c r="FP68" s="237" t="e">
        <f t="shared" si="88"/>
        <v>#N/A</v>
      </c>
      <c r="FQ68" s="237" t="e">
        <f t="shared" si="88"/>
        <v>#N/A</v>
      </c>
      <c r="FR68" s="237" t="e">
        <f t="shared" si="88"/>
        <v>#N/A</v>
      </c>
      <c r="FS68" s="237" t="e">
        <f t="shared" si="76"/>
        <v>#N/A</v>
      </c>
      <c r="FT68" s="237" t="e">
        <f t="shared" si="76"/>
        <v>#N/A</v>
      </c>
      <c r="FU68" s="237" t="e">
        <f t="shared" si="76"/>
        <v>#N/A</v>
      </c>
      <c r="FV68" s="237" t="e">
        <f t="shared" si="76"/>
        <v>#N/A</v>
      </c>
      <c r="FW68" s="237" t="e">
        <f t="shared" si="74"/>
        <v>#N/A</v>
      </c>
      <c r="FX68" s="237" t="e">
        <f t="shared" si="61"/>
        <v>#N/A</v>
      </c>
      <c r="FY68" s="237" t="e">
        <f t="shared" si="61"/>
        <v>#N/A</v>
      </c>
      <c r="FZ68" s="237" t="e">
        <f t="shared" si="61"/>
        <v>#N/A</v>
      </c>
      <c r="GA68" s="237" t="e">
        <f t="shared" si="61"/>
        <v>#N/A</v>
      </c>
      <c r="GB68" s="237" t="e">
        <f t="shared" si="61"/>
        <v>#N/A</v>
      </c>
      <c r="GC68" s="237" t="e">
        <f t="shared" si="61"/>
        <v>#N/A</v>
      </c>
      <c r="GD68" s="237" t="e">
        <f t="shared" si="61"/>
        <v>#N/A</v>
      </c>
      <c r="GE68" s="237" t="e">
        <f t="shared" si="61"/>
        <v>#N/A</v>
      </c>
      <c r="GF68" s="237" t="e">
        <f t="shared" si="61"/>
        <v>#N/A</v>
      </c>
      <c r="GG68" s="237" t="e">
        <f t="shared" si="61"/>
        <v>#N/A</v>
      </c>
      <c r="GH68" s="237" t="e">
        <f t="shared" si="61"/>
        <v>#N/A</v>
      </c>
      <c r="GI68" s="237" t="e">
        <f t="shared" si="61"/>
        <v>#N/A</v>
      </c>
      <c r="GJ68" s="237" t="e">
        <f t="shared" si="61"/>
        <v>#N/A</v>
      </c>
      <c r="GK68" s="237" t="e">
        <f t="shared" si="61"/>
        <v>#N/A</v>
      </c>
      <c r="GL68" s="237" t="e">
        <f t="shared" si="78"/>
        <v>#N/A</v>
      </c>
      <c r="GM68" s="237" t="e">
        <f t="shared" si="78"/>
        <v>#N/A</v>
      </c>
      <c r="GN68" s="237" t="e">
        <f t="shared" si="78"/>
        <v>#N/A</v>
      </c>
      <c r="GO68" s="237" t="e">
        <f t="shared" si="58"/>
        <v>#N/A</v>
      </c>
      <c r="GP68" s="237" t="e">
        <f t="shared" si="58"/>
        <v>#N/A</v>
      </c>
      <c r="GQ68" s="237" t="e">
        <f t="shared" si="58"/>
        <v>#N/A</v>
      </c>
      <c r="GR68" s="237" t="e">
        <f t="shared" si="58"/>
        <v>#N/A</v>
      </c>
      <c r="GS68" s="237" t="e">
        <f t="shared" si="58"/>
        <v>#N/A</v>
      </c>
      <c r="GT68" s="237" t="e">
        <f t="shared" si="58"/>
        <v>#N/A</v>
      </c>
      <c r="GU68" s="237" t="e">
        <f t="shared" si="58"/>
        <v>#N/A</v>
      </c>
      <c r="GV68" s="237" t="e">
        <f t="shared" si="58"/>
        <v>#N/A</v>
      </c>
      <c r="GW68" s="237" t="e">
        <f t="shared" si="58"/>
        <v>#N/A</v>
      </c>
      <c r="GX68" s="237" t="e">
        <f t="shared" si="58"/>
        <v>#N/A</v>
      </c>
      <c r="GY68" s="237" t="e">
        <f t="shared" si="58"/>
        <v>#N/A</v>
      </c>
      <c r="GZ68" s="237" t="e">
        <f t="shared" si="58"/>
        <v>#N/A</v>
      </c>
      <c r="HA68" s="237" t="e">
        <f t="shared" si="58"/>
        <v>#N/A</v>
      </c>
      <c r="HB68" s="237" t="e">
        <f t="shared" si="58"/>
        <v>#N/A</v>
      </c>
      <c r="HC68" s="237" t="e">
        <f t="shared" si="58"/>
        <v>#N/A</v>
      </c>
      <c r="HD68" s="237" t="e">
        <f t="shared" ref="HD68:HO103" si="98">IF(ISNONTEXT($Q68),IF($G68="R",_xlfn.BETA.DIST(DG68,$M68,$N68,FALSE,$B68,$D68),_xlfn.BETA.DIST(DG68,$N68,$M68,FALSE,$B68,$D68)),NA())</f>
        <v>#N/A</v>
      </c>
      <c r="HE68" s="237" t="e">
        <f t="shared" si="77"/>
        <v>#N/A</v>
      </c>
      <c r="HF68" s="237" t="e">
        <f t="shared" si="55"/>
        <v>#N/A</v>
      </c>
      <c r="HG68" s="237" t="e">
        <f t="shared" si="55"/>
        <v>#N/A</v>
      </c>
      <c r="HH68" s="237" t="e">
        <f t="shared" si="55"/>
        <v>#N/A</v>
      </c>
      <c r="HI68" s="237" t="e">
        <f t="shared" si="55"/>
        <v>#N/A</v>
      </c>
      <c r="HJ68" s="237" t="e">
        <f t="shared" si="55"/>
        <v>#N/A</v>
      </c>
      <c r="HK68" s="237" t="e">
        <f t="shared" si="55"/>
        <v>#N/A</v>
      </c>
      <c r="HL68" s="237" t="e">
        <f t="shared" si="55"/>
        <v>#N/A</v>
      </c>
      <c r="HM68" s="237" t="e">
        <f t="shared" si="55"/>
        <v>#N/A</v>
      </c>
      <c r="HN68" s="237" t="e">
        <f t="shared" si="55"/>
        <v>#N/A</v>
      </c>
      <c r="HO68" s="237" t="e">
        <f t="shared" si="55"/>
        <v>#N/A</v>
      </c>
      <c r="HP68" s="237" t="e">
        <f t="shared" si="55"/>
        <v>#N/A</v>
      </c>
      <c r="HQ68" s="237" t="e">
        <f t="shared" si="55"/>
        <v>#N/A</v>
      </c>
      <c r="HR68" s="237" t="e">
        <f t="shared" si="55"/>
        <v>#N/A</v>
      </c>
      <c r="HS68" s="237" t="e">
        <f t="shared" si="55"/>
        <v>#N/A</v>
      </c>
      <c r="HT68" s="237" t="e">
        <f t="shared" si="55"/>
        <v>#N/A</v>
      </c>
      <c r="HU68" s="237" t="e">
        <f t="shared" si="55"/>
        <v>#N/A</v>
      </c>
      <c r="HV68" s="237" t="e">
        <f t="shared" si="81"/>
        <v>#N/A</v>
      </c>
      <c r="HW68" s="237" t="e">
        <f t="shared" si="79"/>
        <v>#N/A</v>
      </c>
      <c r="HX68" s="237" t="e">
        <f t="shared" si="66"/>
        <v>#N/A</v>
      </c>
      <c r="HY68" s="237" t="e">
        <f t="shared" si="63"/>
        <v>#N/A</v>
      </c>
      <c r="HZ68" s="237" t="e">
        <f t="shared" si="63"/>
        <v>#N/A</v>
      </c>
      <c r="IA68" s="237" t="e">
        <f t="shared" si="45"/>
        <v>#N/A</v>
      </c>
      <c r="IB68" s="237" t="e">
        <f t="shared" si="27"/>
        <v>#N/A</v>
      </c>
    </row>
    <row r="69" spans="1:236" hidden="1" x14ac:dyDescent="0.25">
      <c r="A69" s="22">
        <v>66</v>
      </c>
      <c r="B69" s="132"/>
      <c r="C69" s="132"/>
      <c r="D69" s="132"/>
      <c r="E69" s="127"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9" t="str">
        <f t="shared" si="94"/>
        <v/>
      </c>
      <c r="Q69" s="119" t="str">
        <f t="shared" si="95"/>
        <v/>
      </c>
      <c r="R69" s="40" t="str">
        <f t="shared" si="96"/>
        <v/>
      </c>
      <c r="S69" s="132"/>
      <c r="T69" s="28" t="str">
        <f>IF(AND(B69&gt;0,C69&gt;0,D69&gt;0,M69&gt;0,N69&gt;0,S69&gt;0,NOT(K69="")),ABS(VLOOKUP($S$1,VLookups!$A$28:$B$29,2,FALSE)-_xlfn.BETA.DIST(S69,IF(G69="L",N69,M69),IF(G69="L",M69,N69),TRUE,B69,D69)),"")</f>
        <v/>
      </c>
      <c r="U69" s="129" t="str">
        <f>IF(OR($M69="",$N69=""),"",_xlfn.BETA.INV(ABS(VLOOKUP($S$1,VLookups!$A$28:$B$29,2,FALSE)-U$3),IF($G69="L",$N69,$M69),IF($G69="L",$M69,$N69),$B69,$D69))</f>
        <v/>
      </c>
      <c r="V69" s="130" t="str">
        <f>IF(OR($M69="",$N69=""),"",_xlfn.BETA.INV(ABS(VLOOKUP($S$1,VLookups!$A$28:$B$29,2,FALSE)-V$3),IF($G69="L",$N69,$M69),IF($G69="L",$M69,$N69),$B69,$D69))</f>
        <v/>
      </c>
      <c r="W69" s="129" t="str">
        <f>IF(OR($M69="",$N69=""),"",_xlfn.BETA.INV(ABS(VLOOKUP($S$1,VLookups!$A$28:$B$29,2,FALSE)-W$3),IF($G69="L",$N69,$M69),IF($G69="L",$M69,$N69),$B69,$D69))</f>
        <v/>
      </c>
      <c r="X69" s="130" t="str">
        <f>IF(OR($M69="",$N69=""),"",_xlfn.BETA.INV(ABS(VLOOKUP($S$1,VLookups!$A$28:$B$29,2,FALSE)-X$3),IF($G69="L",$N69,$M69),IF($G69="L",$M69,$N69),$B69,$D69))</f>
        <v/>
      </c>
      <c r="Y69" s="129" t="str">
        <f>IF(OR($M69="",$N69=""),"",_xlfn.BETA.INV(ABS(VLOOKUP($S$1,VLookups!$A$28:$B$29,2,FALSE)-Y$3),IF($G69="L",$N69,$M69),IF($G69="L",$M69,$N69),$B69,$D69))</f>
        <v/>
      </c>
      <c r="Z69" s="130" t="str">
        <f>IF(OR($M69="",$N69=""),"",_xlfn.BETA.INV(ABS(VLOOKUP($S$1,VLookups!$A$28:$B$29,2,FALSE)-Z$3),IF($G69="L",$N69,$M69),IF($G69="L",$M69,$N69),$B69,$D69))</f>
        <v/>
      </c>
      <c r="AA69" s="129" t="str">
        <f>IF(OR($M69="",$N69=""),"",_xlfn.BETA.INV(ABS(VLOOKUP($S$1,VLookups!$A$28:$B$29,2,FALSE)-AA$3),IF($G69="L",$N69,$M69),IF($G69="L",$M69,$N69),$B69,$D69))</f>
        <v/>
      </c>
      <c r="AB69" s="130" t="str">
        <f>IF(OR($M69="",$N69=""),"",_xlfn.BETA.INV(ABS(VLOOKUP($S$1,VLookups!$A$28:$B$29,2,FALSE)-AB$3),IF($G69="L",$N69,$M69),IF($G69="L",$M69,$N69),$B69,$D69))</f>
        <v/>
      </c>
      <c r="AC69" s="129" t="str">
        <f>IF(OR($M69="",$N69=""),"",_xlfn.BETA.INV(ABS(VLOOKUP($S$1,VLookups!$A$28:$B$29,2,FALSE)-AC$3),IF($G69="L",$N69,$M69),IF($G69="L",$M69,$N69),$B69,$D69))</f>
        <v/>
      </c>
      <c r="AD69" s="130" t="str">
        <f>IF(OR($M69="",$N69=""),"",_xlfn.BETA.INV(ABS(VLOOKUP($S$1,VLookups!$A$28:$B$29,2,FALSE)-AD$3),IF($G69="L",$N69,$M69),IF($G69="L",$M69,$N69),$B69,$D69))</f>
        <v/>
      </c>
      <c r="AE69" s="129" t="str">
        <f>IF(OR($M69="",$N69=""),"",_xlfn.BETA.INV(ABS(VLOOKUP($S$1,VLookups!$A$28:$B$29,2,FALSE)-AE$3),IF($G69="L",$N69,$M69),IF($G69="L",$M69,$N69),$B69,$D69))</f>
        <v/>
      </c>
      <c r="AF69" s="130" t="str">
        <f>IF(OR($M69="",$N69=""),"",_xlfn.BETA.INV(ABS(VLOOKUP($S$1,VLookups!$A$28:$B$29,2,FALSE)-AF$3),IF($G69="L",$N69,$M69),IF($G69="L",$M69,$N69),$B69,$D69))</f>
        <v/>
      </c>
      <c r="AG69" s="17"/>
      <c r="AH69" s="238" t="str">
        <f t="shared" ref="AH69:AH103" si="102">IF(AND(B69&gt;0,C69&gt;0,D69&gt;0),ABS(D69-B69)/100,"")</f>
        <v/>
      </c>
      <c r="AI69" s="236" t="str">
        <f t="shared" ref="AI69:AI103" si="103">IF(ISNONTEXT($AH69),B69,"")</f>
        <v/>
      </c>
      <c r="AJ69" s="199" t="str">
        <f t="shared" ref="AJ69:CU72" si="104">IF(ISNONTEXT($AH69),AI69+$AH69,"")</f>
        <v/>
      </c>
      <c r="AK69" s="199" t="str">
        <f t="shared" si="104"/>
        <v/>
      </c>
      <c r="AL69" s="199" t="str">
        <f t="shared" si="104"/>
        <v/>
      </c>
      <c r="AM69" s="199" t="str">
        <f t="shared" si="104"/>
        <v/>
      </c>
      <c r="AN69" s="199" t="str">
        <f t="shared" si="104"/>
        <v/>
      </c>
      <c r="AO69" s="199" t="str">
        <f t="shared" si="104"/>
        <v/>
      </c>
      <c r="AP69" s="199" t="str">
        <f t="shared" si="104"/>
        <v/>
      </c>
      <c r="AQ69" s="199" t="str">
        <f t="shared" si="104"/>
        <v/>
      </c>
      <c r="AR69" s="199" t="str">
        <f t="shared" si="104"/>
        <v/>
      </c>
      <c r="AS69" s="199" t="str">
        <f t="shared" si="104"/>
        <v/>
      </c>
      <c r="AT69" s="199" t="str">
        <f t="shared" si="104"/>
        <v/>
      </c>
      <c r="AU69" s="199" t="str">
        <f t="shared" si="104"/>
        <v/>
      </c>
      <c r="AV69" s="199" t="str">
        <f t="shared" si="104"/>
        <v/>
      </c>
      <c r="AW69" s="199" t="str">
        <f t="shared" si="104"/>
        <v/>
      </c>
      <c r="AX69" s="199" t="str">
        <f t="shared" si="104"/>
        <v/>
      </c>
      <c r="AY69" s="199" t="str">
        <f t="shared" si="104"/>
        <v/>
      </c>
      <c r="AZ69" s="199" t="str">
        <f t="shared" si="104"/>
        <v/>
      </c>
      <c r="BA69" s="199" t="str">
        <f t="shared" si="104"/>
        <v/>
      </c>
      <c r="BB69" s="199" t="str">
        <f t="shared" si="104"/>
        <v/>
      </c>
      <c r="BC69" s="199" t="str">
        <f t="shared" si="104"/>
        <v/>
      </c>
      <c r="BD69" s="199" t="str">
        <f t="shared" si="104"/>
        <v/>
      </c>
      <c r="BE69" s="199" t="str">
        <f t="shared" si="104"/>
        <v/>
      </c>
      <c r="BF69" s="199" t="str">
        <f t="shared" si="104"/>
        <v/>
      </c>
      <c r="BG69" s="199" t="str">
        <f t="shared" si="104"/>
        <v/>
      </c>
      <c r="BH69" s="199" t="str">
        <f t="shared" si="104"/>
        <v/>
      </c>
      <c r="BI69" s="199" t="str">
        <f t="shared" si="104"/>
        <v/>
      </c>
      <c r="BJ69" s="199" t="str">
        <f t="shared" si="104"/>
        <v/>
      </c>
      <c r="BK69" s="199" t="str">
        <f t="shared" si="104"/>
        <v/>
      </c>
      <c r="BL69" s="199" t="str">
        <f t="shared" si="104"/>
        <v/>
      </c>
      <c r="BM69" s="199" t="str">
        <f t="shared" si="104"/>
        <v/>
      </c>
      <c r="BN69" s="199" t="str">
        <f t="shared" si="104"/>
        <v/>
      </c>
      <c r="BO69" s="199" t="str">
        <f t="shared" si="104"/>
        <v/>
      </c>
      <c r="BP69" s="199" t="str">
        <f t="shared" si="104"/>
        <v/>
      </c>
      <c r="BQ69" s="199" t="str">
        <f t="shared" si="104"/>
        <v/>
      </c>
      <c r="BR69" s="199" t="str">
        <f t="shared" si="104"/>
        <v/>
      </c>
      <c r="BS69" s="199" t="str">
        <f t="shared" si="104"/>
        <v/>
      </c>
      <c r="BT69" s="199" t="str">
        <f t="shared" si="104"/>
        <v/>
      </c>
      <c r="BU69" s="199" t="str">
        <f t="shared" si="104"/>
        <v/>
      </c>
      <c r="BV69" s="199" t="str">
        <f t="shared" si="104"/>
        <v/>
      </c>
      <c r="BW69" s="199" t="str">
        <f t="shared" si="104"/>
        <v/>
      </c>
      <c r="BX69" s="199" t="str">
        <f t="shared" si="104"/>
        <v/>
      </c>
      <c r="BY69" s="199" t="str">
        <f t="shared" si="104"/>
        <v/>
      </c>
      <c r="BZ69" s="199" t="str">
        <f t="shared" si="104"/>
        <v/>
      </c>
      <c r="CA69" s="199" t="str">
        <f t="shared" si="104"/>
        <v/>
      </c>
      <c r="CB69" s="199" t="str">
        <f t="shared" si="104"/>
        <v/>
      </c>
      <c r="CC69" s="199" t="str">
        <f t="shared" si="104"/>
        <v/>
      </c>
      <c r="CD69" s="199" t="str">
        <f t="shared" si="104"/>
        <v/>
      </c>
      <c r="CE69" s="199" t="str">
        <f t="shared" si="104"/>
        <v/>
      </c>
      <c r="CF69" s="199" t="str">
        <f t="shared" si="104"/>
        <v/>
      </c>
      <c r="CG69" s="199" t="str">
        <f t="shared" si="104"/>
        <v/>
      </c>
      <c r="CH69" s="199" t="str">
        <f t="shared" si="104"/>
        <v/>
      </c>
      <c r="CI69" s="199" t="str">
        <f t="shared" si="104"/>
        <v/>
      </c>
      <c r="CJ69" s="199" t="str">
        <f t="shared" si="104"/>
        <v/>
      </c>
      <c r="CK69" s="199" t="str">
        <f t="shared" si="104"/>
        <v/>
      </c>
      <c r="CL69" s="199" t="str">
        <f t="shared" si="104"/>
        <v/>
      </c>
      <c r="CM69" s="199" t="str">
        <f t="shared" si="104"/>
        <v/>
      </c>
      <c r="CN69" s="199" t="str">
        <f t="shared" si="104"/>
        <v/>
      </c>
      <c r="CO69" s="199" t="str">
        <f t="shared" si="104"/>
        <v/>
      </c>
      <c r="CP69" s="199" t="str">
        <f t="shared" si="104"/>
        <v/>
      </c>
      <c r="CQ69" s="199" t="str">
        <f t="shared" si="104"/>
        <v/>
      </c>
      <c r="CR69" s="199" t="str">
        <f t="shared" si="104"/>
        <v/>
      </c>
      <c r="CS69" s="199" t="str">
        <f t="shared" si="104"/>
        <v/>
      </c>
      <c r="CT69" s="199" t="str">
        <f t="shared" si="104"/>
        <v/>
      </c>
      <c r="CU69" s="199" t="str">
        <f t="shared" si="104"/>
        <v/>
      </c>
      <c r="CV69" s="199" t="str">
        <f t="shared" si="97"/>
        <v/>
      </c>
      <c r="CW69" s="199" t="str">
        <f t="shared" si="97"/>
        <v/>
      </c>
      <c r="CX69" s="199" t="str">
        <f t="shared" si="97"/>
        <v/>
      </c>
      <c r="CY69" s="199" t="str">
        <f t="shared" si="97"/>
        <v/>
      </c>
      <c r="CZ69" s="199" t="str">
        <f t="shared" si="97"/>
        <v/>
      </c>
      <c r="DA69" s="199" t="str">
        <f t="shared" si="97"/>
        <v/>
      </c>
      <c r="DB69" s="199" t="str">
        <f t="shared" si="97"/>
        <v/>
      </c>
      <c r="DC69" s="199" t="str">
        <f t="shared" si="97"/>
        <v/>
      </c>
      <c r="DD69" s="199" t="str">
        <f t="shared" si="97"/>
        <v/>
      </c>
      <c r="DE69" s="199" t="str">
        <f t="shared" si="97"/>
        <v/>
      </c>
      <c r="DF69" s="199" t="str">
        <f t="shared" si="97"/>
        <v/>
      </c>
      <c r="DG69" s="199" t="str">
        <f t="shared" si="97"/>
        <v/>
      </c>
      <c r="DH69" s="199" t="str">
        <f t="shared" si="97"/>
        <v/>
      </c>
      <c r="DI69" s="199" t="str">
        <f t="shared" si="97"/>
        <v/>
      </c>
      <c r="DJ69" s="199" t="str">
        <f t="shared" si="97"/>
        <v/>
      </c>
      <c r="DK69" s="199" t="str">
        <f t="shared" si="97"/>
        <v/>
      </c>
      <c r="DL69" s="199" t="str">
        <f t="shared" si="97"/>
        <v/>
      </c>
      <c r="DM69" s="199" t="str">
        <f t="shared" si="97"/>
        <v/>
      </c>
      <c r="DN69" s="199" t="str">
        <f t="shared" si="97"/>
        <v/>
      </c>
      <c r="DO69" s="199" t="str">
        <f t="shared" si="97"/>
        <v/>
      </c>
      <c r="DP69" s="199" t="str">
        <f t="shared" si="97"/>
        <v/>
      </c>
      <c r="DQ69" s="199" t="str">
        <f t="shared" si="97"/>
        <v/>
      </c>
      <c r="DR69" s="199" t="str">
        <f t="shared" si="97"/>
        <v/>
      </c>
      <c r="DS69" s="199" t="str">
        <f t="shared" si="97"/>
        <v/>
      </c>
      <c r="DT69" s="199" t="str">
        <f t="shared" si="97"/>
        <v/>
      </c>
      <c r="DU69" s="199" t="str">
        <f t="shared" si="97"/>
        <v/>
      </c>
      <c r="DV69" s="199" t="str">
        <f t="shared" si="97"/>
        <v/>
      </c>
      <c r="DW69" s="199" t="str">
        <f t="shared" si="97"/>
        <v/>
      </c>
      <c r="DX69" s="199" t="str">
        <f t="shared" si="97"/>
        <v/>
      </c>
      <c r="DY69" s="199" t="str">
        <f t="shared" si="97"/>
        <v/>
      </c>
      <c r="DZ69" s="199" t="str">
        <f t="shared" si="97"/>
        <v/>
      </c>
      <c r="EA69" s="199" t="str">
        <f t="shared" si="97"/>
        <v/>
      </c>
      <c r="EB69" s="199" t="str">
        <f t="shared" si="97"/>
        <v/>
      </c>
      <c r="EC69" s="199" t="str">
        <f t="shared" si="97"/>
        <v/>
      </c>
      <c r="ED69" s="199" t="str">
        <f t="shared" si="97"/>
        <v/>
      </c>
      <c r="EE69" s="236" t="str">
        <f t="shared" ref="EE69:EE103" si="105">IF(ISNONTEXT($AH69),D69-0.001,"")</f>
        <v/>
      </c>
      <c r="EF69" s="237" t="e">
        <f t="shared" si="86"/>
        <v>#N/A</v>
      </c>
      <c r="EG69" s="237" t="e">
        <f t="shared" si="86"/>
        <v>#N/A</v>
      </c>
      <c r="EH69" s="237" t="e">
        <f t="shared" si="86"/>
        <v>#N/A</v>
      </c>
      <c r="EI69" s="237" t="e">
        <f t="shared" si="86"/>
        <v>#N/A</v>
      </c>
      <c r="EJ69" s="237" t="e">
        <f t="shared" si="86"/>
        <v>#N/A</v>
      </c>
      <c r="EK69" s="237" t="e">
        <f t="shared" si="86"/>
        <v>#N/A</v>
      </c>
      <c r="EL69" s="237" t="e">
        <f t="shared" si="86"/>
        <v>#N/A</v>
      </c>
      <c r="EM69" s="237" t="e">
        <f t="shared" si="86"/>
        <v>#N/A</v>
      </c>
      <c r="EN69" s="237" t="e">
        <f t="shared" si="86"/>
        <v>#N/A</v>
      </c>
      <c r="EO69" s="237" t="e">
        <f t="shared" si="86"/>
        <v>#N/A</v>
      </c>
      <c r="EP69" s="237" t="e">
        <f t="shared" si="86"/>
        <v>#N/A</v>
      </c>
      <c r="EQ69" s="237" t="e">
        <f t="shared" si="86"/>
        <v>#N/A</v>
      </c>
      <c r="ER69" s="237" t="e">
        <f t="shared" si="86"/>
        <v>#N/A</v>
      </c>
      <c r="ES69" s="237" t="e">
        <f t="shared" si="86"/>
        <v>#N/A</v>
      </c>
      <c r="ET69" s="237" t="e">
        <f t="shared" si="86"/>
        <v>#N/A</v>
      </c>
      <c r="EU69" s="237" t="e">
        <f t="shared" si="65"/>
        <v>#N/A</v>
      </c>
      <c r="EV69" s="237" t="e">
        <f t="shared" si="60"/>
        <v>#N/A</v>
      </c>
      <c r="EW69" s="237" t="e">
        <f t="shared" si="60"/>
        <v>#N/A</v>
      </c>
      <c r="EX69" s="237" t="e">
        <f t="shared" si="60"/>
        <v>#N/A</v>
      </c>
      <c r="EY69" s="237" t="e">
        <f t="shared" si="60"/>
        <v>#N/A</v>
      </c>
      <c r="EZ69" s="237" t="e">
        <f t="shared" si="60"/>
        <v>#N/A</v>
      </c>
      <c r="FA69" s="237" t="e">
        <f t="shared" si="60"/>
        <v>#N/A</v>
      </c>
      <c r="FB69" s="237" t="e">
        <f t="shared" si="60"/>
        <v>#N/A</v>
      </c>
      <c r="FC69" s="237" t="e">
        <f t="shared" si="60"/>
        <v>#N/A</v>
      </c>
      <c r="FD69" s="237" t="e">
        <f t="shared" si="60"/>
        <v>#N/A</v>
      </c>
      <c r="FE69" s="237" t="e">
        <f t="shared" si="60"/>
        <v>#N/A</v>
      </c>
      <c r="FF69" s="237" t="e">
        <f t="shared" si="60"/>
        <v>#N/A</v>
      </c>
      <c r="FG69" s="237" t="e">
        <f t="shared" si="60"/>
        <v>#N/A</v>
      </c>
      <c r="FH69" s="237" t="e">
        <f t="shared" si="60"/>
        <v>#N/A</v>
      </c>
      <c r="FI69" s="237" t="e">
        <f t="shared" si="60"/>
        <v>#N/A</v>
      </c>
      <c r="FJ69" s="237" t="e">
        <f t="shared" si="60"/>
        <v>#N/A</v>
      </c>
      <c r="FK69" s="237" t="e">
        <f t="shared" si="60"/>
        <v>#N/A</v>
      </c>
      <c r="FL69" s="237" t="e">
        <f t="shared" si="88"/>
        <v>#N/A</v>
      </c>
      <c r="FM69" s="237" t="e">
        <f t="shared" si="88"/>
        <v>#N/A</v>
      </c>
      <c r="FN69" s="237" t="e">
        <f t="shared" si="88"/>
        <v>#N/A</v>
      </c>
      <c r="FO69" s="237" t="e">
        <f t="shared" si="88"/>
        <v>#N/A</v>
      </c>
      <c r="FP69" s="237" t="e">
        <f t="shared" si="88"/>
        <v>#N/A</v>
      </c>
      <c r="FQ69" s="237" t="e">
        <f t="shared" si="88"/>
        <v>#N/A</v>
      </c>
      <c r="FR69" s="237" t="e">
        <f t="shared" si="88"/>
        <v>#N/A</v>
      </c>
      <c r="FS69" s="237" t="e">
        <f t="shared" si="76"/>
        <v>#N/A</v>
      </c>
      <c r="FT69" s="237" t="e">
        <f t="shared" si="76"/>
        <v>#N/A</v>
      </c>
      <c r="FU69" s="237" t="e">
        <f t="shared" si="76"/>
        <v>#N/A</v>
      </c>
      <c r="FV69" s="237" t="e">
        <f t="shared" si="76"/>
        <v>#N/A</v>
      </c>
      <c r="FW69" s="237" t="e">
        <f t="shared" si="74"/>
        <v>#N/A</v>
      </c>
      <c r="FX69" s="237" t="e">
        <f t="shared" si="61"/>
        <v>#N/A</v>
      </c>
      <c r="FY69" s="237" t="e">
        <f t="shared" si="61"/>
        <v>#N/A</v>
      </c>
      <c r="FZ69" s="237" t="e">
        <f t="shared" si="61"/>
        <v>#N/A</v>
      </c>
      <c r="GA69" s="237" t="e">
        <f t="shared" si="61"/>
        <v>#N/A</v>
      </c>
      <c r="GB69" s="237" t="e">
        <f t="shared" si="61"/>
        <v>#N/A</v>
      </c>
      <c r="GC69" s="237" t="e">
        <f t="shared" si="61"/>
        <v>#N/A</v>
      </c>
      <c r="GD69" s="237" t="e">
        <f t="shared" si="61"/>
        <v>#N/A</v>
      </c>
      <c r="GE69" s="237" t="e">
        <f t="shared" si="61"/>
        <v>#N/A</v>
      </c>
      <c r="GF69" s="237" t="e">
        <f t="shared" si="61"/>
        <v>#N/A</v>
      </c>
      <c r="GG69" s="237" t="e">
        <f t="shared" si="61"/>
        <v>#N/A</v>
      </c>
      <c r="GH69" s="237" t="e">
        <f t="shared" si="61"/>
        <v>#N/A</v>
      </c>
      <c r="GI69" s="237" t="e">
        <f t="shared" si="61"/>
        <v>#N/A</v>
      </c>
      <c r="GJ69" s="237" t="e">
        <f t="shared" si="61"/>
        <v>#N/A</v>
      </c>
      <c r="GK69" s="237" t="e">
        <f t="shared" si="61"/>
        <v>#N/A</v>
      </c>
      <c r="GL69" s="237" t="e">
        <f t="shared" si="78"/>
        <v>#N/A</v>
      </c>
      <c r="GM69" s="237" t="e">
        <f t="shared" si="78"/>
        <v>#N/A</v>
      </c>
      <c r="GN69" s="237" t="e">
        <f t="shared" si="78"/>
        <v>#N/A</v>
      </c>
      <c r="GO69" s="237" t="e">
        <f t="shared" si="78"/>
        <v>#N/A</v>
      </c>
      <c r="GP69" s="237" t="e">
        <f t="shared" si="78"/>
        <v>#N/A</v>
      </c>
      <c r="GQ69" s="237" t="e">
        <f t="shared" si="78"/>
        <v>#N/A</v>
      </c>
      <c r="GR69" s="237" t="e">
        <f t="shared" si="78"/>
        <v>#N/A</v>
      </c>
      <c r="GS69" s="237" t="e">
        <f t="shared" si="78"/>
        <v>#N/A</v>
      </c>
      <c r="GT69" s="237" t="e">
        <f t="shared" si="78"/>
        <v>#N/A</v>
      </c>
      <c r="GU69" s="237" t="e">
        <f t="shared" si="78"/>
        <v>#N/A</v>
      </c>
      <c r="GV69" s="237" t="e">
        <f t="shared" si="78"/>
        <v>#N/A</v>
      </c>
      <c r="GW69" s="237" t="e">
        <f t="shared" si="78"/>
        <v>#N/A</v>
      </c>
      <c r="GX69" s="237" t="e">
        <f t="shared" si="78"/>
        <v>#N/A</v>
      </c>
      <c r="GY69" s="237" t="e">
        <f t="shared" si="78"/>
        <v>#N/A</v>
      </c>
      <c r="GZ69" s="237" t="e">
        <f t="shared" si="78"/>
        <v>#N/A</v>
      </c>
      <c r="HA69" s="237" t="e">
        <f t="shared" si="78"/>
        <v>#N/A</v>
      </c>
      <c r="HB69" s="237" t="e">
        <f t="shared" ref="HB69:HC103" si="106">IF(ISNONTEXT($Q69),IF($G69="R",_xlfn.BETA.DIST(DE69,$M69,$N69,FALSE,$B69,$D69),_xlfn.BETA.DIST(DE69,$N69,$M69,FALSE,$B69,$D69)),NA())</f>
        <v>#N/A</v>
      </c>
      <c r="HC69" s="237" t="e">
        <f t="shared" si="106"/>
        <v>#N/A</v>
      </c>
      <c r="HD69" s="237" t="e">
        <f t="shared" si="98"/>
        <v>#N/A</v>
      </c>
      <c r="HE69" s="237" t="e">
        <f t="shared" si="77"/>
        <v>#N/A</v>
      </c>
      <c r="HF69" s="237" t="e">
        <f t="shared" si="55"/>
        <v>#N/A</v>
      </c>
      <c r="HG69" s="237" t="e">
        <f t="shared" si="55"/>
        <v>#N/A</v>
      </c>
      <c r="HH69" s="237" t="e">
        <f t="shared" si="55"/>
        <v>#N/A</v>
      </c>
      <c r="HI69" s="237" t="e">
        <f t="shared" si="55"/>
        <v>#N/A</v>
      </c>
      <c r="HJ69" s="237" t="e">
        <f t="shared" si="55"/>
        <v>#N/A</v>
      </c>
      <c r="HK69" s="237" t="e">
        <f t="shared" si="55"/>
        <v>#N/A</v>
      </c>
      <c r="HL69" s="237" t="e">
        <f t="shared" si="55"/>
        <v>#N/A</v>
      </c>
      <c r="HM69" s="237" t="e">
        <f t="shared" si="55"/>
        <v>#N/A</v>
      </c>
      <c r="HN69" s="237" t="e">
        <f t="shared" si="55"/>
        <v>#N/A</v>
      </c>
      <c r="HO69" s="237" t="e">
        <f t="shared" si="55"/>
        <v>#N/A</v>
      </c>
      <c r="HP69" s="237" t="e">
        <f t="shared" si="55"/>
        <v>#N/A</v>
      </c>
      <c r="HQ69" s="237" t="e">
        <f t="shared" ref="HQ69:HU103" si="107">IF(ISNONTEXT($Q69),IF($G69="R",_xlfn.BETA.DIST(DT69,$M69,$N69,FALSE,$B69,$D69),_xlfn.BETA.DIST(DT69,$N69,$M69,FALSE,$B69,$D69)),NA())</f>
        <v>#N/A</v>
      </c>
      <c r="HR69" s="237" t="e">
        <f t="shared" si="107"/>
        <v>#N/A</v>
      </c>
      <c r="HS69" s="237" t="e">
        <f t="shared" si="107"/>
        <v>#N/A</v>
      </c>
      <c r="HT69" s="237" t="e">
        <f t="shared" si="107"/>
        <v>#N/A</v>
      </c>
      <c r="HU69" s="237" t="e">
        <f t="shared" si="107"/>
        <v>#N/A</v>
      </c>
      <c r="HV69" s="237" t="e">
        <f t="shared" si="81"/>
        <v>#N/A</v>
      </c>
      <c r="HW69" s="237" t="e">
        <f t="shared" si="79"/>
        <v>#N/A</v>
      </c>
      <c r="HX69" s="237" t="e">
        <f t="shared" si="66"/>
        <v>#N/A</v>
      </c>
      <c r="HY69" s="237" t="e">
        <f t="shared" si="63"/>
        <v>#N/A</v>
      </c>
      <c r="HZ69" s="237" t="e">
        <f t="shared" si="63"/>
        <v>#N/A</v>
      </c>
      <c r="IA69" s="237" t="e">
        <f t="shared" si="45"/>
        <v>#N/A</v>
      </c>
      <c r="IB69" s="237" t="e">
        <f t="shared" si="27"/>
        <v>#N/A</v>
      </c>
    </row>
    <row r="70" spans="1:236" hidden="1" x14ac:dyDescent="0.25">
      <c r="A70" s="22">
        <v>67</v>
      </c>
      <c r="B70" s="132"/>
      <c r="C70" s="132"/>
      <c r="D70" s="132"/>
      <c r="E70" s="127"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9" t="str">
        <f t="shared" si="94"/>
        <v/>
      </c>
      <c r="Q70" s="119" t="str">
        <f t="shared" si="95"/>
        <v/>
      </c>
      <c r="R70" s="40" t="str">
        <f t="shared" si="96"/>
        <v/>
      </c>
      <c r="S70" s="132"/>
      <c r="T70" s="28" t="str">
        <f>IF(AND(B70&gt;0,C70&gt;0,D70&gt;0,M70&gt;0,N70&gt;0,S70&gt;0,NOT(K70="")),ABS(VLOOKUP($S$1,VLookups!$A$28:$B$29,2,FALSE)-_xlfn.BETA.DIST(S70,IF(G70="L",N70,M70),IF(G70="L",M70,N70),TRUE,B70,D70)),"")</f>
        <v/>
      </c>
      <c r="U70" s="129" t="str">
        <f>IF(OR($M70="",$N70=""),"",_xlfn.BETA.INV(ABS(VLOOKUP($S$1,VLookups!$A$28:$B$29,2,FALSE)-U$3),IF($G70="L",$N70,$M70),IF($G70="L",$M70,$N70),$B70,$D70))</f>
        <v/>
      </c>
      <c r="V70" s="130" t="str">
        <f>IF(OR($M70="",$N70=""),"",_xlfn.BETA.INV(ABS(VLOOKUP($S$1,VLookups!$A$28:$B$29,2,FALSE)-V$3),IF($G70="L",$N70,$M70),IF($G70="L",$M70,$N70),$B70,$D70))</f>
        <v/>
      </c>
      <c r="W70" s="129" t="str">
        <f>IF(OR($M70="",$N70=""),"",_xlfn.BETA.INV(ABS(VLOOKUP($S$1,VLookups!$A$28:$B$29,2,FALSE)-W$3),IF($G70="L",$N70,$M70),IF($G70="L",$M70,$N70),$B70,$D70))</f>
        <v/>
      </c>
      <c r="X70" s="130" t="str">
        <f>IF(OR($M70="",$N70=""),"",_xlfn.BETA.INV(ABS(VLOOKUP($S$1,VLookups!$A$28:$B$29,2,FALSE)-X$3),IF($G70="L",$N70,$M70),IF($G70="L",$M70,$N70),$B70,$D70))</f>
        <v/>
      </c>
      <c r="Y70" s="129" t="str">
        <f>IF(OR($M70="",$N70=""),"",_xlfn.BETA.INV(ABS(VLOOKUP($S$1,VLookups!$A$28:$B$29,2,FALSE)-Y$3),IF($G70="L",$N70,$M70),IF($G70="L",$M70,$N70),$B70,$D70))</f>
        <v/>
      </c>
      <c r="Z70" s="130" t="str">
        <f>IF(OR($M70="",$N70=""),"",_xlfn.BETA.INV(ABS(VLOOKUP($S$1,VLookups!$A$28:$B$29,2,FALSE)-Z$3),IF($G70="L",$N70,$M70),IF($G70="L",$M70,$N70),$B70,$D70))</f>
        <v/>
      </c>
      <c r="AA70" s="129" t="str">
        <f>IF(OR($M70="",$N70=""),"",_xlfn.BETA.INV(ABS(VLOOKUP($S$1,VLookups!$A$28:$B$29,2,FALSE)-AA$3),IF($G70="L",$N70,$M70),IF($G70="L",$M70,$N70),$B70,$D70))</f>
        <v/>
      </c>
      <c r="AB70" s="130" t="str">
        <f>IF(OR($M70="",$N70=""),"",_xlfn.BETA.INV(ABS(VLOOKUP($S$1,VLookups!$A$28:$B$29,2,FALSE)-AB$3),IF($G70="L",$N70,$M70),IF($G70="L",$M70,$N70),$B70,$D70))</f>
        <v/>
      </c>
      <c r="AC70" s="129" t="str">
        <f>IF(OR($M70="",$N70=""),"",_xlfn.BETA.INV(ABS(VLOOKUP($S$1,VLookups!$A$28:$B$29,2,FALSE)-AC$3),IF($G70="L",$N70,$M70),IF($G70="L",$M70,$N70),$B70,$D70))</f>
        <v/>
      </c>
      <c r="AD70" s="130" t="str">
        <f>IF(OR($M70="",$N70=""),"",_xlfn.BETA.INV(ABS(VLOOKUP($S$1,VLookups!$A$28:$B$29,2,FALSE)-AD$3),IF($G70="L",$N70,$M70),IF($G70="L",$M70,$N70),$B70,$D70))</f>
        <v/>
      </c>
      <c r="AE70" s="129" t="str">
        <f>IF(OR($M70="",$N70=""),"",_xlfn.BETA.INV(ABS(VLOOKUP($S$1,VLookups!$A$28:$B$29,2,FALSE)-AE$3),IF($G70="L",$N70,$M70),IF($G70="L",$M70,$N70),$B70,$D70))</f>
        <v/>
      </c>
      <c r="AF70" s="130" t="str">
        <f>IF(OR($M70="",$N70=""),"",_xlfn.BETA.INV(ABS(VLOOKUP($S$1,VLookups!$A$28:$B$29,2,FALSE)-AF$3),IF($G70="L",$N70,$M70),IF($G70="L",$M70,$N70),$B70,$D70))</f>
        <v/>
      </c>
      <c r="AG70" s="17"/>
      <c r="AH70" s="238" t="str">
        <f t="shared" si="102"/>
        <v/>
      </c>
      <c r="AI70" s="236" t="str">
        <f t="shared" si="103"/>
        <v/>
      </c>
      <c r="AJ70" s="199" t="str">
        <f t="shared" si="104"/>
        <v/>
      </c>
      <c r="AK70" s="199" t="str">
        <f t="shared" si="104"/>
        <v/>
      </c>
      <c r="AL70" s="199" t="str">
        <f t="shared" si="104"/>
        <v/>
      </c>
      <c r="AM70" s="199" t="str">
        <f t="shared" si="104"/>
        <v/>
      </c>
      <c r="AN70" s="199" t="str">
        <f t="shared" si="104"/>
        <v/>
      </c>
      <c r="AO70" s="199" t="str">
        <f t="shared" si="104"/>
        <v/>
      </c>
      <c r="AP70" s="199" t="str">
        <f t="shared" si="104"/>
        <v/>
      </c>
      <c r="AQ70" s="199" t="str">
        <f t="shared" si="104"/>
        <v/>
      </c>
      <c r="AR70" s="199" t="str">
        <f t="shared" si="104"/>
        <v/>
      </c>
      <c r="AS70" s="199" t="str">
        <f t="shared" si="104"/>
        <v/>
      </c>
      <c r="AT70" s="199" t="str">
        <f t="shared" si="104"/>
        <v/>
      </c>
      <c r="AU70" s="199" t="str">
        <f t="shared" si="104"/>
        <v/>
      </c>
      <c r="AV70" s="199" t="str">
        <f t="shared" si="104"/>
        <v/>
      </c>
      <c r="AW70" s="199" t="str">
        <f t="shared" si="104"/>
        <v/>
      </c>
      <c r="AX70" s="199" t="str">
        <f t="shared" si="104"/>
        <v/>
      </c>
      <c r="AY70" s="199" t="str">
        <f t="shared" si="104"/>
        <v/>
      </c>
      <c r="AZ70" s="199" t="str">
        <f t="shared" si="104"/>
        <v/>
      </c>
      <c r="BA70" s="199" t="str">
        <f t="shared" si="104"/>
        <v/>
      </c>
      <c r="BB70" s="199" t="str">
        <f t="shared" si="104"/>
        <v/>
      </c>
      <c r="BC70" s="199" t="str">
        <f t="shared" si="104"/>
        <v/>
      </c>
      <c r="BD70" s="199" t="str">
        <f t="shared" si="104"/>
        <v/>
      </c>
      <c r="BE70" s="199" t="str">
        <f t="shared" si="104"/>
        <v/>
      </c>
      <c r="BF70" s="199" t="str">
        <f t="shared" si="104"/>
        <v/>
      </c>
      <c r="BG70" s="199" t="str">
        <f t="shared" si="104"/>
        <v/>
      </c>
      <c r="BH70" s="199" t="str">
        <f t="shared" si="104"/>
        <v/>
      </c>
      <c r="BI70" s="199" t="str">
        <f t="shared" si="104"/>
        <v/>
      </c>
      <c r="BJ70" s="199" t="str">
        <f t="shared" si="104"/>
        <v/>
      </c>
      <c r="BK70" s="199" t="str">
        <f t="shared" si="104"/>
        <v/>
      </c>
      <c r="BL70" s="199" t="str">
        <f t="shared" si="104"/>
        <v/>
      </c>
      <c r="BM70" s="199" t="str">
        <f t="shared" si="104"/>
        <v/>
      </c>
      <c r="BN70" s="199" t="str">
        <f t="shared" si="104"/>
        <v/>
      </c>
      <c r="BO70" s="199" t="str">
        <f t="shared" si="104"/>
        <v/>
      </c>
      <c r="BP70" s="199" t="str">
        <f t="shared" si="104"/>
        <v/>
      </c>
      <c r="BQ70" s="199" t="str">
        <f t="shared" si="104"/>
        <v/>
      </c>
      <c r="BR70" s="199" t="str">
        <f t="shared" si="104"/>
        <v/>
      </c>
      <c r="BS70" s="199" t="str">
        <f t="shared" si="104"/>
        <v/>
      </c>
      <c r="BT70" s="199" t="str">
        <f t="shared" si="104"/>
        <v/>
      </c>
      <c r="BU70" s="199" t="str">
        <f t="shared" si="104"/>
        <v/>
      </c>
      <c r="BV70" s="199" t="str">
        <f t="shared" si="104"/>
        <v/>
      </c>
      <c r="BW70" s="199" t="str">
        <f t="shared" si="104"/>
        <v/>
      </c>
      <c r="BX70" s="199" t="str">
        <f t="shared" si="104"/>
        <v/>
      </c>
      <c r="BY70" s="199" t="str">
        <f t="shared" si="104"/>
        <v/>
      </c>
      <c r="BZ70" s="199" t="str">
        <f t="shared" si="104"/>
        <v/>
      </c>
      <c r="CA70" s="199" t="str">
        <f t="shared" si="104"/>
        <v/>
      </c>
      <c r="CB70" s="199" t="str">
        <f t="shared" si="104"/>
        <v/>
      </c>
      <c r="CC70" s="199" t="str">
        <f t="shared" si="104"/>
        <v/>
      </c>
      <c r="CD70" s="199" t="str">
        <f t="shared" si="104"/>
        <v/>
      </c>
      <c r="CE70" s="199" t="str">
        <f t="shared" si="104"/>
        <v/>
      </c>
      <c r="CF70" s="199" t="str">
        <f t="shared" si="104"/>
        <v/>
      </c>
      <c r="CG70" s="199" t="str">
        <f t="shared" si="104"/>
        <v/>
      </c>
      <c r="CH70" s="199" t="str">
        <f t="shared" si="104"/>
        <v/>
      </c>
      <c r="CI70" s="199" t="str">
        <f t="shared" si="104"/>
        <v/>
      </c>
      <c r="CJ70" s="199" t="str">
        <f t="shared" si="104"/>
        <v/>
      </c>
      <c r="CK70" s="199" t="str">
        <f t="shared" si="104"/>
        <v/>
      </c>
      <c r="CL70" s="199" t="str">
        <f t="shared" si="104"/>
        <v/>
      </c>
      <c r="CM70" s="199" t="str">
        <f t="shared" si="104"/>
        <v/>
      </c>
      <c r="CN70" s="199" t="str">
        <f t="shared" si="104"/>
        <v/>
      </c>
      <c r="CO70" s="199" t="str">
        <f t="shared" si="104"/>
        <v/>
      </c>
      <c r="CP70" s="199" t="str">
        <f t="shared" si="104"/>
        <v/>
      </c>
      <c r="CQ70" s="199" t="str">
        <f t="shared" si="104"/>
        <v/>
      </c>
      <c r="CR70" s="199" t="str">
        <f t="shared" si="104"/>
        <v/>
      </c>
      <c r="CS70" s="199" t="str">
        <f t="shared" si="104"/>
        <v/>
      </c>
      <c r="CT70" s="199" t="str">
        <f t="shared" si="104"/>
        <v/>
      </c>
      <c r="CU70" s="199" t="str">
        <f t="shared" si="104"/>
        <v/>
      </c>
      <c r="CV70" s="199" t="str">
        <f t="shared" si="97"/>
        <v/>
      </c>
      <c r="CW70" s="199" t="str">
        <f t="shared" si="97"/>
        <v/>
      </c>
      <c r="CX70" s="199" t="str">
        <f t="shared" si="97"/>
        <v/>
      </c>
      <c r="CY70" s="199" t="str">
        <f t="shared" si="97"/>
        <v/>
      </c>
      <c r="CZ70" s="199" t="str">
        <f t="shared" si="97"/>
        <v/>
      </c>
      <c r="DA70" s="199" t="str">
        <f t="shared" si="97"/>
        <v/>
      </c>
      <c r="DB70" s="199" t="str">
        <f t="shared" si="97"/>
        <v/>
      </c>
      <c r="DC70" s="199" t="str">
        <f t="shared" si="97"/>
        <v/>
      </c>
      <c r="DD70" s="199" t="str">
        <f t="shared" si="97"/>
        <v/>
      </c>
      <c r="DE70" s="199" t="str">
        <f t="shared" si="97"/>
        <v/>
      </c>
      <c r="DF70" s="199" t="str">
        <f t="shared" si="97"/>
        <v/>
      </c>
      <c r="DG70" s="199" t="str">
        <f t="shared" si="97"/>
        <v/>
      </c>
      <c r="DH70" s="199" t="str">
        <f t="shared" si="97"/>
        <v/>
      </c>
      <c r="DI70" s="199" t="str">
        <f t="shared" si="97"/>
        <v/>
      </c>
      <c r="DJ70" s="199" t="str">
        <f t="shared" si="97"/>
        <v/>
      </c>
      <c r="DK70" s="199" t="str">
        <f t="shared" si="97"/>
        <v/>
      </c>
      <c r="DL70" s="199" t="str">
        <f t="shared" si="97"/>
        <v/>
      </c>
      <c r="DM70" s="199" t="str">
        <f t="shared" si="97"/>
        <v/>
      </c>
      <c r="DN70" s="199" t="str">
        <f t="shared" si="97"/>
        <v/>
      </c>
      <c r="DO70" s="199" t="str">
        <f t="shared" si="97"/>
        <v/>
      </c>
      <c r="DP70" s="199" t="str">
        <f t="shared" si="97"/>
        <v/>
      </c>
      <c r="DQ70" s="199" t="str">
        <f t="shared" si="97"/>
        <v/>
      </c>
      <c r="DR70" s="199" t="str">
        <f t="shared" si="97"/>
        <v/>
      </c>
      <c r="DS70" s="199" t="str">
        <f t="shared" si="97"/>
        <v/>
      </c>
      <c r="DT70" s="199" t="str">
        <f t="shared" si="97"/>
        <v/>
      </c>
      <c r="DU70" s="199" t="str">
        <f t="shared" si="97"/>
        <v/>
      </c>
      <c r="DV70" s="199" t="str">
        <f t="shared" si="97"/>
        <v/>
      </c>
      <c r="DW70" s="199" t="str">
        <f t="shared" si="97"/>
        <v/>
      </c>
      <c r="DX70" s="199" t="str">
        <f t="shared" si="97"/>
        <v/>
      </c>
      <c r="DY70" s="199" t="str">
        <f t="shared" si="97"/>
        <v/>
      </c>
      <c r="DZ70" s="199" t="str">
        <f t="shared" si="97"/>
        <v/>
      </c>
      <c r="EA70" s="199" t="str">
        <f t="shared" si="97"/>
        <v/>
      </c>
      <c r="EB70" s="199" t="str">
        <f t="shared" si="97"/>
        <v/>
      </c>
      <c r="EC70" s="199" t="str">
        <f t="shared" si="97"/>
        <v/>
      </c>
      <c r="ED70" s="199" t="str">
        <f t="shared" si="97"/>
        <v/>
      </c>
      <c r="EE70" s="236" t="str">
        <f t="shared" si="105"/>
        <v/>
      </c>
      <c r="EF70" s="237" t="e">
        <f t="shared" si="86"/>
        <v>#N/A</v>
      </c>
      <c r="EG70" s="237" t="e">
        <f t="shared" si="86"/>
        <v>#N/A</v>
      </c>
      <c r="EH70" s="237" t="e">
        <f t="shared" si="86"/>
        <v>#N/A</v>
      </c>
      <c r="EI70" s="237" t="e">
        <f t="shared" si="86"/>
        <v>#N/A</v>
      </c>
      <c r="EJ70" s="237" t="e">
        <f t="shared" si="86"/>
        <v>#N/A</v>
      </c>
      <c r="EK70" s="237" t="e">
        <f t="shared" si="86"/>
        <v>#N/A</v>
      </c>
      <c r="EL70" s="237" t="e">
        <f t="shared" si="86"/>
        <v>#N/A</v>
      </c>
      <c r="EM70" s="237" t="e">
        <f t="shared" si="86"/>
        <v>#N/A</v>
      </c>
      <c r="EN70" s="237" t="e">
        <f t="shared" si="86"/>
        <v>#N/A</v>
      </c>
      <c r="EO70" s="237" t="e">
        <f t="shared" si="86"/>
        <v>#N/A</v>
      </c>
      <c r="EP70" s="237" t="e">
        <f t="shared" si="86"/>
        <v>#N/A</v>
      </c>
      <c r="EQ70" s="237" t="e">
        <f t="shared" si="86"/>
        <v>#N/A</v>
      </c>
      <c r="ER70" s="237" t="e">
        <f t="shared" si="86"/>
        <v>#N/A</v>
      </c>
      <c r="ES70" s="237" t="e">
        <f t="shared" si="86"/>
        <v>#N/A</v>
      </c>
      <c r="ET70" s="237" t="e">
        <f t="shared" si="86"/>
        <v>#N/A</v>
      </c>
      <c r="EU70" s="237" t="e">
        <f t="shared" si="65"/>
        <v>#N/A</v>
      </c>
      <c r="EV70" s="237" t="e">
        <f t="shared" si="65"/>
        <v>#N/A</v>
      </c>
      <c r="EW70" s="237" t="e">
        <f t="shared" si="65"/>
        <v>#N/A</v>
      </c>
      <c r="EX70" s="237" t="e">
        <f t="shared" si="65"/>
        <v>#N/A</v>
      </c>
      <c r="EY70" s="237" t="e">
        <f t="shared" si="65"/>
        <v>#N/A</v>
      </c>
      <c r="EZ70" s="237" t="e">
        <f t="shared" si="65"/>
        <v>#N/A</v>
      </c>
      <c r="FA70" s="237" t="e">
        <f t="shared" si="65"/>
        <v>#N/A</v>
      </c>
      <c r="FB70" s="237" t="e">
        <f t="shared" si="65"/>
        <v>#N/A</v>
      </c>
      <c r="FC70" s="237" t="e">
        <f t="shared" si="65"/>
        <v>#N/A</v>
      </c>
      <c r="FD70" s="237" t="e">
        <f t="shared" si="65"/>
        <v>#N/A</v>
      </c>
      <c r="FE70" s="237" t="e">
        <f t="shared" si="65"/>
        <v>#N/A</v>
      </c>
      <c r="FF70" s="237" t="e">
        <f t="shared" si="65"/>
        <v>#N/A</v>
      </c>
      <c r="FG70" s="237" t="e">
        <f t="shared" si="65"/>
        <v>#N/A</v>
      </c>
      <c r="FH70" s="237" t="e">
        <f t="shared" si="65"/>
        <v>#N/A</v>
      </c>
      <c r="FI70" s="237" t="e">
        <f t="shared" si="65"/>
        <v>#N/A</v>
      </c>
      <c r="FJ70" s="237" t="e">
        <f t="shared" si="65"/>
        <v>#N/A</v>
      </c>
      <c r="FK70" s="237" t="e">
        <f t="shared" ref="FK70:FN103" si="108">IF(ISNONTEXT($Q70),IF($G70="R",_xlfn.BETA.DIST(BN70,$M70,$N70,FALSE,$B70,$D70),_xlfn.BETA.DIST(BN70,$N70,$M70,FALSE,$B70,$D70)),NA())</f>
        <v>#N/A</v>
      </c>
      <c r="FL70" s="237" t="e">
        <f t="shared" si="88"/>
        <v>#N/A</v>
      </c>
      <c r="FM70" s="237" t="e">
        <f t="shared" si="88"/>
        <v>#N/A</v>
      </c>
      <c r="FN70" s="237" t="e">
        <f t="shared" si="88"/>
        <v>#N/A</v>
      </c>
      <c r="FO70" s="237" t="e">
        <f t="shared" si="88"/>
        <v>#N/A</v>
      </c>
      <c r="FP70" s="237" t="e">
        <f t="shared" si="88"/>
        <v>#N/A</v>
      </c>
      <c r="FQ70" s="237" t="e">
        <f t="shared" si="88"/>
        <v>#N/A</v>
      </c>
      <c r="FR70" s="237" t="e">
        <f t="shared" si="88"/>
        <v>#N/A</v>
      </c>
      <c r="FS70" s="237" t="e">
        <f t="shared" si="76"/>
        <v>#N/A</v>
      </c>
      <c r="FT70" s="237" t="e">
        <f t="shared" si="76"/>
        <v>#N/A</v>
      </c>
      <c r="FU70" s="237" t="e">
        <f t="shared" si="76"/>
        <v>#N/A</v>
      </c>
      <c r="FV70" s="237" t="e">
        <f t="shared" si="76"/>
        <v>#N/A</v>
      </c>
      <c r="FW70" s="237" t="e">
        <f t="shared" si="74"/>
        <v>#N/A</v>
      </c>
      <c r="FX70" s="237" t="e">
        <f t="shared" si="61"/>
        <v>#N/A</v>
      </c>
      <c r="FY70" s="237" t="e">
        <f t="shared" si="61"/>
        <v>#N/A</v>
      </c>
      <c r="FZ70" s="237" t="e">
        <f t="shared" si="61"/>
        <v>#N/A</v>
      </c>
      <c r="GA70" s="237" t="e">
        <f t="shared" si="61"/>
        <v>#N/A</v>
      </c>
      <c r="GB70" s="237" t="e">
        <f t="shared" si="61"/>
        <v>#N/A</v>
      </c>
      <c r="GC70" s="237" t="e">
        <f t="shared" si="61"/>
        <v>#N/A</v>
      </c>
      <c r="GD70" s="237" t="e">
        <f t="shared" si="61"/>
        <v>#N/A</v>
      </c>
      <c r="GE70" s="237" t="e">
        <f t="shared" si="61"/>
        <v>#N/A</v>
      </c>
      <c r="GF70" s="237" t="e">
        <f t="shared" si="61"/>
        <v>#N/A</v>
      </c>
      <c r="GG70" s="237" t="e">
        <f t="shared" si="61"/>
        <v>#N/A</v>
      </c>
      <c r="GH70" s="237" t="e">
        <f t="shared" si="61"/>
        <v>#N/A</v>
      </c>
      <c r="GI70" s="237" t="e">
        <f t="shared" si="61"/>
        <v>#N/A</v>
      </c>
      <c r="GJ70" s="237" t="e">
        <f t="shared" si="61"/>
        <v>#N/A</v>
      </c>
      <c r="GK70" s="237" t="e">
        <f t="shared" si="61"/>
        <v>#N/A</v>
      </c>
      <c r="GL70" s="237" t="e">
        <f t="shared" si="78"/>
        <v>#N/A</v>
      </c>
      <c r="GM70" s="237" t="e">
        <f t="shared" si="78"/>
        <v>#N/A</v>
      </c>
      <c r="GN70" s="237" t="e">
        <f t="shared" si="78"/>
        <v>#N/A</v>
      </c>
      <c r="GO70" s="237" t="e">
        <f t="shared" si="78"/>
        <v>#N/A</v>
      </c>
      <c r="GP70" s="237" t="e">
        <f t="shared" si="78"/>
        <v>#N/A</v>
      </c>
      <c r="GQ70" s="237" t="e">
        <f t="shared" si="78"/>
        <v>#N/A</v>
      </c>
      <c r="GR70" s="237" t="e">
        <f t="shared" si="78"/>
        <v>#N/A</v>
      </c>
      <c r="GS70" s="237" t="e">
        <f t="shared" si="78"/>
        <v>#N/A</v>
      </c>
      <c r="GT70" s="237" t="e">
        <f t="shared" si="78"/>
        <v>#N/A</v>
      </c>
      <c r="GU70" s="237" t="e">
        <f t="shared" si="78"/>
        <v>#N/A</v>
      </c>
      <c r="GV70" s="237" t="e">
        <f t="shared" si="78"/>
        <v>#N/A</v>
      </c>
      <c r="GW70" s="237" t="e">
        <f t="shared" si="78"/>
        <v>#N/A</v>
      </c>
      <c r="GX70" s="237" t="e">
        <f t="shared" si="78"/>
        <v>#N/A</v>
      </c>
      <c r="GY70" s="237" t="e">
        <f t="shared" si="78"/>
        <v>#N/A</v>
      </c>
      <c r="GZ70" s="237" t="e">
        <f t="shared" si="78"/>
        <v>#N/A</v>
      </c>
      <c r="HA70" s="237" t="e">
        <f t="shared" si="78"/>
        <v>#N/A</v>
      </c>
      <c r="HB70" s="237" t="e">
        <f t="shared" si="106"/>
        <v>#N/A</v>
      </c>
      <c r="HC70" s="237" t="e">
        <f t="shared" si="106"/>
        <v>#N/A</v>
      </c>
      <c r="HD70" s="237" t="e">
        <f t="shared" si="98"/>
        <v>#N/A</v>
      </c>
      <c r="HE70" s="237" t="e">
        <f t="shared" si="77"/>
        <v>#N/A</v>
      </c>
      <c r="HF70" s="237" t="e">
        <f t="shared" si="77"/>
        <v>#N/A</v>
      </c>
      <c r="HG70" s="237" t="e">
        <f t="shared" si="77"/>
        <v>#N/A</v>
      </c>
      <c r="HH70" s="237" t="e">
        <f t="shared" si="77"/>
        <v>#N/A</v>
      </c>
      <c r="HI70" s="237" t="e">
        <f t="shared" si="77"/>
        <v>#N/A</v>
      </c>
      <c r="HJ70" s="237" t="e">
        <f t="shared" si="77"/>
        <v>#N/A</v>
      </c>
      <c r="HK70" s="237" t="e">
        <f t="shared" si="77"/>
        <v>#N/A</v>
      </c>
      <c r="HL70" s="237" t="e">
        <f t="shared" si="77"/>
        <v>#N/A</v>
      </c>
      <c r="HM70" s="237" t="e">
        <f t="shared" si="77"/>
        <v>#N/A</v>
      </c>
      <c r="HN70" s="237" t="e">
        <f t="shared" si="77"/>
        <v>#N/A</v>
      </c>
      <c r="HO70" s="237" t="e">
        <f t="shared" si="77"/>
        <v>#N/A</v>
      </c>
      <c r="HP70" s="237" t="e">
        <f t="shared" si="77"/>
        <v>#N/A</v>
      </c>
      <c r="HQ70" s="237" t="e">
        <f t="shared" si="107"/>
        <v>#N/A</v>
      </c>
      <c r="HR70" s="237" t="e">
        <f t="shared" si="107"/>
        <v>#N/A</v>
      </c>
      <c r="HS70" s="237" t="e">
        <f t="shared" si="107"/>
        <v>#N/A</v>
      </c>
      <c r="HT70" s="237" t="e">
        <f t="shared" si="107"/>
        <v>#N/A</v>
      </c>
      <c r="HU70" s="237" t="e">
        <f t="shared" si="107"/>
        <v>#N/A</v>
      </c>
      <c r="HV70" s="237" t="e">
        <f t="shared" si="81"/>
        <v>#N/A</v>
      </c>
      <c r="HW70" s="237" t="e">
        <f t="shared" si="79"/>
        <v>#N/A</v>
      </c>
      <c r="HX70" s="237" t="e">
        <f t="shared" si="66"/>
        <v>#N/A</v>
      </c>
      <c r="HY70" s="237" t="e">
        <f t="shared" si="63"/>
        <v>#N/A</v>
      </c>
      <c r="HZ70" s="237" t="e">
        <f t="shared" si="63"/>
        <v>#N/A</v>
      </c>
      <c r="IA70" s="237" t="e">
        <f t="shared" si="45"/>
        <v>#N/A</v>
      </c>
      <c r="IB70" s="237" t="e">
        <f t="shared" si="27"/>
        <v>#N/A</v>
      </c>
    </row>
    <row r="71" spans="1:236" hidden="1" x14ac:dyDescent="0.25">
      <c r="A71" s="22">
        <v>68</v>
      </c>
      <c r="B71" s="132"/>
      <c r="C71" s="132"/>
      <c r="D71" s="132"/>
      <c r="E71" s="127"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9" t="str">
        <f t="shared" si="94"/>
        <v/>
      </c>
      <c r="Q71" s="119" t="str">
        <f t="shared" si="95"/>
        <v/>
      </c>
      <c r="R71" s="40" t="str">
        <f t="shared" si="96"/>
        <v/>
      </c>
      <c r="S71" s="132"/>
      <c r="T71" s="28" t="str">
        <f>IF(AND(B71&gt;0,C71&gt;0,D71&gt;0,M71&gt;0,N71&gt;0,S71&gt;0,NOT(K71="")),ABS(VLOOKUP($S$1,VLookups!$A$28:$B$29,2,FALSE)-_xlfn.BETA.DIST(S71,IF(G71="L",N71,M71),IF(G71="L",M71,N71),TRUE,B71,D71)),"")</f>
        <v/>
      </c>
      <c r="U71" s="129" t="str">
        <f>IF(OR($M71="",$N71=""),"",_xlfn.BETA.INV(ABS(VLOOKUP($S$1,VLookups!$A$28:$B$29,2,FALSE)-U$3),IF($G71="L",$N71,$M71),IF($G71="L",$M71,$N71),$B71,$D71))</f>
        <v/>
      </c>
      <c r="V71" s="130" t="str">
        <f>IF(OR($M71="",$N71=""),"",_xlfn.BETA.INV(ABS(VLOOKUP($S$1,VLookups!$A$28:$B$29,2,FALSE)-V$3),IF($G71="L",$N71,$M71),IF($G71="L",$M71,$N71),$B71,$D71))</f>
        <v/>
      </c>
      <c r="W71" s="129" t="str">
        <f>IF(OR($M71="",$N71=""),"",_xlfn.BETA.INV(ABS(VLOOKUP($S$1,VLookups!$A$28:$B$29,2,FALSE)-W$3),IF($G71="L",$N71,$M71),IF($G71="L",$M71,$N71),$B71,$D71))</f>
        <v/>
      </c>
      <c r="X71" s="130" t="str">
        <f>IF(OR($M71="",$N71=""),"",_xlfn.BETA.INV(ABS(VLOOKUP($S$1,VLookups!$A$28:$B$29,2,FALSE)-X$3),IF($G71="L",$N71,$M71),IF($G71="L",$M71,$N71),$B71,$D71))</f>
        <v/>
      </c>
      <c r="Y71" s="129" t="str">
        <f>IF(OR($M71="",$N71=""),"",_xlfn.BETA.INV(ABS(VLOOKUP($S$1,VLookups!$A$28:$B$29,2,FALSE)-Y$3),IF($G71="L",$N71,$M71),IF($G71="L",$M71,$N71),$B71,$D71))</f>
        <v/>
      </c>
      <c r="Z71" s="130" t="str">
        <f>IF(OR($M71="",$N71=""),"",_xlfn.BETA.INV(ABS(VLOOKUP($S$1,VLookups!$A$28:$B$29,2,FALSE)-Z$3),IF($G71="L",$N71,$M71),IF($G71="L",$M71,$N71),$B71,$D71))</f>
        <v/>
      </c>
      <c r="AA71" s="129" t="str">
        <f>IF(OR($M71="",$N71=""),"",_xlfn.BETA.INV(ABS(VLOOKUP($S$1,VLookups!$A$28:$B$29,2,FALSE)-AA$3),IF($G71="L",$N71,$M71),IF($G71="L",$M71,$N71),$B71,$D71))</f>
        <v/>
      </c>
      <c r="AB71" s="130" t="str">
        <f>IF(OR($M71="",$N71=""),"",_xlfn.BETA.INV(ABS(VLOOKUP($S$1,VLookups!$A$28:$B$29,2,FALSE)-AB$3),IF($G71="L",$N71,$M71),IF($G71="L",$M71,$N71),$B71,$D71))</f>
        <v/>
      </c>
      <c r="AC71" s="129" t="str">
        <f>IF(OR($M71="",$N71=""),"",_xlfn.BETA.INV(ABS(VLOOKUP($S$1,VLookups!$A$28:$B$29,2,FALSE)-AC$3),IF($G71="L",$N71,$M71),IF($G71="L",$M71,$N71),$B71,$D71))</f>
        <v/>
      </c>
      <c r="AD71" s="130" t="str">
        <f>IF(OR($M71="",$N71=""),"",_xlfn.BETA.INV(ABS(VLOOKUP($S$1,VLookups!$A$28:$B$29,2,FALSE)-AD$3),IF($G71="L",$N71,$M71),IF($G71="L",$M71,$N71),$B71,$D71))</f>
        <v/>
      </c>
      <c r="AE71" s="129" t="str">
        <f>IF(OR($M71="",$N71=""),"",_xlfn.BETA.INV(ABS(VLOOKUP($S$1,VLookups!$A$28:$B$29,2,FALSE)-AE$3),IF($G71="L",$N71,$M71),IF($G71="L",$M71,$N71),$B71,$D71))</f>
        <v/>
      </c>
      <c r="AF71" s="130" t="str">
        <f>IF(OR($M71="",$N71=""),"",_xlfn.BETA.INV(ABS(VLOOKUP($S$1,VLookups!$A$28:$B$29,2,FALSE)-AF$3),IF($G71="L",$N71,$M71),IF($G71="L",$M71,$N71),$B71,$D71))</f>
        <v/>
      </c>
      <c r="AG71" s="17"/>
      <c r="AH71" s="238" t="str">
        <f t="shared" si="102"/>
        <v/>
      </c>
      <c r="AI71" s="236" t="str">
        <f t="shared" si="103"/>
        <v/>
      </c>
      <c r="AJ71" s="199" t="str">
        <f t="shared" si="104"/>
        <v/>
      </c>
      <c r="AK71" s="199" t="str">
        <f t="shared" si="104"/>
        <v/>
      </c>
      <c r="AL71" s="199" t="str">
        <f t="shared" si="104"/>
        <v/>
      </c>
      <c r="AM71" s="199" t="str">
        <f t="shared" si="104"/>
        <v/>
      </c>
      <c r="AN71" s="199" t="str">
        <f t="shared" si="104"/>
        <v/>
      </c>
      <c r="AO71" s="199" t="str">
        <f t="shared" si="104"/>
        <v/>
      </c>
      <c r="AP71" s="199" t="str">
        <f t="shared" si="104"/>
        <v/>
      </c>
      <c r="AQ71" s="199" t="str">
        <f t="shared" si="104"/>
        <v/>
      </c>
      <c r="AR71" s="199" t="str">
        <f t="shared" si="104"/>
        <v/>
      </c>
      <c r="AS71" s="199" t="str">
        <f t="shared" si="104"/>
        <v/>
      </c>
      <c r="AT71" s="199" t="str">
        <f t="shared" si="104"/>
        <v/>
      </c>
      <c r="AU71" s="199" t="str">
        <f t="shared" si="104"/>
        <v/>
      </c>
      <c r="AV71" s="199" t="str">
        <f t="shared" si="104"/>
        <v/>
      </c>
      <c r="AW71" s="199" t="str">
        <f t="shared" si="104"/>
        <v/>
      </c>
      <c r="AX71" s="199" t="str">
        <f t="shared" si="104"/>
        <v/>
      </c>
      <c r="AY71" s="199" t="str">
        <f t="shared" si="104"/>
        <v/>
      </c>
      <c r="AZ71" s="199" t="str">
        <f t="shared" si="104"/>
        <v/>
      </c>
      <c r="BA71" s="199" t="str">
        <f t="shared" si="104"/>
        <v/>
      </c>
      <c r="BB71" s="199" t="str">
        <f t="shared" si="104"/>
        <v/>
      </c>
      <c r="BC71" s="199" t="str">
        <f t="shared" si="104"/>
        <v/>
      </c>
      <c r="BD71" s="199" t="str">
        <f t="shared" si="104"/>
        <v/>
      </c>
      <c r="BE71" s="199" t="str">
        <f t="shared" si="104"/>
        <v/>
      </c>
      <c r="BF71" s="199" t="str">
        <f t="shared" si="104"/>
        <v/>
      </c>
      <c r="BG71" s="199" t="str">
        <f t="shared" si="104"/>
        <v/>
      </c>
      <c r="BH71" s="199" t="str">
        <f t="shared" si="104"/>
        <v/>
      </c>
      <c r="BI71" s="199" t="str">
        <f t="shared" si="104"/>
        <v/>
      </c>
      <c r="BJ71" s="199" t="str">
        <f t="shared" si="104"/>
        <v/>
      </c>
      <c r="BK71" s="199" t="str">
        <f t="shared" si="104"/>
        <v/>
      </c>
      <c r="BL71" s="199" t="str">
        <f t="shared" si="104"/>
        <v/>
      </c>
      <c r="BM71" s="199" t="str">
        <f t="shared" si="104"/>
        <v/>
      </c>
      <c r="BN71" s="199" t="str">
        <f t="shared" si="104"/>
        <v/>
      </c>
      <c r="BO71" s="199" t="str">
        <f t="shared" si="104"/>
        <v/>
      </c>
      <c r="BP71" s="199" t="str">
        <f t="shared" si="104"/>
        <v/>
      </c>
      <c r="BQ71" s="199" t="str">
        <f t="shared" si="104"/>
        <v/>
      </c>
      <c r="BR71" s="199" t="str">
        <f t="shared" si="104"/>
        <v/>
      </c>
      <c r="BS71" s="199" t="str">
        <f t="shared" si="104"/>
        <v/>
      </c>
      <c r="BT71" s="199" t="str">
        <f t="shared" si="104"/>
        <v/>
      </c>
      <c r="BU71" s="199" t="str">
        <f t="shared" si="104"/>
        <v/>
      </c>
      <c r="BV71" s="199" t="str">
        <f t="shared" si="104"/>
        <v/>
      </c>
      <c r="BW71" s="199" t="str">
        <f t="shared" si="104"/>
        <v/>
      </c>
      <c r="BX71" s="199" t="str">
        <f t="shared" si="104"/>
        <v/>
      </c>
      <c r="BY71" s="199" t="str">
        <f t="shared" si="104"/>
        <v/>
      </c>
      <c r="BZ71" s="199" t="str">
        <f t="shared" si="104"/>
        <v/>
      </c>
      <c r="CA71" s="199" t="str">
        <f t="shared" si="104"/>
        <v/>
      </c>
      <c r="CB71" s="199" t="str">
        <f t="shared" si="104"/>
        <v/>
      </c>
      <c r="CC71" s="199" t="str">
        <f t="shared" si="104"/>
        <v/>
      </c>
      <c r="CD71" s="199" t="str">
        <f t="shared" si="104"/>
        <v/>
      </c>
      <c r="CE71" s="199" t="str">
        <f t="shared" si="104"/>
        <v/>
      </c>
      <c r="CF71" s="199" t="str">
        <f t="shared" si="104"/>
        <v/>
      </c>
      <c r="CG71" s="199" t="str">
        <f t="shared" si="104"/>
        <v/>
      </c>
      <c r="CH71" s="199" t="str">
        <f t="shared" si="104"/>
        <v/>
      </c>
      <c r="CI71" s="199" t="str">
        <f t="shared" si="104"/>
        <v/>
      </c>
      <c r="CJ71" s="199" t="str">
        <f t="shared" si="104"/>
        <v/>
      </c>
      <c r="CK71" s="199" t="str">
        <f t="shared" si="104"/>
        <v/>
      </c>
      <c r="CL71" s="199" t="str">
        <f t="shared" si="104"/>
        <v/>
      </c>
      <c r="CM71" s="199" t="str">
        <f t="shared" si="104"/>
        <v/>
      </c>
      <c r="CN71" s="199" t="str">
        <f t="shared" si="104"/>
        <v/>
      </c>
      <c r="CO71" s="199" t="str">
        <f t="shared" si="104"/>
        <v/>
      </c>
      <c r="CP71" s="199" t="str">
        <f t="shared" si="104"/>
        <v/>
      </c>
      <c r="CQ71" s="199" t="str">
        <f t="shared" si="104"/>
        <v/>
      </c>
      <c r="CR71" s="199" t="str">
        <f t="shared" si="104"/>
        <v/>
      </c>
      <c r="CS71" s="199" t="str">
        <f t="shared" si="104"/>
        <v/>
      </c>
      <c r="CT71" s="199" t="str">
        <f t="shared" si="104"/>
        <v/>
      </c>
      <c r="CU71" s="199" t="str">
        <f t="shared" si="104"/>
        <v/>
      </c>
      <c r="CV71" s="199" t="str">
        <f t="shared" si="97"/>
        <v/>
      </c>
      <c r="CW71" s="199" t="str">
        <f t="shared" si="97"/>
        <v/>
      </c>
      <c r="CX71" s="199" t="str">
        <f t="shared" si="97"/>
        <v/>
      </c>
      <c r="CY71" s="199" t="str">
        <f t="shared" si="97"/>
        <v/>
      </c>
      <c r="CZ71" s="199" t="str">
        <f t="shared" si="97"/>
        <v/>
      </c>
      <c r="DA71" s="199" t="str">
        <f t="shared" si="97"/>
        <v/>
      </c>
      <c r="DB71" s="199" t="str">
        <f t="shared" si="97"/>
        <v/>
      </c>
      <c r="DC71" s="199" t="str">
        <f t="shared" si="97"/>
        <v/>
      </c>
      <c r="DD71" s="199" t="str">
        <f t="shared" si="97"/>
        <v/>
      </c>
      <c r="DE71" s="199" t="str">
        <f t="shared" si="97"/>
        <v/>
      </c>
      <c r="DF71" s="199" t="str">
        <f t="shared" si="97"/>
        <v/>
      </c>
      <c r="DG71" s="199" t="str">
        <f t="shared" si="97"/>
        <v/>
      </c>
      <c r="DH71" s="199" t="str">
        <f t="shared" si="97"/>
        <v/>
      </c>
      <c r="DI71" s="199" t="str">
        <f t="shared" si="97"/>
        <v/>
      </c>
      <c r="DJ71" s="199" t="str">
        <f t="shared" si="97"/>
        <v/>
      </c>
      <c r="DK71" s="199" t="str">
        <f t="shared" si="97"/>
        <v/>
      </c>
      <c r="DL71" s="199" t="str">
        <f t="shared" si="97"/>
        <v/>
      </c>
      <c r="DM71" s="199" t="str">
        <f t="shared" si="97"/>
        <v/>
      </c>
      <c r="DN71" s="199" t="str">
        <f t="shared" si="97"/>
        <v/>
      </c>
      <c r="DO71" s="199" t="str">
        <f t="shared" si="97"/>
        <v/>
      </c>
      <c r="DP71" s="199" t="str">
        <f t="shared" si="97"/>
        <v/>
      </c>
      <c r="DQ71" s="199" t="str">
        <f t="shared" si="97"/>
        <v/>
      </c>
      <c r="DR71" s="199" t="str">
        <f t="shared" si="97"/>
        <v/>
      </c>
      <c r="DS71" s="199" t="str">
        <f t="shared" si="97"/>
        <v/>
      </c>
      <c r="DT71" s="199" t="str">
        <f t="shared" si="97"/>
        <v/>
      </c>
      <c r="DU71" s="199" t="str">
        <f t="shared" si="97"/>
        <v/>
      </c>
      <c r="DV71" s="199" t="str">
        <f t="shared" si="97"/>
        <v/>
      </c>
      <c r="DW71" s="199" t="str">
        <f t="shared" si="97"/>
        <v/>
      </c>
      <c r="DX71" s="199" t="str">
        <f t="shared" si="97"/>
        <v/>
      </c>
      <c r="DY71" s="199" t="str">
        <f t="shared" si="97"/>
        <v/>
      </c>
      <c r="DZ71" s="199" t="str">
        <f t="shared" si="97"/>
        <v/>
      </c>
      <c r="EA71" s="199" t="str">
        <f t="shared" si="97"/>
        <v/>
      </c>
      <c r="EB71" s="199" t="str">
        <f t="shared" si="97"/>
        <v/>
      </c>
      <c r="EC71" s="199" t="str">
        <f t="shared" si="97"/>
        <v/>
      </c>
      <c r="ED71" s="199" t="str">
        <f t="shared" si="97"/>
        <v/>
      </c>
      <c r="EE71" s="236" t="str">
        <f t="shared" si="105"/>
        <v/>
      </c>
      <c r="EF71" s="237" t="e">
        <f t="shared" si="86"/>
        <v>#N/A</v>
      </c>
      <c r="EG71" s="237" t="e">
        <f t="shared" si="86"/>
        <v>#N/A</v>
      </c>
      <c r="EH71" s="237" t="e">
        <f t="shared" si="86"/>
        <v>#N/A</v>
      </c>
      <c r="EI71" s="237" t="e">
        <f t="shared" si="86"/>
        <v>#N/A</v>
      </c>
      <c r="EJ71" s="237" t="e">
        <f t="shared" si="86"/>
        <v>#N/A</v>
      </c>
      <c r="EK71" s="237" t="e">
        <f t="shared" si="86"/>
        <v>#N/A</v>
      </c>
      <c r="EL71" s="237" t="e">
        <f t="shared" si="86"/>
        <v>#N/A</v>
      </c>
      <c r="EM71" s="237" t="e">
        <f t="shared" si="86"/>
        <v>#N/A</v>
      </c>
      <c r="EN71" s="237" t="e">
        <f t="shared" si="86"/>
        <v>#N/A</v>
      </c>
      <c r="EO71" s="237" t="e">
        <f t="shared" si="86"/>
        <v>#N/A</v>
      </c>
      <c r="EP71" s="237" t="e">
        <f t="shared" si="86"/>
        <v>#N/A</v>
      </c>
      <c r="EQ71" s="237" t="e">
        <f t="shared" si="86"/>
        <v>#N/A</v>
      </c>
      <c r="ER71" s="237" t="e">
        <f t="shared" si="86"/>
        <v>#N/A</v>
      </c>
      <c r="ES71" s="237" t="e">
        <f t="shared" si="86"/>
        <v>#N/A</v>
      </c>
      <c r="ET71" s="237" t="e">
        <f t="shared" si="86"/>
        <v>#N/A</v>
      </c>
      <c r="EU71" s="237" t="e">
        <f t="shared" si="65"/>
        <v>#N/A</v>
      </c>
      <c r="EV71" s="237" t="e">
        <f t="shared" si="65"/>
        <v>#N/A</v>
      </c>
      <c r="EW71" s="237" t="e">
        <f t="shared" si="65"/>
        <v>#N/A</v>
      </c>
      <c r="EX71" s="237" t="e">
        <f t="shared" si="65"/>
        <v>#N/A</v>
      </c>
      <c r="EY71" s="237" t="e">
        <f t="shared" si="65"/>
        <v>#N/A</v>
      </c>
      <c r="EZ71" s="237" t="e">
        <f t="shared" si="65"/>
        <v>#N/A</v>
      </c>
      <c r="FA71" s="237" t="e">
        <f t="shared" si="65"/>
        <v>#N/A</v>
      </c>
      <c r="FB71" s="237" t="e">
        <f t="shared" si="65"/>
        <v>#N/A</v>
      </c>
      <c r="FC71" s="237" t="e">
        <f t="shared" si="65"/>
        <v>#N/A</v>
      </c>
      <c r="FD71" s="237" t="e">
        <f t="shared" si="65"/>
        <v>#N/A</v>
      </c>
      <c r="FE71" s="237" t="e">
        <f t="shared" si="65"/>
        <v>#N/A</v>
      </c>
      <c r="FF71" s="237" t="e">
        <f t="shared" si="65"/>
        <v>#N/A</v>
      </c>
      <c r="FG71" s="237" t="e">
        <f t="shared" si="65"/>
        <v>#N/A</v>
      </c>
      <c r="FH71" s="237" t="e">
        <f t="shared" si="65"/>
        <v>#N/A</v>
      </c>
      <c r="FI71" s="237" t="e">
        <f t="shared" si="65"/>
        <v>#N/A</v>
      </c>
      <c r="FJ71" s="237" t="e">
        <f t="shared" si="65"/>
        <v>#N/A</v>
      </c>
      <c r="FK71" s="237" t="e">
        <f t="shared" si="108"/>
        <v>#N/A</v>
      </c>
      <c r="FL71" s="237" t="e">
        <f t="shared" si="88"/>
        <v>#N/A</v>
      </c>
      <c r="FM71" s="237" t="e">
        <f t="shared" si="88"/>
        <v>#N/A</v>
      </c>
      <c r="FN71" s="237" t="e">
        <f t="shared" si="88"/>
        <v>#N/A</v>
      </c>
      <c r="FO71" s="237" t="e">
        <f t="shared" si="88"/>
        <v>#N/A</v>
      </c>
      <c r="FP71" s="237" t="e">
        <f t="shared" si="88"/>
        <v>#N/A</v>
      </c>
      <c r="FQ71" s="237" t="e">
        <f t="shared" si="88"/>
        <v>#N/A</v>
      </c>
      <c r="FR71" s="237" t="e">
        <f t="shared" si="88"/>
        <v>#N/A</v>
      </c>
      <c r="FS71" s="237" t="e">
        <f t="shared" si="76"/>
        <v>#N/A</v>
      </c>
      <c r="FT71" s="237" t="e">
        <f t="shared" si="76"/>
        <v>#N/A</v>
      </c>
      <c r="FU71" s="237" t="e">
        <f t="shared" si="76"/>
        <v>#N/A</v>
      </c>
      <c r="FV71" s="237" t="e">
        <f t="shared" si="76"/>
        <v>#N/A</v>
      </c>
      <c r="FW71" s="237" t="e">
        <f t="shared" si="74"/>
        <v>#N/A</v>
      </c>
      <c r="FX71" s="237" t="e">
        <f t="shared" si="61"/>
        <v>#N/A</v>
      </c>
      <c r="FY71" s="237" t="e">
        <f t="shared" si="61"/>
        <v>#N/A</v>
      </c>
      <c r="FZ71" s="237" t="e">
        <f t="shared" si="61"/>
        <v>#N/A</v>
      </c>
      <c r="GA71" s="237" t="e">
        <f t="shared" si="61"/>
        <v>#N/A</v>
      </c>
      <c r="GB71" s="237" t="e">
        <f t="shared" si="61"/>
        <v>#N/A</v>
      </c>
      <c r="GC71" s="237" t="e">
        <f t="shared" si="61"/>
        <v>#N/A</v>
      </c>
      <c r="GD71" s="237" t="e">
        <f t="shared" si="61"/>
        <v>#N/A</v>
      </c>
      <c r="GE71" s="237" t="e">
        <f t="shared" si="61"/>
        <v>#N/A</v>
      </c>
      <c r="GF71" s="237" t="e">
        <f t="shared" si="61"/>
        <v>#N/A</v>
      </c>
      <c r="GG71" s="237" t="e">
        <f t="shared" si="61"/>
        <v>#N/A</v>
      </c>
      <c r="GH71" s="237" t="e">
        <f t="shared" si="61"/>
        <v>#N/A</v>
      </c>
      <c r="GI71" s="237" t="e">
        <f t="shared" si="61"/>
        <v>#N/A</v>
      </c>
      <c r="GJ71" s="237" t="e">
        <f t="shared" si="61"/>
        <v>#N/A</v>
      </c>
      <c r="GK71" s="237" t="e">
        <f t="shared" si="61"/>
        <v>#N/A</v>
      </c>
      <c r="GL71" s="237" t="e">
        <f t="shared" si="78"/>
        <v>#N/A</v>
      </c>
      <c r="GM71" s="237" t="e">
        <f t="shared" si="78"/>
        <v>#N/A</v>
      </c>
      <c r="GN71" s="237" t="e">
        <f t="shared" si="78"/>
        <v>#N/A</v>
      </c>
      <c r="GO71" s="237" t="e">
        <f t="shared" si="78"/>
        <v>#N/A</v>
      </c>
      <c r="GP71" s="237" t="e">
        <f t="shared" si="78"/>
        <v>#N/A</v>
      </c>
      <c r="GQ71" s="237" t="e">
        <f t="shared" si="78"/>
        <v>#N/A</v>
      </c>
      <c r="GR71" s="237" t="e">
        <f t="shared" si="78"/>
        <v>#N/A</v>
      </c>
      <c r="GS71" s="237" t="e">
        <f t="shared" si="78"/>
        <v>#N/A</v>
      </c>
      <c r="GT71" s="237" t="e">
        <f t="shared" si="78"/>
        <v>#N/A</v>
      </c>
      <c r="GU71" s="237" t="e">
        <f t="shared" si="78"/>
        <v>#N/A</v>
      </c>
      <c r="GV71" s="237" t="e">
        <f t="shared" si="78"/>
        <v>#N/A</v>
      </c>
      <c r="GW71" s="237" t="e">
        <f t="shared" si="78"/>
        <v>#N/A</v>
      </c>
      <c r="GX71" s="237" t="e">
        <f t="shared" si="78"/>
        <v>#N/A</v>
      </c>
      <c r="GY71" s="237" t="e">
        <f t="shared" si="78"/>
        <v>#N/A</v>
      </c>
      <c r="GZ71" s="237" t="e">
        <f t="shared" si="78"/>
        <v>#N/A</v>
      </c>
      <c r="HA71" s="237" t="e">
        <f t="shared" si="78"/>
        <v>#N/A</v>
      </c>
      <c r="HB71" s="237" t="e">
        <f t="shared" si="106"/>
        <v>#N/A</v>
      </c>
      <c r="HC71" s="237" t="e">
        <f t="shared" si="106"/>
        <v>#N/A</v>
      </c>
      <c r="HD71" s="237" t="e">
        <f t="shared" si="98"/>
        <v>#N/A</v>
      </c>
      <c r="HE71" s="237" t="e">
        <f t="shared" si="77"/>
        <v>#N/A</v>
      </c>
      <c r="HF71" s="237" t="e">
        <f t="shared" si="77"/>
        <v>#N/A</v>
      </c>
      <c r="HG71" s="237" t="e">
        <f t="shared" si="77"/>
        <v>#N/A</v>
      </c>
      <c r="HH71" s="237" t="e">
        <f t="shared" si="77"/>
        <v>#N/A</v>
      </c>
      <c r="HI71" s="237" t="e">
        <f t="shared" si="77"/>
        <v>#N/A</v>
      </c>
      <c r="HJ71" s="237" t="e">
        <f t="shared" si="77"/>
        <v>#N/A</v>
      </c>
      <c r="HK71" s="237" t="e">
        <f t="shared" si="77"/>
        <v>#N/A</v>
      </c>
      <c r="HL71" s="237" t="e">
        <f t="shared" si="77"/>
        <v>#N/A</v>
      </c>
      <c r="HM71" s="237" t="e">
        <f t="shared" si="77"/>
        <v>#N/A</v>
      </c>
      <c r="HN71" s="237" t="e">
        <f t="shared" si="77"/>
        <v>#N/A</v>
      </c>
      <c r="HO71" s="237" t="e">
        <f t="shared" si="77"/>
        <v>#N/A</v>
      </c>
      <c r="HP71" s="237" t="e">
        <f t="shared" si="77"/>
        <v>#N/A</v>
      </c>
      <c r="HQ71" s="237" t="e">
        <f t="shared" si="107"/>
        <v>#N/A</v>
      </c>
      <c r="HR71" s="237" t="e">
        <f t="shared" si="107"/>
        <v>#N/A</v>
      </c>
      <c r="HS71" s="237" t="e">
        <f t="shared" si="107"/>
        <v>#N/A</v>
      </c>
      <c r="HT71" s="237" t="e">
        <f t="shared" si="107"/>
        <v>#N/A</v>
      </c>
      <c r="HU71" s="237" t="e">
        <f t="shared" si="107"/>
        <v>#N/A</v>
      </c>
      <c r="HV71" s="237" t="e">
        <f t="shared" si="81"/>
        <v>#N/A</v>
      </c>
      <c r="HW71" s="237" t="e">
        <f t="shared" si="79"/>
        <v>#N/A</v>
      </c>
      <c r="HX71" s="237" t="e">
        <f t="shared" si="66"/>
        <v>#N/A</v>
      </c>
      <c r="HY71" s="237" t="e">
        <f t="shared" si="63"/>
        <v>#N/A</v>
      </c>
      <c r="HZ71" s="237" t="e">
        <f t="shared" si="63"/>
        <v>#N/A</v>
      </c>
      <c r="IA71" s="237" t="e">
        <f t="shared" si="45"/>
        <v>#N/A</v>
      </c>
      <c r="IB71" s="237" t="e">
        <f t="shared" si="27"/>
        <v>#N/A</v>
      </c>
    </row>
    <row r="72" spans="1:236" hidden="1" x14ac:dyDescent="0.25">
      <c r="A72" s="22">
        <v>69</v>
      </c>
      <c r="B72" s="132"/>
      <c r="C72" s="132"/>
      <c r="D72" s="132"/>
      <c r="E72" s="127"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9" t="str">
        <f t="shared" si="94"/>
        <v/>
      </c>
      <c r="Q72" s="119" t="str">
        <f t="shared" si="95"/>
        <v/>
      </c>
      <c r="R72" s="40" t="str">
        <f t="shared" si="96"/>
        <v/>
      </c>
      <c r="S72" s="132"/>
      <c r="T72" s="28" t="str">
        <f>IF(AND(B72&gt;0,C72&gt;0,D72&gt;0,M72&gt;0,N72&gt;0,S72&gt;0,NOT(K72="")),ABS(VLOOKUP($S$1,VLookups!$A$28:$B$29,2,FALSE)-_xlfn.BETA.DIST(S72,IF(G72="L",N72,M72),IF(G72="L",M72,N72),TRUE,B72,D72)),"")</f>
        <v/>
      </c>
      <c r="U72" s="129" t="str">
        <f>IF(OR($M72="",$N72=""),"",_xlfn.BETA.INV(ABS(VLOOKUP($S$1,VLookups!$A$28:$B$29,2,FALSE)-U$3),IF($G72="L",$N72,$M72),IF($G72="L",$M72,$N72),$B72,$D72))</f>
        <v/>
      </c>
      <c r="V72" s="130" t="str">
        <f>IF(OR($M72="",$N72=""),"",_xlfn.BETA.INV(ABS(VLOOKUP($S$1,VLookups!$A$28:$B$29,2,FALSE)-V$3),IF($G72="L",$N72,$M72),IF($G72="L",$M72,$N72),$B72,$D72))</f>
        <v/>
      </c>
      <c r="W72" s="129" t="str">
        <f>IF(OR($M72="",$N72=""),"",_xlfn.BETA.INV(ABS(VLOOKUP($S$1,VLookups!$A$28:$B$29,2,FALSE)-W$3),IF($G72="L",$N72,$M72),IF($G72="L",$M72,$N72),$B72,$D72))</f>
        <v/>
      </c>
      <c r="X72" s="130" t="str">
        <f>IF(OR($M72="",$N72=""),"",_xlfn.BETA.INV(ABS(VLOOKUP($S$1,VLookups!$A$28:$B$29,2,FALSE)-X$3),IF($G72="L",$N72,$M72),IF($G72="L",$M72,$N72),$B72,$D72))</f>
        <v/>
      </c>
      <c r="Y72" s="129" t="str">
        <f>IF(OR($M72="",$N72=""),"",_xlfn.BETA.INV(ABS(VLOOKUP($S$1,VLookups!$A$28:$B$29,2,FALSE)-Y$3),IF($G72="L",$N72,$M72),IF($G72="L",$M72,$N72),$B72,$D72))</f>
        <v/>
      </c>
      <c r="Z72" s="130" t="str">
        <f>IF(OR($M72="",$N72=""),"",_xlfn.BETA.INV(ABS(VLOOKUP($S$1,VLookups!$A$28:$B$29,2,FALSE)-Z$3),IF($G72="L",$N72,$M72),IF($G72="L",$M72,$N72),$B72,$D72))</f>
        <v/>
      </c>
      <c r="AA72" s="129" t="str">
        <f>IF(OR($M72="",$N72=""),"",_xlfn.BETA.INV(ABS(VLOOKUP($S$1,VLookups!$A$28:$B$29,2,FALSE)-AA$3),IF($G72="L",$N72,$M72),IF($G72="L",$M72,$N72),$B72,$D72))</f>
        <v/>
      </c>
      <c r="AB72" s="130" t="str">
        <f>IF(OR($M72="",$N72=""),"",_xlfn.BETA.INV(ABS(VLOOKUP($S$1,VLookups!$A$28:$B$29,2,FALSE)-AB$3),IF($G72="L",$N72,$M72),IF($G72="L",$M72,$N72),$B72,$D72))</f>
        <v/>
      </c>
      <c r="AC72" s="129" t="str">
        <f>IF(OR($M72="",$N72=""),"",_xlfn.BETA.INV(ABS(VLOOKUP($S$1,VLookups!$A$28:$B$29,2,FALSE)-AC$3),IF($G72="L",$N72,$M72),IF($G72="L",$M72,$N72),$B72,$D72))</f>
        <v/>
      </c>
      <c r="AD72" s="130" t="str">
        <f>IF(OR($M72="",$N72=""),"",_xlfn.BETA.INV(ABS(VLOOKUP($S$1,VLookups!$A$28:$B$29,2,FALSE)-AD$3),IF($G72="L",$N72,$M72),IF($G72="L",$M72,$N72),$B72,$D72))</f>
        <v/>
      </c>
      <c r="AE72" s="129" t="str">
        <f>IF(OR($M72="",$N72=""),"",_xlfn.BETA.INV(ABS(VLOOKUP($S$1,VLookups!$A$28:$B$29,2,FALSE)-AE$3),IF($G72="L",$N72,$M72),IF($G72="L",$M72,$N72),$B72,$D72))</f>
        <v/>
      </c>
      <c r="AF72" s="130" t="str">
        <f>IF(OR($M72="",$N72=""),"",_xlfn.BETA.INV(ABS(VLOOKUP($S$1,VLookups!$A$28:$B$29,2,FALSE)-AF$3),IF($G72="L",$N72,$M72),IF($G72="L",$M72,$N72),$B72,$D72))</f>
        <v/>
      </c>
      <c r="AG72" s="17"/>
      <c r="AH72" s="238" t="str">
        <f t="shared" si="102"/>
        <v/>
      </c>
      <c r="AI72" s="236" t="str">
        <f t="shared" si="103"/>
        <v/>
      </c>
      <c r="AJ72" s="199" t="str">
        <f t="shared" si="104"/>
        <v/>
      </c>
      <c r="AK72" s="199" t="str">
        <f t="shared" si="104"/>
        <v/>
      </c>
      <c r="AL72" s="199" t="str">
        <f t="shared" si="104"/>
        <v/>
      </c>
      <c r="AM72" s="199" t="str">
        <f t="shared" si="104"/>
        <v/>
      </c>
      <c r="AN72" s="199" t="str">
        <f t="shared" si="104"/>
        <v/>
      </c>
      <c r="AO72" s="199" t="str">
        <f t="shared" si="104"/>
        <v/>
      </c>
      <c r="AP72" s="199" t="str">
        <f t="shared" si="104"/>
        <v/>
      </c>
      <c r="AQ72" s="199" t="str">
        <f t="shared" si="104"/>
        <v/>
      </c>
      <c r="AR72" s="199" t="str">
        <f t="shared" si="104"/>
        <v/>
      </c>
      <c r="AS72" s="199" t="str">
        <f t="shared" si="104"/>
        <v/>
      </c>
      <c r="AT72" s="199" t="str">
        <f t="shared" si="104"/>
        <v/>
      </c>
      <c r="AU72" s="199" t="str">
        <f t="shared" si="104"/>
        <v/>
      </c>
      <c r="AV72" s="199" t="str">
        <f t="shared" si="104"/>
        <v/>
      </c>
      <c r="AW72" s="199" t="str">
        <f t="shared" si="104"/>
        <v/>
      </c>
      <c r="AX72" s="199" t="str">
        <f t="shared" si="104"/>
        <v/>
      </c>
      <c r="AY72" s="199" t="str">
        <f t="shared" si="104"/>
        <v/>
      </c>
      <c r="AZ72" s="199" t="str">
        <f t="shared" si="104"/>
        <v/>
      </c>
      <c r="BA72" s="199" t="str">
        <f t="shared" si="104"/>
        <v/>
      </c>
      <c r="BB72" s="199" t="str">
        <f t="shared" si="104"/>
        <v/>
      </c>
      <c r="BC72" s="199" t="str">
        <f t="shared" si="104"/>
        <v/>
      </c>
      <c r="BD72" s="199" t="str">
        <f t="shared" si="104"/>
        <v/>
      </c>
      <c r="BE72" s="199" t="str">
        <f t="shared" si="104"/>
        <v/>
      </c>
      <c r="BF72" s="199" t="str">
        <f t="shared" si="104"/>
        <v/>
      </c>
      <c r="BG72" s="199" t="str">
        <f t="shared" si="104"/>
        <v/>
      </c>
      <c r="BH72" s="199" t="str">
        <f t="shared" si="104"/>
        <v/>
      </c>
      <c r="BI72" s="199" t="str">
        <f t="shared" si="104"/>
        <v/>
      </c>
      <c r="BJ72" s="199" t="str">
        <f t="shared" si="104"/>
        <v/>
      </c>
      <c r="BK72" s="199" t="str">
        <f t="shared" si="104"/>
        <v/>
      </c>
      <c r="BL72" s="199" t="str">
        <f t="shared" si="104"/>
        <v/>
      </c>
      <c r="BM72" s="199" t="str">
        <f t="shared" si="104"/>
        <v/>
      </c>
      <c r="BN72" s="199" t="str">
        <f t="shared" si="104"/>
        <v/>
      </c>
      <c r="BO72" s="199" t="str">
        <f t="shared" si="104"/>
        <v/>
      </c>
      <c r="BP72" s="199" t="str">
        <f t="shared" si="104"/>
        <v/>
      </c>
      <c r="BQ72" s="199" t="str">
        <f t="shared" si="104"/>
        <v/>
      </c>
      <c r="BR72" s="199" t="str">
        <f t="shared" si="104"/>
        <v/>
      </c>
      <c r="BS72" s="199" t="str">
        <f t="shared" si="104"/>
        <v/>
      </c>
      <c r="BT72" s="199" t="str">
        <f t="shared" si="104"/>
        <v/>
      </c>
      <c r="BU72" s="199" t="str">
        <f t="shared" si="104"/>
        <v/>
      </c>
      <c r="BV72" s="199" t="str">
        <f t="shared" si="104"/>
        <v/>
      </c>
      <c r="BW72" s="199" t="str">
        <f t="shared" si="104"/>
        <v/>
      </c>
      <c r="BX72" s="199" t="str">
        <f t="shared" si="104"/>
        <v/>
      </c>
      <c r="BY72" s="199" t="str">
        <f t="shared" si="104"/>
        <v/>
      </c>
      <c r="BZ72" s="199" t="str">
        <f t="shared" si="104"/>
        <v/>
      </c>
      <c r="CA72" s="199" t="str">
        <f t="shared" si="104"/>
        <v/>
      </c>
      <c r="CB72" s="199" t="str">
        <f t="shared" si="104"/>
        <v/>
      </c>
      <c r="CC72" s="199" t="str">
        <f t="shared" si="104"/>
        <v/>
      </c>
      <c r="CD72" s="199" t="str">
        <f t="shared" si="104"/>
        <v/>
      </c>
      <c r="CE72" s="199" t="str">
        <f t="shared" si="104"/>
        <v/>
      </c>
      <c r="CF72" s="199" t="str">
        <f t="shared" si="104"/>
        <v/>
      </c>
      <c r="CG72" s="199" t="str">
        <f t="shared" si="104"/>
        <v/>
      </c>
      <c r="CH72" s="199" t="str">
        <f t="shared" si="104"/>
        <v/>
      </c>
      <c r="CI72" s="199" t="str">
        <f t="shared" si="104"/>
        <v/>
      </c>
      <c r="CJ72" s="199" t="str">
        <f t="shared" si="104"/>
        <v/>
      </c>
      <c r="CK72" s="199" t="str">
        <f t="shared" si="104"/>
        <v/>
      </c>
      <c r="CL72" s="199" t="str">
        <f t="shared" si="104"/>
        <v/>
      </c>
      <c r="CM72" s="199" t="str">
        <f t="shared" si="104"/>
        <v/>
      </c>
      <c r="CN72" s="199" t="str">
        <f t="shared" si="104"/>
        <v/>
      </c>
      <c r="CO72" s="199" t="str">
        <f t="shared" si="104"/>
        <v/>
      </c>
      <c r="CP72" s="199" t="str">
        <f t="shared" si="104"/>
        <v/>
      </c>
      <c r="CQ72" s="199" t="str">
        <f t="shared" si="104"/>
        <v/>
      </c>
      <c r="CR72" s="199" t="str">
        <f t="shared" si="104"/>
        <v/>
      </c>
      <c r="CS72" s="199" t="str">
        <f t="shared" si="104"/>
        <v/>
      </c>
      <c r="CT72" s="199" t="str">
        <f t="shared" si="104"/>
        <v/>
      </c>
      <c r="CU72" s="199" t="str">
        <f t="shared" ref="CU72:FF72" si="109">IF(ISNONTEXT($AH72),CT72+$AH72,"")</f>
        <v/>
      </c>
      <c r="CV72" s="199" t="str">
        <f t="shared" si="97"/>
        <v/>
      </c>
      <c r="CW72" s="199" t="str">
        <f t="shared" si="97"/>
        <v/>
      </c>
      <c r="CX72" s="199" t="str">
        <f t="shared" si="97"/>
        <v/>
      </c>
      <c r="CY72" s="199" t="str">
        <f t="shared" si="97"/>
        <v/>
      </c>
      <c r="CZ72" s="199" t="str">
        <f t="shared" si="97"/>
        <v/>
      </c>
      <c r="DA72" s="199" t="str">
        <f t="shared" si="97"/>
        <v/>
      </c>
      <c r="DB72" s="199" t="str">
        <f t="shared" si="97"/>
        <v/>
      </c>
      <c r="DC72" s="199" t="str">
        <f t="shared" si="97"/>
        <v/>
      </c>
      <c r="DD72" s="199" t="str">
        <f t="shared" si="97"/>
        <v/>
      </c>
      <c r="DE72" s="199" t="str">
        <f t="shared" si="97"/>
        <v/>
      </c>
      <c r="DF72" s="199" t="str">
        <f t="shared" si="97"/>
        <v/>
      </c>
      <c r="DG72" s="199" t="str">
        <f t="shared" si="97"/>
        <v/>
      </c>
      <c r="DH72" s="199" t="str">
        <f t="shared" si="97"/>
        <v/>
      </c>
      <c r="DI72" s="199" t="str">
        <f t="shared" si="97"/>
        <v/>
      </c>
      <c r="DJ72" s="199" t="str">
        <f t="shared" si="97"/>
        <v/>
      </c>
      <c r="DK72" s="199" t="str">
        <f t="shared" si="97"/>
        <v/>
      </c>
      <c r="DL72" s="199" t="str">
        <f t="shared" si="97"/>
        <v/>
      </c>
      <c r="DM72" s="199" t="str">
        <f t="shared" si="97"/>
        <v/>
      </c>
      <c r="DN72" s="199" t="str">
        <f t="shared" si="97"/>
        <v/>
      </c>
      <c r="DO72" s="199" t="str">
        <f t="shared" si="97"/>
        <v/>
      </c>
      <c r="DP72" s="199" t="str">
        <f t="shared" si="97"/>
        <v/>
      </c>
      <c r="DQ72" s="199" t="str">
        <f t="shared" si="97"/>
        <v/>
      </c>
      <c r="DR72" s="199" t="str">
        <f t="shared" si="97"/>
        <v/>
      </c>
      <c r="DS72" s="199" t="str">
        <f t="shared" si="97"/>
        <v/>
      </c>
      <c r="DT72" s="199" t="str">
        <f t="shared" si="97"/>
        <v/>
      </c>
      <c r="DU72" s="199" t="str">
        <f t="shared" si="97"/>
        <v/>
      </c>
      <c r="DV72" s="199" t="str">
        <f t="shared" si="97"/>
        <v/>
      </c>
      <c r="DW72" s="199" t="str">
        <f t="shared" si="97"/>
        <v/>
      </c>
      <c r="DX72" s="199" t="str">
        <f t="shared" si="97"/>
        <v/>
      </c>
      <c r="DY72" s="199" t="str">
        <f t="shared" si="97"/>
        <v/>
      </c>
      <c r="DZ72" s="199" t="str">
        <f t="shared" si="97"/>
        <v/>
      </c>
      <c r="EA72" s="199" t="str">
        <f t="shared" si="97"/>
        <v/>
      </c>
      <c r="EB72" s="199" t="str">
        <f t="shared" si="97"/>
        <v/>
      </c>
      <c r="EC72" s="199" t="str">
        <f t="shared" si="97"/>
        <v/>
      </c>
      <c r="ED72" s="199" t="str">
        <f t="shared" si="97"/>
        <v/>
      </c>
      <c r="EE72" s="236" t="str">
        <f t="shared" si="105"/>
        <v/>
      </c>
      <c r="EF72" s="237" t="e">
        <f t="shared" si="86"/>
        <v>#N/A</v>
      </c>
      <c r="EG72" s="237" t="e">
        <f t="shared" si="86"/>
        <v>#N/A</v>
      </c>
      <c r="EH72" s="237" t="e">
        <f t="shared" si="86"/>
        <v>#N/A</v>
      </c>
      <c r="EI72" s="237" t="e">
        <f t="shared" si="86"/>
        <v>#N/A</v>
      </c>
      <c r="EJ72" s="237" t="e">
        <f t="shared" si="86"/>
        <v>#N/A</v>
      </c>
      <c r="EK72" s="237" t="e">
        <f t="shared" si="86"/>
        <v>#N/A</v>
      </c>
      <c r="EL72" s="237" t="e">
        <f t="shared" si="86"/>
        <v>#N/A</v>
      </c>
      <c r="EM72" s="237" t="e">
        <f t="shared" si="86"/>
        <v>#N/A</v>
      </c>
      <c r="EN72" s="237" t="e">
        <f t="shared" si="86"/>
        <v>#N/A</v>
      </c>
      <c r="EO72" s="237" t="e">
        <f t="shared" si="86"/>
        <v>#N/A</v>
      </c>
      <c r="EP72" s="237" t="e">
        <f t="shared" si="86"/>
        <v>#N/A</v>
      </c>
      <c r="EQ72" s="237" t="e">
        <f t="shared" si="86"/>
        <v>#N/A</v>
      </c>
      <c r="ER72" s="237" t="e">
        <f t="shared" si="86"/>
        <v>#N/A</v>
      </c>
      <c r="ES72" s="237" t="e">
        <f t="shared" si="86"/>
        <v>#N/A</v>
      </c>
      <c r="ET72" s="237" t="e">
        <f t="shared" si="86"/>
        <v>#N/A</v>
      </c>
      <c r="EU72" s="237" t="e">
        <f t="shared" si="65"/>
        <v>#N/A</v>
      </c>
      <c r="EV72" s="237" t="e">
        <f t="shared" si="65"/>
        <v>#N/A</v>
      </c>
      <c r="EW72" s="237" t="e">
        <f t="shared" si="65"/>
        <v>#N/A</v>
      </c>
      <c r="EX72" s="237" t="e">
        <f t="shared" si="65"/>
        <v>#N/A</v>
      </c>
      <c r="EY72" s="237" t="e">
        <f t="shared" si="65"/>
        <v>#N/A</v>
      </c>
      <c r="EZ72" s="237" t="e">
        <f t="shared" si="65"/>
        <v>#N/A</v>
      </c>
      <c r="FA72" s="237" t="e">
        <f t="shared" si="65"/>
        <v>#N/A</v>
      </c>
      <c r="FB72" s="237" t="e">
        <f t="shared" si="65"/>
        <v>#N/A</v>
      </c>
      <c r="FC72" s="237" t="e">
        <f t="shared" si="65"/>
        <v>#N/A</v>
      </c>
      <c r="FD72" s="237" t="e">
        <f t="shared" si="65"/>
        <v>#N/A</v>
      </c>
      <c r="FE72" s="237" t="e">
        <f t="shared" si="65"/>
        <v>#N/A</v>
      </c>
      <c r="FF72" s="237" t="e">
        <f t="shared" si="65"/>
        <v>#N/A</v>
      </c>
      <c r="FG72" s="237" t="e">
        <f t="shared" si="65"/>
        <v>#N/A</v>
      </c>
      <c r="FH72" s="237" t="e">
        <f t="shared" si="65"/>
        <v>#N/A</v>
      </c>
      <c r="FI72" s="237" t="e">
        <f t="shared" si="65"/>
        <v>#N/A</v>
      </c>
      <c r="FJ72" s="237" t="e">
        <f t="shared" si="65"/>
        <v>#N/A</v>
      </c>
      <c r="FK72" s="237" t="e">
        <f t="shared" si="108"/>
        <v>#N/A</v>
      </c>
      <c r="FL72" s="237" t="e">
        <f t="shared" si="88"/>
        <v>#N/A</v>
      </c>
      <c r="FM72" s="237" t="e">
        <f t="shared" si="88"/>
        <v>#N/A</v>
      </c>
      <c r="FN72" s="237" t="e">
        <f t="shared" si="88"/>
        <v>#N/A</v>
      </c>
      <c r="FO72" s="237" t="e">
        <f t="shared" si="88"/>
        <v>#N/A</v>
      </c>
      <c r="FP72" s="237" t="e">
        <f t="shared" si="88"/>
        <v>#N/A</v>
      </c>
      <c r="FQ72" s="237" t="e">
        <f t="shared" si="88"/>
        <v>#N/A</v>
      </c>
      <c r="FR72" s="237" t="e">
        <f t="shared" si="88"/>
        <v>#N/A</v>
      </c>
      <c r="FS72" s="237" t="e">
        <f t="shared" si="76"/>
        <v>#N/A</v>
      </c>
      <c r="FT72" s="237" t="e">
        <f t="shared" si="76"/>
        <v>#N/A</v>
      </c>
      <c r="FU72" s="237" t="e">
        <f t="shared" si="76"/>
        <v>#N/A</v>
      </c>
      <c r="FV72" s="237" t="e">
        <f t="shared" si="76"/>
        <v>#N/A</v>
      </c>
      <c r="FW72" s="237" t="e">
        <f t="shared" si="74"/>
        <v>#N/A</v>
      </c>
      <c r="FX72" s="237" t="e">
        <f t="shared" si="61"/>
        <v>#N/A</v>
      </c>
      <c r="FY72" s="237" t="e">
        <f t="shared" si="61"/>
        <v>#N/A</v>
      </c>
      <c r="FZ72" s="237" t="e">
        <f t="shared" si="61"/>
        <v>#N/A</v>
      </c>
      <c r="GA72" s="237" t="e">
        <f t="shared" si="61"/>
        <v>#N/A</v>
      </c>
      <c r="GB72" s="237" t="e">
        <f t="shared" si="61"/>
        <v>#N/A</v>
      </c>
      <c r="GC72" s="237" t="e">
        <f t="shared" si="61"/>
        <v>#N/A</v>
      </c>
      <c r="GD72" s="237" t="e">
        <f t="shared" si="61"/>
        <v>#N/A</v>
      </c>
      <c r="GE72" s="237" t="e">
        <f t="shared" si="61"/>
        <v>#N/A</v>
      </c>
      <c r="GF72" s="237" t="e">
        <f t="shared" si="61"/>
        <v>#N/A</v>
      </c>
      <c r="GG72" s="237" t="e">
        <f t="shared" si="61"/>
        <v>#N/A</v>
      </c>
      <c r="GH72" s="237" t="e">
        <f t="shared" si="61"/>
        <v>#N/A</v>
      </c>
      <c r="GI72" s="237" t="e">
        <f t="shared" si="61"/>
        <v>#N/A</v>
      </c>
      <c r="GJ72" s="237" t="e">
        <f t="shared" si="61"/>
        <v>#N/A</v>
      </c>
      <c r="GK72" s="237" t="e">
        <f t="shared" si="61"/>
        <v>#N/A</v>
      </c>
      <c r="GL72" s="237" t="e">
        <f t="shared" si="78"/>
        <v>#N/A</v>
      </c>
      <c r="GM72" s="237" t="e">
        <f t="shared" si="78"/>
        <v>#N/A</v>
      </c>
      <c r="GN72" s="237" t="e">
        <f t="shared" si="78"/>
        <v>#N/A</v>
      </c>
      <c r="GO72" s="237" t="e">
        <f t="shared" si="78"/>
        <v>#N/A</v>
      </c>
      <c r="GP72" s="237" t="e">
        <f t="shared" si="78"/>
        <v>#N/A</v>
      </c>
      <c r="GQ72" s="237" t="e">
        <f t="shared" si="78"/>
        <v>#N/A</v>
      </c>
      <c r="GR72" s="237" t="e">
        <f t="shared" si="78"/>
        <v>#N/A</v>
      </c>
      <c r="GS72" s="237" t="e">
        <f t="shared" si="78"/>
        <v>#N/A</v>
      </c>
      <c r="GT72" s="237" t="e">
        <f t="shared" si="78"/>
        <v>#N/A</v>
      </c>
      <c r="GU72" s="237" t="e">
        <f t="shared" si="78"/>
        <v>#N/A</v>
      </c>
      <c r="GV72" s="237" t="e">
        <f t="shared" si="78"/>
        <v>#N/A</v>
      </c>
      <c r="GW72" s="237" t="e">
        <f t="shared" si="78"/>
        <v>#N/A</v>
      </c>
      <c r="GX72" s="237" t="e">
        <f t="shared" si="78"/>
        <v>#N/A</v>
      </c>
      <c r="GY72" s="237" t="e">
        <f t="shared" si="78"/>
        <v>#N/A</v>
      </c>
      <c r="GZ72" s="237" t="e">
        <f t="shared" si="78"/>
        <v>#N/A</v>
      </c>
      <c r="HA72" s="237" t="e">
        <f t="shared" si="78"/>
        <v>#N/A</v>
      </c>
      <c r="HB72" s="237" t="e">
        <f t="shared" si="106"/>
        <v>#N/A</v>
      </c>
      <c r="HC72" s="237" t="e">
        <f t="shared" si="106"/>
        <v>#N/A</v>
      </c>
      <c r="HD72" s="237" t="e">
        <f t="shared" si="98"/>
        <v>#N/A</v>
      </c>
      <c r="HE72" s="237" t="e">
        <f t="shared" si="77"/>
        <v>#N/A</v>
      </c>
      <c r="HF72" s="237" t="e">
        <f t="shared" si="77"/>
        <v>#N/A</v>
      </c>
      <c r="HG72" s="237" t="e">
        <f t="shared" si="77"/>
        <v>#N/A</v>
      </c>
      <c r="HH72" s="237" t="e">
        <f t="shared" si="77"/>
        <v>#N/A</v>
      </c>
      <c r="HI72" s="237" t="e">
        <f t="shared" si="77"/>
        <v>#N/A</v>
      </c>
      <c r="HJ72" s="237" t="e">
        <f t="shared" si="77"/>
        <v>#N/A</v>
      </c>
      <c r="HK72" s="237" t="e">
        <f t="shared" si="77"/>
        <v>#N/A</v>
      </c>
      <c r="HL72" s="237" t="e">
        <f t="shared" si="77"/>
        <v>#N/A</v>
      </c>
      <c r="HM72" s="237" t="e">
        <f t="shared" si="77"/>
        <v>#N/A</v>
      </c>
      <c r="HN72" s="237" t="e">
        <f t="shared" si="77"/>
        <v>#N/A</v>
      </c>
      <c r="HO72" s="237" t="e">
        <f t="shared" si="77"/>
        <v>#N/A</v>
      </c>
      <c r="HP72" s="237" t="e">
        <f t="shared" si="77"/>
        <v>#N/A</v>
      </c>
      <c r="HQ72" s="237" t="e">
        <f t="shared" si="107"/>
        <v>#N/A</v>
      </c>
      <c r="HR72" s="237" t="e">
        <f t="shared" si="107"/>
        <v>#N/A</v>
      </c>
      <c r="HS72" s="237" t="e">
        <f t="shared" si="107"/>
        <v>#N/A</v>
      </c>
      <c r="HT72" s="237" t="e">
        <f t="shared" si="107"/>
        <v>#N/A</v>
      </c>
      <c r="HU72" s="237" t="e">
        <f t="shared" si="107"/>
        <v>#N/A</v>
      </c>
      <c r="HV72" s="237" t="e">
        <f t="shared" si="81"/>
        <v>#N/A</v>
      </c>
      <c r="HW72" s="237" t="e">
        <f t="shared" si="79"/>
        <v>#N/A</v>
      </c>
      <c r="HX72" s="237" t="e">
        <f t="shared" si="66"/>
        <v>#N/A</v>
      </c>
      <c r="HY72" s="237" t="e">
        <f t="shared" si="63"/>
        <v>#N/A</v>
      </c>
      <c r="HZ72" s="237" t="e">
        <f t="shared" si="63"/>
        <v>#N/A</v>
      </c>
      <c r="IA72" s="237" t="e">
        <f t="shared" si="45"/>
        <v>#N/A</v>
      </c>
      <c r="IB72" s="237" t="e">
        <f t="shared" si="27"/>
        <v>#N/A</v>
      </c>
    </row>
    <row r="73" spans="1:236" hidden="1" x14ac:dyDescent="0.25">
      <c r="A73" s="22">
        <v>70</v>
      </c>
      <c r="B73" s="132"/>
      <c r="C73" s="132"/>
      <c r="D73" s="132"/>
      <c r="E73" s="127"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9" t="str">
        <f t="shared" si="94"/>
        <v/>
      </c>
      <c r="Q73" s="119" t="str">
        <f t="shared" si="95"/>
        <v/>
      </c>
      <c r="R73" s="40" t="str">
        <f t="shared" si="96"/>
        <v/>
      </c>
      <c r="S73" s="132"/>
      <c r="T73" s="28" t="str">
        <f>IF(AND(B73&gt;0,C73&gt;0,D73&gt;0,M73&gt;0,N73&gt;0,S73&gt;0,NOT(K73="")),ABS(VLOOKUP($S$1,VLookups!$A$28:$B$29,2,FALSE)-_xlfn.BETA.DIST(S73,IF(G73="L",N73,M73),IF(G73="L",M73,N73),TRUE,B73,D73)),"")</f>
        <v/>
      </c>
      <c r="U73" s="129" t="str">
        <f>IF(OR($M73="",$N73=""),"",_xlfn.BETA.INV(ABS(VLOOKUP($S$1,VLookups!$A$28:$B$29,2,FALSE)-U$3),IF($G73="L",$N73,$M73),IF($G73="L",$M73,$N73),$B73,$D73))</f>
        <v/>
      </c>
      <c r="V73" s="130" t="str">
        <f>IF(OR($M73="",$N73=""),"",_xlfn.BETA.INV(ABS(VLOOKUP($S$1,VLookups!$A$28:$B$29,2,FALSE)-V$3),IF($G73="L",$N73,$M73),IF($G73="L",$M73,$N73),$B73,$D73))</f>
        <v/>
      </c>
      <c r="W73" s="129" t="str">
        <f>IF(OR($M73="",$N73=""),"",_xlfn.BETA.INV(ABS(VLOOKUP($S$1,VLookups!$A$28:$B$29,2,FALSE)-W$3),IF($G73="L",$N73,$M73),IF($G73="L",$M73,$N73),$B73,$D73))</f>
        <v/>
      </c>
      <c r="X73" s="130" t="str">
        <f>IF(OR($M73="",$N73=""),"",_xlfn.BETA.INV(ABS(VLOOKUP($S$1,VLookups!$A$28:$B$29,2,FALSE)-X$3),IF($G73="L",$N73,$M73),IF($G73="L",$M73,$N73),$B73,$D73))</f>
        <v/>
      </c>
      <c r="Y73" s="129" t="str">
        <f>IF(OR($M73="",$N73=""),"",_xlfn.BETA.INV(ABS(VLOOKUP($S$1,VLookups!$A$28:$B$29,2,FALSE)-Y$3),IF($G73="L",$N73,$M73),IF($G73="L",$M73,$N73),$B73,$D73))</f>
        <v/>
      </c>
      <c r="Z73" s="130" t="str">
        <f>IF(OR($M73="",$N73=""),"",_xlfn.BETA.INV(ABS(VLOOKUP($S$1,VLookups!$A$28:$B$29,2,FALSE)-Z$3),IF($G73="L",$N73,$M73),IF($G73="L",$M73,$N73),$B73,$D73))</f>
        <v/>
      </c>
      <c r="AA73" s="129" t="str">
        <f>IF(OR($M73="",$N73=""),"",_xlfn.BETA.INV(ABS(VLOOKUP($S$1,VLookups!$A$28:$B$29,2,FALSE)-AA$3),IF($G73="L",$N73,$M73),IF($G73="L",$M73,$N73),$B73,$D73))</f>
        <v/>
      </c>
      <c r="AB73" s="130" t="str">
        <f>IF(OR($M73="",$N73=""),"",_xlfn.BETA.INV(ABS(VLOOKUP($S$1,VLookups!$A$28:$B$29,2,FALSE)-AB$3),IF($G73="L",$N73,$M73),IF($G73="L",$M73,$N73),$B73,$D73))</f>
        <v/>
      </c>
      <c r="AC73" s="129" t="str">
        <f>IF(OR($M73="",$N73=""),"",_xlfn.BETA.INV(ABS(VLOOKUP($S$1,VLookups!$A$28:$B$29,2,FALSE)-AC$3),IF($G73="L",$N73,$M73),IF($G73="L",$M73,$N73),$B73,$D73))</f>
        <v/>
      </c>
      <c r="AD73" s="130" t="str">
        <f>IF(OR($M73="",$N73=""),"",_xlfn.BETA.INV(ABS(VLOOKUP($S$1,VLookups!$A$28:$B$29,2,FALSE)-AD$3),IF($G73="L",$N73,$M73),IF($G73="L",$M73,$N73),$B73,$D73))</f>
        <v/>
      </c>
      <c r="AE73" s="129" t="str">
        <f>IF(OR($M73="",$N73=""),"",_xlfn.BETA.INV(ABS(VLOOKUP($S$1,VLookups!$A$28:$B$29,2,FALSE)-AE$3),IF($G73="L",$N73,$M73),IF($G73="L",$M73,$N73),$B73,$D73))</f>
        <v/>
      </c>
      <c r="AF73" s="130" t="str">
        <f>IF(OR($M73="",$N73=""),"",_xlfn.BETA.INV(ABS(VLOOKUP($S$1,VLookups!$A$28:$B$29,2,FALSE)-AF$3),IF($G73="L",$N73,$M73),IF($G73="L",$M73,$N73),$B73,$D73))</f>
        <v/>
      </c>
      <c r="AG73" s="17"/>
      <c r="AH73" s="238" t="str">
        <f t="shared" si="102"/>
        <v/>
      </c>
      <c r="AI73" s="236" t="str">
        <f t="shared" si="103"/>
        <v/>
      </c>
      <c r="AJ73" s="199" t="str">
        <f t="shared" ref="AJ73:CU76" si="110">IF(ISNONTEXT($AH73),AI73+$AH73,"")</f>
        <v/>
      </c>
      <c r="AK73" s="199" t="str">
        <f t="shared" si="110"/>
        <v/>
      </c>
      <c r="AL73" s="199" t="str">
        <f t="shared" si="110"/>
        <v/>
      </c>
      <c r="AM73" s="199" t="str">
        <f t="shared" si="110"/>
        <v/>
      </c>
      <c r="AN73" s="199" t="str">
        <f t="shared" si="110"/>
        <v/>
      </c>
      <c r="AO73" s="199" t="str">
        <f t="shared" si="110"/>
        <v/>
      </c>
      <c r="AP73" s="199" t="str">
        <f t="shared" si="110"/>
        <v/>
      </c>
      <c r="AQ73" s="199" t="str">
        <f t="shared" si="110"/>
        <v/>
      </c>
      <c r="AR73" s="199" t="str">
        <f t="shared" si="110"/>
        <v/>
      </c>
      <c r="AS73" s="199" t="str">
        <f t="shared" si="110"/>
        <v/>
      </c>
      <c r="AT73" s="199" t="str">
        <f t="shared" si="110"/>
        <v/>
      </c>
      <c r="AU73" s="199" t="str">
        <f t="shared" si="110"/>
        <v/>
      </c>
      <c r="AV73" s="199" t="str">
        <f t="shared" si="110"/>
        <v/>
      </c>
      <c r="AW73" s="199" t="str">
        <f t="shared" si="110"/>
        <v/>
      </c>
      <c r="AX73" s="199" t="str">
        <f t="shared" si="110"/>
        <v/>
      </c>
      <c r="AY73" s="199" t="str">
        <f t="shared" si="110"/>
        <v/>
      </c>
      <c r="AZ73" s="199" t="str">
        <f t="shared" si="110"/>
        <v/>
      </c>
      <c r="BA73" s="199" t="str">
        <f t="shared" si="110"/>
        <v/>
      </c>
      <c r="BB73" s="199" t="str">
        <f t="shared" si="110"/>
        <v/>
      </c>
      <c r="BC73" s="199" t="str">
        <f t="shared" si="110"/>
        <v/>
      </c>
      <c r="BD73" s="199" t="str">
        <f t="shared" si="110"/>
        <v/>
      </c>
      <c r="BE73" s="199" t="str">
        <f t="shared" si="110"/>
        <v/>
      </c>
      <c r="BF73" s="199" t="str">
        <f t="shared" si="110"/>
        <v/>
      </c>
      <c r="BG73" s="199" t="str">
        <f t="shared" si="110"/>
        <v/>
      </c>
      <c r="BH73" s="199" t="str">
        <f t="shared" si="110"/>
        <v/>
      </c>
      <c r="BI73" s="199" t="str">
        <f t="shared" si="110"/>
        <v/>
      </c>
      <c r="BJ73" s="199" t="str">
        <f t="shared" si="110"/>
        <v/>
      </c>
      <c r="BK73" s="199" t="str">
        <f t="shared" si="110"/>
        <v/>
      </c>
      <c r="BL73" s="199" t="str">
        <f t="shared" si="110"/>
        <v/>
      </c>
      <c r="BM73" s="199" t="str">
        <f t="shared" si="110"/>
        <v/>
      </c>
      <c r="BN73" s="199" t="str">
        <f t="shared" si="110"/>
        <v/>
      </c>
      <c r="BO73" s="199" t="str">
        <f t="shared" si="110"/>
        <v/>
      </c>
      <c r="BP73" s="199" t="str">
        <f t="shared" si="110"/>
        <v/>
      </c>
      <c r="BQ73" s="199" t="str">
        <f t="shared" si="110"/>
        <v/>
      </c>
      <c r="BR73" s="199" t="str">
        <f t="shared" si="110"/>
        <v/>
      </c>
      <c r="BS73" s="199" t="str">
        <f t="shared" si="110"/>
        <v/>
      </c>
      <c r="BT73" s="199" t="str">
        <f t="shared" si="110"/>
        <v/>
      </c>
      <c r="BU73" s="199" t="str">
        <f t="shared" si="110"/>
        <v/>
      </c>
      <c r="BV73" s="199" t="str">
        <f t="shared" si="110"/>
        <v/>
      </c>
      <c r="BW73" s="199" t="str">
        <f t="shared" si="110"/>
        <v/>
      </c>
      <c r="BX73" s="199" t="str">
        <f t="shared" si="110"/>
        <v/>
      </c>
      <c r="BY73" s="199" t="str">
        <f t="shared" si="110"/>
        <v/>
      </c>
      <c r="BZ73" s="199" t="str">
        <f t="shared" si="110"/>
        <v/>
      </c>
      <c r="CA73" s="199" t="str">
        <f t="shared" si="110"/>
        <v/>
      </c>
      <c r="CB73" s="199" t="str">
        <f t="shared" si="110"/>
        <v/>
      </c>
      <c r="CC73" s="199" t="str">
        <f t="shared" si="110"/>
        <v/>
      </c>
      <c r="CD73" s="199" t="str">
        <f t="shared" si="110"/>
        <v/>
      </c>
      <c r="CE73" s="199" t="str">
        <f t="shared" si="110"/>
        <v/>
      </c>
      <c r="CF73" s="199" t="str">
        <f t="shared" si="110"/>
        <v/>
      </c>
      <c r="CG73" s="199" t="str">
        <f t="shared" si="110"/>
        <v/>
      </c>
      <c r="CH73" s="199" t="str">
        <f t="shared" si="110"/>
        <v/>
      </c>
      <c r="CI73" s="199" t="str">
        <f t="shared" si="110"/>
        <v/>
      </c>
      <c r="CJ73" s="199" t="str">
        <f t="shared" si="110"/>
        <v/>
      </c>
      <c r="CK73" s="199" t="str">
        <f t="shared" si="110"/>
        <v/>
      </c>
      <c r="CL73" s="199" t="str">
        <f t="shared" si="110"/>
        <v/>
      </c>
      <c r="CM73" s="199" t="str">
        <f t="shared" si="110"/>
        <v/>
      </c>
      <c r="CN73" s="199" t="str">
        <f t="shared" si="110"/>
        <v/>
      </c>
      <c r="CO73" s="199" t="str">
        <f t="shared" si="110"/>
        <v/>
      </c>
      <c r="CP73" s="199" t="str">
        <f t="shared" si="110"/>
        <v/>
      </c>
      <c r="CQ73" s="199" t="str">
        <f t="shared" si="110"/>
        <v/>
      </c>
      <c r="CR73" s="199" t="str">
        <f t="shared" si="110"/>
        <v/>
      </c>
      <c r="CS73" s="199" t="str">
        <f t="shared" si="110"/>
        <v/>
      </c>
      <c r="CT73" s="199" t="str">
        <f t="shared" si="110"/>
        <v/>
      </c>
      <c r="CU73" s="199" t="str">
        <f t="shared" si="110"/>
        <v/>
      </c>
      <c r="CV73" s="199" t="str">
        <f t="shared" si="97"/>
        <v/>
      </c>
      <c r="CW73" s="199" t="str">
        <f t="shared" si="97"/>
        <v/>
      </c>
      <c r="CX73" s="199" t="str">
        <f t="shared" si="97"/>
        <v/>
      </c>
      <c r="CY73" s="199" t="str">
        <f t="shared" si="97"/>
        <v/>
      </c>
      <c r="CZ73" s="199" t="str">
        <f t="shared" si="97"/>
        <v/>
      </c>
      <c r="DA73" s="199" t="str">
        <f t="shared" si="97"/>
        <v/>
      </c>
      <c r="DB73" s="199" t="str">
        <f t="shared" si="97"/>
        <v/>
      </c>
      <c r="DC73" s="199" t="str">
        <f t="shared" si="97"/>
        <v/>
      </c>
      <c r="DD73" s="199" t="str">
        <f t="shared" si="97"/>
        <v/>
      </c>
      <c r="DE73" s="199" t="str">
        <f t="shared" si="97"/>
        <v/>
      </c>
      <c r="DF73" s="199" t="str">
        <f t="shared" si="97"/>
        <v/>
      </c>
      <c r="DG73" s="199" t="str">
        <f t="shared" si="97"/>
        <v/>
      </c>
      <c r="DH73" s="199" t="str">
        <f t="shared" si="97"/>
        <v/>
      </c>
      <c r="DI73" s="199" t="str">
        <f t="shared" si="97"/>
        <v/>
      </c>
      <c r="DJ73" s="199" t="str">
        <f t="shared" si="97"/>
        <v/>
      </c>
      <c r="DK73" s="199" t="str">
        <f t="shared" si="97"/>
        <v/>
      </c>
      <c r="DL73" s="199" t="str">
        <f t="shared" si="97"/>
        <v/>
      </c>
      <c r="DM73" s="199" t="str">
        <f t="shared" si="97"/>
        <v/>
      </c>
      <c r="DN73" s="199" t="str">
        <f t="shared" si="97"/>
        <v/>
      </c>
      <c r="DO73" s="199" t="str">
        <f t="shared" si="97"/>
        <v/>
      </c>
      <c r="DP73" s="199" t="str">
        <f t="shared" si="97"/>
        <v/>
      </c>
      <c r="DQ73" s="199" t="str">
        <f t="shared" si="97"/>
        <v/>
      </c>
      <c r="DR73" s="199" t="str">
        <f t="shared" si="97"/>
        <v/>
      </c>
      <c r="DS73" s="199" t="str">
        <f t="shared" si="97"/>
        <v/>
      </c>
      <c r="DT73" s="199" t="str">
        <f t="shared" si="97"/>
        <v/>
      </c>
      <c r="DU73" s="199" t="str">
        <f t="shared" si="97"/>
        <v/>
      </c>
      <c r="DV73" s="199" t="str">
        <f t="shared" si="97"/>
        <v/>
      </c>
      <c r="DW73" s="199" t="str">
        <f t="shared" si="97"/>
        <v/>
      </c>
      <c r="DX73" s="199" t="str">
        <f t="shared" si="97"/>
        <v/>
      </c>
      <c r="DY73" s="199" t="str">
        <f t="shared" si="97"/>
        <v/>
      </c>
      <c r="DZ73" s="199" t="str">
        <f t="shared" si="97"/>
        <v/>
      </c>
      <c r="EA73" s="199" t="str">
        <f t="shared" si="97"/>
        <v/>
      </c>
      <c r="EB73" s="199" t="str">
        <f t="shared" si="97"/>
        <v/>
      </c>
      <c r="EC73" s="199" t="str">
        <f t="shared" si="97"/>
        <v/>
      </c>
      <c r="ED73" s="199" t="str">
        <f t="shared" si="97"/>
        <v/>
      </c>
      <c r="EE73" s="236" t="str">
        <f t="shared" si="105"/>
        <v/>
      </c>
      <c r="EF73" s="237" t="e">
        <f t="shared" si="86"/>
        <v>#N/A</v>
      </c>
      <c r="EG73" s="237" t="e">
        <f t="shared" si="86"/>
        <v>#N/A</v>
      </c>
      <c r="EH73" s="237" t="e">
        <f t="shared" si="86"/>
        <v>#N/A</v>
      </c>
      <c r="EI73" s="237" t="e">
        <f t="shared" si="86"/>
        <v>#N/A</v>
      </c>
      <c r="EJ73" s="237" t="e">
        <f t="shared" si="86"/>
        <v>#N/A</v>
      </c>
      <c r="EK73" s="237" t="e">
        <f t="shared" si="86"/>
        <v>#N/A</v>
      </c>
      <c r="EL73" s="237" t="e">
        <f t="shared" si="86"/>
        <v>#N/A</v>
      </c>
      <c r="EM73" s="237" t="e">
        <f t="shared" si="86"/>
        <v>#N/A</v>
      </c>
      <c r="EN73" s="237" t="e">
        <f t="shared" si="86"/>
        <v>#N/A</v>
      </c>
      <c r="EO73" s="237" t="e">
        <f t="shared" si="86"/>
        <v>#N/A</v>
      </c>
      <c r="EP73" s="237" t="e">
        <f t="shared" si="86"/>
        <v>#N/A</v>
      </c>
      <c r="EQ73" s="237" t="e">
        <f t="shared" si="86"/>
        <v>#N/A</v>
      </c>
      <c r="ER73" s="237" t="e">
        <f t="shared" si="86"/>
        <v>#N/A</v>
      </c>
      <c r="ES73" s="237" t="e">
        <f t="shared" si="86"/>
        <v>#N/A</v>
      </c>
      <c r="ET73" s="237" t="e">
        <f t="shared" si="86"/>
        <v>#N/A</v>
      </c>
      <c r="EU73" s="237" t="e">
        <f t="shared" si="65"/>
        <v>#N/A</v>
      </c>
      <c r="EV73" s="237" t="e">
        <f t="shared" si="65"/>
        <v>#N/A</v>
      </c>
      <c r="EW73" s="237" t="e">
        <f t="shared" si="65"/>
        <v>#N/A</v>
      </c>
      <c r="EX73" s="237" t="e">
        <f t="shared" si="65"/>
        <v>#N/A</v>
      </c>
      <c r="EY73" s="237" t="e">
        <f t="shared" si="65"/>
        <v>#N/A</v>
      </c>
      <c r="EZ73" s="237" t="e">
        <f t="shared" si="65"/>
        <v>#N/A</v>
      </c>
      <c r="FA73" s="237" t="e">
        <f t="shared" si="65"/>
        <v>#N/A</v>
      </c>
      <c r="FB73" s="237" t="e">
        <f t="shared" si="65"/>
        <v>#N/A</v>
      </c>
      <c r="FC73" s="237" t="e">
        <f t="shared" si="65"/>
        <v>#N/A</v>
      </c>
      <c r="FD73" s="237" t="e">
        <f t="shared" si="65"/>
        <v>#N/A</v>
      </c>
      <c r="FE73" s="237" t="e">
        <f t="shared" si="65"/>
        <v>#N/A</v>
      </c>
      <c r="FF73" s="237" t="e">
        <f t="shared" si="65"/>
        <v>#N/A</v>
      </c>
      <c r="FG73" s="237" t="e">
        <f t="shared" si="65"/>
        <v>#N/A</v>
      </c>
      <c r="FH73" s="237" t="e">
        <f t="shared" si="65"/>
        <v>#N/A</v>
      </c>
      <c r="FI73" s="237" t="e">
        <f t="shared" si="65"/>
        <v>#N/A</v>
      </c>
      <c r="FJ73" s="237" t="e">
        <f t="shared" si="65"/>
        <v>#N/A</v>
      </c>
      <c r="FK73" s="237" t="e">
        <f t="shared" si="108"/>
        <v>#N/A</v>
      </c>
      <c r="FL73" s="237" t="e">
        <f t="shared" si="88"/>
        <v>#N/A</v>
      </c>
      <c r="FM73" s="237" t="e">
        <f t="shared" si="88"/>
        <v>#N/A</v>
      </c>
      <c r="FN73" s="237" t="e">
        <f t="shared" si="88"/>
        <v>#N/A</v>
      </c>
      <c r="FO73" s="237" t="e">
        <f t="shared" si="88"/>
        <v>#N/A</v>
      </c>
      <c r="FP73" s="237" t="e">
        <f t="shared" si="88"/>
        <v>#N/A</v>
      </c>
      <c r="FQ73" s="237" t="e">
        <f t="shared" si="88"/>
        <v>#N/A</v>
      </c>
      <c r="FR73" s="237" t="e">
        <f t="shared" si="88"/>
        <v>#N/A</v>
      </c>
      <c r="FS73" s="237" t="e">
        <f t="shared" si="76"/>
        <v>#N/A</v>
      </c>
      <c r="FT73" s="237" t="e">
        <f t="shared" si="76"/>
        <v>#N/A</v>
      </c>
      <c r="FU73" s="237" t="e">
        <f t="shared" si="76"/>
        <v>#N/A</v>
      </c>
      <c r="FV73" s="237" t="e">
        <f t="shared" si="76"/>
        <v>#N/A</v>
      </c>
      <c r="FW73" s="237" t="e">
        <f t="shared" si="74"/>
        <v>#N/A</v>
      </c>
      <c r="FX73" s="237" t="e">
        <f t="shared" si="61"/>
        <v>#N/A</v>
      </c>
      <c r="FY73" s="237" t="e">
        <f t="shared" ref="FY73:GN103" si="111">IF(ISNONTEXT($Q73),IF($G73="R",_xlfn.BETA.DIST(CB73,$M73,$N73,FALSE,$B73,$D73),_xlfn.BETA.DIST(CB73,$N73,$M73,FALSE,$B73,$D73)),NA())</f>
        <v>#N/A</v>
      </c>
      <c r="FZ73" s="237" t="e">
        <f t="shared" si="111"/>
        <v>#N/A</v>
      </c>
      <c r="GA73" s="237" t="e">
        <f t="shared" si="111"/>
        <v>#N/A</v>
      </c>
      <c r="GB73" s="237" t="e">
        <f t="shared" si="111"/>
        <v>#N/A</v>
      </c>
      <c r="GC73" s="237" t="e">
        <f t="shared" si="111"/>
        <v>#N/A</v>
      </c>
      <c r="GD73" s="237" t="e">
        <f t="shared" si="111"/>
        <v>#N/A</v>
      </c>
      <c r="GE73" s="237" t="e">
        <f t="shared" si="111"/>
        <v>#N/A</v>
      </c>
      <c r="GF73" s="237" t="e">
        <f t="shared" si="111"/>
        <v>#N/A</v>
      </c>
      <c r="GG73" s="237" t="e">
        <f t="shared" si="111"/>
        <v>#N/A</v>
      </c>
      <c r="GH73" s="237" t="e">
        <f t="shared" si="111"/>
        <v>#N/A</v>
      </c>
      <c r="GI73" s="237" t="e">
        <f t="shared" si="111"/>
        <v>#N/A</v>
      </c>
      <c r="GJ73" s="237" t="e">
        <f t="shared" si="111"/>
        <v>#N/A</v>
      </c>
      <c r="GK73" s="237" t="e">
        <f t="shared" si="111"/>
        <v>#N/A</v>
      </c>
      <c r="GL73" s="237" t="e">
        <f t="shared" si="78"/>
        <v>#N/A</v>
      </c>
      <c r="GM73" s="237" t="e">
        <f t="shared" si="78"/>
        <v>#N/A</v>
      </c>
      <c r="GN73" s="237" t="e">
        <f t="shared" si="78"/>
        <v>#N/A</v>
      </c>
      <c r="GO73" s="237" t="e">
        <f t="shared" si="78"/>
        <v>#N/A</v>
      </c>
      <c r="GP73" s="237" t="e">
        <f t="shared" si="78"/>
        <v>#N/A</v>
      </c>
      <c r="GQ73" s="237" t="e">
        <f t="shared" si="78"/>
        <v>#N/A</v>
      </c>
      <c r="GR73" s="237" t="e">
        <f t="shared" si="78"/>
        <v>#N/A</v>
      </c>
      <c r="GS73" s="237" t="e">
        <f t="shared" si="78"/>
        <v>#N/A</v>
      </c>
      <c r="GT73" s="237" t="e">
        <f t="shared" si="78"/>
        <v>#N/A</v>
      </c>
      <c r="GU73" s="237" t="e">
        <f t="shared" si="78"/>
        <v>#N/A</v>
      </c>
      <c r="GV73" s="237" t="e">
        <f t="shared" si="78"/>
        <v>#N/A</v>
      </c>
      <c r="GW73" s="237" t="e">
        <f t="shared" si="78"/>
        <v>#N/A</v>
      </c>
      <c r="GX73" s="237" t="e">
        <f t="shared" si="78"/>
        <v>#N/A</v>
      </c>
      <c r="GY73" s="237" t="e">
        <f t="shared" si="78"/>
        <v>#N/A</v>
      </c>
      <c r="GZ73" s="237" t="e">
        <f t="shared" si="78"/>
        <v>#N/A</v>
      </c>
      <c r="HA73" s="237" t="e">
        <f t="shared" si="78"/>
        <v>#N/A</v>
      </c>
      <c r="HB73" s="237" t="e">
        <f t="shared" si="106"/>
        <v>#N/A</v>
      </c>
      <c r="HC73" s="237" t="e">
        <f t="shared" si="106"/>
        <v>#N/A</v>
      </c>
      <c r="HD73" s="237" t="e">
        <f t="shared" si="98"/>
        <v>#N/A</v>
      </c>
      <c r="HE73" s="237" t="e">
        <f t="shared" si="77"/>
        <v>#N/A</v>
      </c>
      <c r="HF73" s="237" t="e">
        <f t="shared" si="77"/>
        <v>#N/A</v>
      </c>
      <c r="HG73" s="237" t="e">
        <f t="shared" si="77"/>
        <v>#N/A</v>
      </c>
      <c r="HH73" s="237" t="e">
        <f t="shared" si="77"/>
        <v>#N/A</v>
      </c>
      <c r="HI73" s="237" t="e">
        <f t="shared" si="77"/>
        <v>#N/A</v>
      </c>
      <c r="HJ73" s="237" t="e">
        <f t="shared" si="77"/>
        <v>#N/A</v>
      </c>
      <c r="HK73" s="237" t="e">
        <f t="shared" si="77"/>
        <v>#N/A</v>
      </c>
      <c r="HL73" s="237" t="e">
        <f t="shared" si="77"/>
        <v>#N/A</v>
      </c>
      <c r="HM73" s="237" t="e">
        <f t="shared" si="77"/>
        <v>#N/A</v>
      </c>
      <c r="HN73" s="237" t="e">
        <f t="shared" si="77"/>
        <v>#N/A</v>
      </c>
      <c r="HO73" s="237" t="e">
        <f t="shared" si="77"/>
        <v>#N/A</v>
      </c>
      <c r="HP73" s="237" t="e">
        <f t="shared" si="77"/>
        <v>#N/A</v>
      </c>
      <c r="HQ73" s="237" t="e">
        <f t="shared" si="107"/>
        <v>#N/A</v>
      </c>
      <c r="HR73" s="237" t="e">
        <f t="shared" si="107"/>
        <v>#N/A</v>
      </c>
      <c r="HS73" s="237" t="e">
        <f t="shared" si="107"/>
        <v>#N/A</v>
      </c>
      <c r="HT73" s="237" t="e">
        <f t="shared" si="107"/>
        <v>#N/A</v>
      </c>
      <c r="HU73" s="237" t="e">
        <f t="shared" si="107"/>
        <v>#N/A</v>
      </c>
      <c r="HV73" s="237" t="e">
        <f t="shared" si="81"/>
        <v>#N/A</v>
      </c>
      <c r="HW73" s="237" t="e">
        <f t="shared" si="79"/>
        <v>#N/A</v>
      </c>
      <c r="HX73" s="237" t="e">
        <f t="shared" si="66"/>
        <v>#N/A</v>
      </c>
      <c r="HY73" s="237" t="e">
        <f t="shared" si="63"/>
        <v>#N/A</v>
      </c>
      <c r="HZ73" s="237" t="e">
        <f t="shared" si="63"/>
        <v>#N/A</v>
      </c>
      <c r="IA73" s="237" t="e">
        <f t="shared" si="45"/>
        <v>#N/A</v>
      </c>
      <c r="IB73" s="237" t="e">
        <f t="shared" si="27"/>
        <v>#N/A</v>
      </c>
    </row>
    <row r="74" spans="1:236" hidden="1" x14ac:dyDescent="0.25">
      <c r="A74" s="22">
        <v>71</v>
      </c>
      <c r="B74" s="132"/>
      <c r="C74" s="132"/>
      <c r="D74" s="132"/>
      <c r="E74" s="127"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9" t="str">
        <f t="shared" si="94"/>
        <v/>
      </c>
      <c r="Q74" s="119" t="str">
        <f t="shared" si="95"/>
        <v/>
      </c>
      <c r="R74" s="40" t="str">
        <f t="shared" si="96"/>
        <v/>
      </c>
      <c r="S74" s="132"/>
      <c r="T74" s="28" t="str">
        <f>IF(AND(B74&gt;0,C74&gt;0,D74&gt;0,M74&gt;0,N74&gt;0,S74&gt;0,NOT(K74="")),ABS(VLOOKUP($S$1,VLookups!$A$28:$B$29,2,FALSE)-_xlfn.BETA.DIST(S74,IF(G74="L",N74,M74),IF(G74="L",M74,N74),TRUE,B74,D74)),"")</f>
        <v/>
      </c>
      <c r="U74" s="129" t="str">
        <f>IF(OR($M74="",$N74=""),"",_xlfn.BETA.INV(ABS(VLOOKUP($S$1,VLookups!$A$28:$B$29,2,FALSE)-U$3),IF($G74="L",$N74,$M74),IF($G74="L",$M74,$N74),$B74,$D74))</f>
        <v/>
      </c>
      <c r="V74" s="130" t="str">
        <f>IF(OR($M74="",$N74=""),"",_xlfn.BETA.INV(ABS(VLOOKUP($S$1,VLookups!$A$28:$B$29,2,FALSE)-V$3),IF($G74="L",$N74,$M74),IF($G74="L",$M74,$N74),$B74,$D74))</f>
        <v/>
      </c>
      <c r="W74" s="129" t="str">
        <f>IF(OR($M74="",$N74=""),"",_xlfn.BETA.INV(ABS(VLOOKUP($S$1,VLookups!$A$28:$B$29,2,FALSE)-W$3),IF($G74="L",$N74,$M74),IF($G74="L",$M74,$N74),$B74,$D74))</f>
        <v/>
      </c>
      <c r="X74" s="130" t="str">
        <f>IF(OR($M74="",$N74=""),"",_xlfn.BETA.INV(ABS(VLOOKUP($S$1,VLookups!$A$28:$B$29,2,FALSE)-X$3),IF($G74="L",$N74,$M74),IF($G74="L",$M74,$N74),$B74,$D74))</f>
        <v/>
      </c>
      <c r="Y74" s="129" t="str">
        <f>IF(OR($M74="",$N74=""),"",_xlfn.BETA.INV(ABS(VLOOKUP($S$1,VLookups!$A$28:$B$29,2,FALSE)-Y$3),IF($G74="L",$N74,$M74),IF($G74="L",$M74,$N74),$B74,$D74))</f>
        <v/>
      </c>
      <c r="Z74" s="130" t="str">
        <f>IF(OR($M74="",$N74=""),"",_xlfn.BETA.INV(ABS(VLOOKUP($S$1,VLookups!$A$28:$B$29,2,FALSE)-Z$3),IF($G74="L",$N74,$M74),IF($G74="L",$M74,$N74),$B74,$D74))</f>
        <v/>
      </c>
      <c r="AA74" s="129" t="str">
        <f>IF(OR($M74="",$N74=""),"",_xlfn.BETA.INV(ABS(VLOOKUP($S$1,VLookups!$A$28:$B$29,2,FALSE)-AA$3),IF($G74="L",$N74,$M74),IF($G74="L",$M74,$N74),$B74,$D74))</f>
        <v/>
      </c>
      <c r="AB74" s="130" t="str">
        <f>IF(OR($M74="",$N74=""),"",_xlfn.BETA.INV(ABS(VLOOKUP($S$1,VLookups!$A$28:$B$29,2,FALSE)-AB$3),IF($G74="L",$N74,$M74),IF($G74="L",$M74,$N74),$B74,$D74))</f>
        <v/>
      </c>
      <c r="AC74" s="129" t="str">
        <f>IF(OR($M74="",$N74=""),"",_xlfn.BETA.INV(ABS(VLOOKUP($S$1,VLookups!$A$28:$B$29,2,FALSE)-AC$3),IF($G74="L",$N74,$M74),IF($G74="L",$M74,$N74),$B74,$D74))</f>
        <v/>
      </c>
      <c r="AD74" s="130" t="str">
        <f>IF(OR($M74="",$N74=""),"",_xlfn.BETA.INV(ABS(VLOOKUP($S$1,VLookups!$A$28:$B$29,2,FALSE)-AD$3),IF($G74="L",$N74,$M74),IF($G74="L",$M74,$N74),$B74,$D74))</f>
        <v/>
      </c>
      <c r="AE74" s="129" t="str">
        <f>IF(OR($M74="",$N74=""),"",_xlfn.BETA.INV(ABS(VLOOKUP($S$1,VLookups!$A$28:$B$29,2,FALSE)-AE$3),IF($G74="L",$N74,$M74),IF($G74="L",$M74,$N74),$B74,$D74))</f>
        <v/>
      </c>
      <c r="AF74" s="130" t="str">
        <f>IF(OR($M74="",$N74=""),"",_xlfn.BETA.INV(ABS(VLOOKUP($S$1,VLookups!$A$28:$B$29,2,FALSE)-AF$3),IF($G74="L",$N74,$M74),IF($G74="L",$M74,$N74),$B74,$D74))</f>
        <v/>
      </c>
      <c r="AG74" s="17"/>
      <c r="AH74" s="238" t="str">
        <f t="shared" si="102"/>
        <v/>
      </c>
      <c r="AI74" s="236" t="str">
        <f t="shared" si="103"/>
        <v/>
      </c>
      <c r="AJ74" s="199" t="str">
        <f t="shared" si="110"/>
        <v/>
      </c>
      <c r="AK74" s="199" t="str">
        <f t="shared" si="110"/>
        <v/>
      </c>
      <c r="AL74" s="199" t="str">
        <f t="shared" si="110"/>
        <v/>
      </c>
      <c r="AM74" s="199" t="str">
        <f t="shared" si="110"/>
        <v/>
      </c>
      <c r="AN74" s="199" t="str">
        <f t="shared" si="110"/>
        <v/>
      </c>
      <c r="AO74" s="199" t="str">
        <f t="shared" si="110"/>
        <v/>
      </c>
      <c r="AP74" s="199" t="str">
        <f t="shared" si="110"/>
        <v/>
      </c>
      <c r="AQ74" s="199" t="str">
        <f t="shared" si="110"/>
        <v/>
      </c>
      <c r="AR74" s="199" t="str">
        <f t="shared" si="110"/>
        <v/>
      </c>
      <c r="AS74" s="199" t="str">
        <f t="shared" si="110"/>
        <v/>
      </c>
      <c r="AT74" s="199" t="str">
        <f t="shared" si="110"/>
        <v/>
      </c>
      <c r="AU74" s="199" t="str">
        <f t="shared" si="110"/>
        <v/>
      </c>
      <c r="AV74" s="199" t="str">
        <f t="shared" si="110"/>
        <v/>
      </c>
      <c r="AW74" s="199" t="str">
        <f t="shared" si="110"/>
        <v/>
      </c>
      <c r="AX74" s="199" t="str">
        <f t="shared" si="110"/>
        <v/>
      </c>
      <c r="AY74" s="199" t="str">
        <f t="shared" si="110"/>
        <v/>
      </c>
      <c r="AZ74" s="199" t="str">
        <f t="shared" si="110"/>
        <v/>
      </c>
      <c r="BA74" s="199" t="str">
        <f t="shared" si="110"/>
        <v/>
      </c>
      <c r="BB74" s="199" t="str">
        <f t="shared" si="110"/>
        <v/>
      </c>
      <c r="BC74" s="199" t="str">
        <f t="shared" si="110"/>
        <v/>
      </c>
      <c r="BD74" s="199" t="str">
        <f t="shared" si="110"/>
        <v/>
      </c>
      <c r="BE74" s="199" t="str">
        <f t="shared" si="110"/>
        <v/>
      </c>
      <c r="BF74" s="199" t="str">
        <f t="shared" si="110"/>
        <v/>
      </c>
      <c r="BG74" s="199" t="str">
        <f t="shared" si="110"/>
        <v/>
      </c>
      <c r="BH74" s="199" t="str">
        <f t="shared" si="110"/>
        <v/>
      </c>
      <c r="BI74" s="199" t="str">
        <f t="shared" si="110"/>
        <v/>
      </c>
      <c r="BJ74" s="199" t="str">
        <f t="shared" si="110"/>
        <v/>
      </c>
      <c r="BK74" s="199" t="str">
        <f t="shared" si="110"/>
        <v/>
      </c>
      <c r="BL74" s="199" t="str">
        <f t="shared" si="110"/>
        <v/>
      </c>
      <c r="BM74" s="199" t="str">
        <f t="shared" si="110"/>
        <v/>
      </c>
      <c r="BN74" s="199" t="str">
        <f t="shared" si="110"/>
        <v/>
      </c>
      <c r="BO74" s="199" t="str">
        <f t="shared" si="110"/>
        <v/>
      </c>
      <c r="BP74" s="199" t="str">
        <f t="shared" si="110"/>
        <v/>
      </c>
      <c r="BQ74" s="199" t="str">
        <f t="shared" si="110"/>
        <v/>
      </c>
      <c r="BR74" s="199" t="str">
        <f t="shared" si="110"/>
        <v/>
      </c>
      <c r="BS74" s="199" t="str">
        <f t="shared" si="110"/>
        <v/>
      </c>
      <c r="BT74" s="199" t="str">
        <f t="shared" si="110"/>
        <v/>
      </c>
      <c r="BU74" s="199" t="str">
        <f t="shared" si="110"/>
        <v/>
      </c>
      <c r="BV74" s="199" t="str">
        <f t="shared" si="110"/>
        <v/>
      </c>
      <c r="BW74" s="199" t="str">
        <f t="shared" si="110"/>
        <v/>
      </c>
      <c r="BX74" s="199" t="str">
        <f t="shared" si="110"/>
        <v/>
      </c>
      <c r="BY74" s="199" t="str">
        <f t="shared" si="110"/>
        <v/>
      </c>
      <c r="BZ74" s="199" t="str">
        <f t="shared" si="110"/>
        <v/>
      </c>
      <c r="CA74" s="199" t="str">
        <f t="shared" si="110"/>
        <v/>
      </c>
      <c r="CB74" s="199" t="str">
        <f t="shared" si="110"/>
        <v/>
      </c>
      <c r="CC74" s="199" t="str">
        <f t="shared" si="110"/>
        <v/>
      </c>
      <c r="CD74" s="199" t="str">
        <f t="shared" si="110"/>
        <v/>
      </c>
      <c r="CE74" s="199" t="str">
        <f t="shared" si="110"/>
        <v/>
      </c>
      <c r="CF74" s="199" t="str">
        <f t="shared" si="110"/>
        <v/>
      </c>
      <c r="CG74" s="199" t="str">
        <f t="shared" si="110"/>
        <v/>
      </c>
      <c r="CH74" s="199" t="str">
        <f t="shared" si="110"/>
        <v/>
      </c>
      <c r="CI74" s="199" t="str">
        <f t="shared" si="110"/>
        <v/>
      </c>
      <c r="CJ74" s="199" t="str">
        <f t="shared" si="110"/>
        <v/>
      </c>
      <c r="CK74" s="199" t="str">
        <f t="shared" si="110"/>
        <v/>
      </c>
      <c r="CL74" s="199" t="str">
        <f t="shared" si="110"/>
        <v/>
      </c>
      <c r="CM74" s="199" t="str">
        <f t="shared" si="110"/>
        <v/>
      </c>
      <c r="CN74" s="199" t="str">
        <f t="shared" si="110"/>
        <v/>
      </c>
      <c r="CO74" s="199" t="str">
        <f t="shared" si="110"/>
        <v/>
      </c>
      <c r="CP74" s="199" t="str">
        <f t="shared" si="110"/>
        <v/>
      </c>
      <c r="CQ74" s="199" t="str">
        <f t="shared" si="110"/>
        <v/>
      </c>
      <c r="CR74" s="199" t="str">
        <f t="shared" si="110"/>
        <v/>
      </c>
      <c r="CS74" s="199" t="str">
        <f t="shared" si="110"/>
        <v/>
      </c>
      <c r="CT74" s="199" t="str">
        <f t="shared" si="110"/>
        <v/>
      </c>
      <c r="CU74" s="199" t="str">
        <f t="shared" si="110"/>
        <v/>
      </c>
      <c r="CV74" s="199" t="str">
        <f t="shared" si="97"/>
        <v/>
      </c>
      <c r="CW74" s="199" t="str">
        <f t="shared" si="97"/>
        <v/>
      </c>
      <c r="CX74" s="199" t="str">
        <f t="shared" si="97"/>
        <v/>
      </c>
      <c r="CY74" s="199" t="str">
        <f t="shared" si="97"/>
        <v/>
      </c>
      <c r="CZ74" s="199" t="str">
        <f t="shared" si="97"/>
        <v/>
      </c>
      <c r="DA74" s="199" t="str">
        <f t="shared" si="97"/>
        <v/>
      </c>
      <c r="DB74" s="199" t="str">
        <f t="shared" si="97"/>
        <v/>
      </c>
      <c r="DC74" s="199" t="str">
        <f t="shared" si="97"/>
        <v/>
      </c>
      <c r="DD74" s="199" t="str">
        <f t="shared" si="97"/>
        <v/>
      </c>
      <c r="DE74" s="199" t="str">
        <f t="shared" si="97"/>
        <v/>
      </c>
      <c r="DF74" s="199" t="str">
        <f t="shared" si="97"/>
        <v/>
      </c>
      <c r="DG74" s="199" t="str">
        <f t="shared" si="97"/>
        <v/>
      </c>
      <c r="DH74" s="199" t="str">
        <f t="shared" si="97"/>
        <v/>
      </c>
      <c r="DI74" s="199" t="str">
        <f t="shared" si="97"/>
        <v/>
      </c>
      <c r="DJ74" s="199" t="str">
        <f t="shared" si="97"/>
        <v/>
      </c>
      <c r="DK74" s="199" t="str">
        <f t="shared" si="97"/>
        <v/>
      </c>
      <c r="DL74" s="199" t="str">
        <f t="shared" si="97"/>
        <v/>
      </c>
      <c r="DM74" s="199" t="str">
        <f t="shared" si="97"/>
        <v/>
      </c>
      <c r="DN74" s="199" t="str">
        <f t="shared" si="97"/>
        <v/>
      </c>
      <c r="DO74" s="199" t="str">
        <f t="shared" si="97"/>
        <v/>
      </c>
      <c r="DP74" s="199" t="str">
        <f t="shared" si="97"/>
        <v/>
      </c>
      <c r="DQ74" s="199" t="str">
        <f t="shared" si="97"/>
        <v/>
      </c>
      <c r="DR74" s="199" t="str">
        <f t="shared" si="97"/>
        <v/>
      </c>
      <c r="DS74" s="199" t="str">
        <f t="shared" si="97"/>
        <v/>
      </c>
      <c r="DT74" s="199" t="str">
        <f t="shared" si="97"/>
        <v/>
      </c>
      <c r="DU74" s="199" t="str">
        <f t="shared" si="97"/>
        <v/>
      </c>
      <c r="DV74" s="199" t="str">
        <f t="shared" si="97"/>
        <v/>
      </c>
      <c r="DW74" s="199" t="str">
        <f t="shared" si="97"/>
        <v/>
      </c>
      <c r="DX74" s="199" t="str">
        <f t="shared" si="97"/>
        <v/>
      </c>
      <c r="DY74" s="199" t="str">
        <f t="shared" si="97"/>
        <v/>
      </c>
      <c r="DZ74" s="199" t="str">
        <f t="shared" si="97"/>
        <v/>
      </c>
      <c r="EA74" s="199" t="str">
        <f t="shared" si="97"/>
        <v/>
      </c>
      <c r="EB74" s="199" t="str">
        <f t="shared" si="97"/>
        <v/>
      </c>
      <c r="EC74" s="199" t="str">
        <f t="shared" si="97"/>
        <v/>
      </c>
      <c r="ED74" s="199" t="str">
        <f t="shared" si="97"/>
        <v/>
      </c>
      <c r="EE74" s="236" t="str">
        <f t="shared" si="105"/>
        <v/>
      </c>
      <c r="EF74" s="237" t="e">
        <f t="shared" si="86"/>
        <v>#N/A</v>
      </c>
      <c r="EG74" s="237" t="e">
        <f t="shared" si="86"/>
        <v>#N/A</v>
      </c>
      <c r="EH74" s="237" t="e">
        <f t="shared" si="86"/>
        <v>#N/A</v>
      </c>
      <c r="EI74" s="237" t="e">
        <f t="shared" si="86"/>
        <v>#N/A</v>
      </c>
      <c r="EJ74" s="237" t="e">
        <f t="shared" si="86"/>
        <v>#N/A</v>
      </c>
      <c r="EK74" s="237" t="e">
        <f t="shared" si="86"/>
        <v>#N/A</v>
      </c>
      <c r="EL74" s="237" t="e">
        <f t="shared" si="86"/>
        <v>#N/A</v>
      </c>
      <c r="EM74" s="237" t="e">
        <f t="shared" si="86"/>
        <v>#N/A</v>
      </c>
      <c r="EN74" s="237" t="e">
        <f t="shared" si="86"/>
        <v>#N/A</v>
      </c>
      <c r="EO74" s="237" t="e">
        <f t="shared" si="86"/>
        <v>#N/A</v>
      </c>
      <c r="EP74" s="237" t="e">
        <f t="shared" si="86"/>
        <v>#N/A</v>
      </c>
      <c r="EQ74" s="237" t="e">
        <f t="shared" si="86"/>
        <v>#N/A</v>
      </c>
      <c r="ER74" s="237" t="e">
        <f t="shared" si="86"/>
        <v>#N/A</v>
      </c>
      <c r="ES74" s="237" t="e">
        <f t="shared" si="86"/>
        <v>#N/A</v>
      </c>
      <c r="ET74" s="237" t="e">
        <f t="shared" si="86"/>
        <v>#N/A</v>
      </c>
      <c r="EU74" s="237" t="e">
        <f t="shared" si="65"/>
        <v>#N/A</v>
      </c>
      <c r="EV74" s="237" t="e">
        <f t="shared" si="65"/>
        <v>#N/A</v>
      </c>
      <c r="EW74" s="237" t="e">
        <f t="shared" si="65"/>
        <v>#N/A</v>
      </c>
      <c r="EX74" s="237" t="e">
        <f t="shared" si="65"/>
        <v>#N/A</v>
      </c>
      <c r="EY74" s="237" t="e">
        <f t="shared" si="65"/>
        <v>#N/A</v>
      </c>
      <c r="EZ74" s="237" t="e">
        <f t="shared" si="65"/>
        <v>#N/A</v>
      </c>
      <c r="FA74" s="237" t="e">
        <f t="shared" si="65"/>
        <v>#N/A</v>
      </c>
      <c r="FB74" s="237" t="e">
        <f t="shared" si="65"/>
        <v>#N/A</v>
      </c>
      <c r="FC74" s="237" t="e">
        <f t="shared" si="65"/>
        <v>#N/A</v>
      </c>
      <c r="FD74" s="237" t="e">
        <f t="shared" si="65"/>
        <v>#N/A</v>
      </c>
      <c r="FE74" s="237" t="e">
        <f t="shared" si="65"/>
        <v>#N/A</v>
      </c>
      <c r="FF74" s="237" t="e">
        <f t="shared" si="65"/>
        <v>#N/A</v>
      </c>
      <c r="FG74" s="237" t="e">
        <f t="shared" si="65"/>
        <v>#N/A</v>
      </c>
      <c r="FH74" s="237" t="e">
        <f t="shared" si="65"/>
        <v>#N/A</v>
      </c>
      <c r="FI74" s="237" t="e">
        <f t="shared" si="65"/>
        <v>#N/A</v>
      </c>
      <c r="FJ74" s="237" t="e">
        <f t="shared" si="65"/>
        <v>#N/A</v>
      </c>
      <c r="FK74" s="237" t="e">
        <f t="shared" si="108"/>
        <v>#N/A</v>
      </c>
      <c r="FL74" s="237" t="e">
        <f t="shared" si="88"/>
        <v>#N/A</v>
      </c>
      <c r="FM74" s="237" t="e">
        <f t="shared" si="88"/>
        <v>#N/A</v>
      </c>
      <c r="FN74" s="237" t="e">
        <f t="shared" si="88"/>
        <v>#N/A</v>
      </c>
      <c r="FO74" s="237" t="e">
        <f t="shared" si="88"/>
        <v>#N/A</v>
      </c>
      <c r="FP74" s="237" t="e">
        <f t="shared" si="88"/>
        <v>#N/A</v>
      </c>
      <c r="FQ74" s="237" t="e">
        <f t="shared" si="88"/>
        <v>#N/A</v>
      </c>
      <c r="FR74" s="237" t="e">
        <f t="shared" si="88"/>
        <v>#N/A</v>
      </c>
      <c r="FS74" s="237" t="e">
        <f t="shared" si="76"/>
        <v>#N/A</v>
      </c>
      <c r="FT74" s="237" t="e">
        <f t="shared" si="76"/>
        <v>#N/A</v>
      </c>
      <c r="FU74" s="237" t="e">
        <f t="shared" si="76"/>
        <v>#N/A</v>
      </c>
      <c r="FV74" s="237" t="e">
        <f t="shared" si="76"/>
        <v>#N/A</v>
      </c>
      <c r="FW74" s="237" t="e">
        <f t="shared" si="74"/>
        <v>#N/A</v>
      </c>
      <c r="FX74" s="237" t="e">
        <f t="shared" si="74"/>
        <v>#N/A</v>
      </c>
      <c r="FY74" s="237" t="e">
        <f t="shared" si="111"/>
        <v>#N/A</v>
      </c>
      <c r="FZ74" s="237" t="e">
        <f t="shared" si="111"/>
        <v>#N/A</v>
      </c>
      <c r="GA74" s="237" t="e">
        <f t="shared" si="111"/>
        <v>#N/A</v>
      </c>
      <c r="GB74" s="237" t="e">
        <f t="shared" si="111"/>
        <v>#N/A</v>
      </c>
      <c r="GC74" s="237" t="e">
        <f t="shared" si="111"/>
        <v>#N/A</v>
      </c>
      <c r="GD74" s="237" t="e">
        <f t="shared" si="111"/>
        <v>#N/A</v>
      </c>
      <c r="GE74" s="237" t="e">
        <f t="shared" si="111"/>
        <v>#N/A</v>
      </c>
      <c r="GF74" s="237" t="e">
        <f t="shared" si="111"/>
        <v>#N/A</v>
      </c>
      <c r="GG74" s="237" t="e">
        <f t="shared" si="111"/>
        <v>#N/A</v>
      </c>
      <c r="GH74" s="237" t="e">
        <f t="shared" si="111"/>
        <v>#N/A</v>
      </c>
      <c r="GI74" s="237" t="e">
        <f t="shared" si="111"/>
        <v>#N/A</v>
      </c>
      <c r="GJ74" s="237" t="e">
        <f t="shared" si="111"/>
        <v>#N/A</v>
      </c>
      <c r="GK74" s="237" t="e">
        <f t="shared" si="111"/>
        <v>#N/A</v>
      </c>
      <c r="GL74" s="237" t="e">
        <f t="shared" si="78"/>
        <v>#N/A</v>
      </c>
      <c r="GM74" s="237" t="e">
        <f t="shared" si="78"/>
        <v>#N/A</v>
      </c>
      <c r="GN74" s="237" t="e">
        <f t="shared" si="78"/>
        <v>#N/A</v>
      </c>
      <c r="GO74" s="237" t="e">
        <f t="shared" si="78"/>
        <v>#N/A</v>
      </c>
      <c r="GP74" s="237" t="e">
        <f t="shared" si="78"/>
        <v>#N/A</v>
      </c>
      <c r="GQ74" s="237" t="e">
        <f t="shared" si="78"/>
        <v>#N/A</v>
      </c>
      <c r="GR74" s="237" t="e">
        <f t="shared" si="78"/>
        <v>#N/A</v>
      </c>
      <c r="GS74" s="237" t="e">
        <f t="shared" si="78"/>
        <v>#N/A</v>
      </c>
      <c r="GT74" s="237" t="e">
        <f t="shared" si="78"/>
        <v>#N/A</v>
      </c>
      <c r="GU74" s="237" t="e">
        <f t="shared" si="78"/>
        <v>#N/A</v>
      </c>
      <c r="GV74" s="237" t="e">
        <f t="shared" si="78"/>
        <v>#N/A</v>
      </c>
      <c r="GW74" s="237" t="e">
        <f t="shared" si="78"/>
        <v>#N/A</v>
      </c>
      <c r="GX74" s="237" t="e">
        <f t="shared" si="78"/>
        <v>#N/A</v>
      </c>
      <c r="GY74" s="237" t="e">
        <f t="shared" si="78"/>
        <v>#N/A</v>
      </c>
      <c r="GZ74" s="237" t="e">
        <f t="shared" si="78"/>
        <v>#N/A</v>
      </c>
      <c r="HA74" s="237" t="e">
        <f t="shared" si="78"/>
        <v>#N/A</v>
      </c>
      <c r="HB74" s="237" t="e">
        <f t="shared" si="106"/>
        <v>#N/A</v>
      </c>
      <c r="HC74" s="237" t="e">
        <f t="shared" si="106"/>
        <v>#N/A</v>
      </c>
      <c r="HD74" s="237" t="e">
        <f t="shared" si="98"/>
        <v>#N/A</v>
      </c>
      <c r="HE74" s="237" t="e">
        <f t="shared" si="77"/>
        <v>#N/A</v>
      </c>
      <c r="HF74" s="237" t="e">
        <f t="shared" si="77"/>
        <v>#N/A</v>
      </c>
      <c r="HG74" s="237" t="e">
        <f t="shared" si="77"/>
        <v>#N/A</v>
      </c>
      <c r="HH74" s="237" t="e">
        <f t="shared" si="77"/>
        <v>#N/A</v>
      </c>
      <c r="HI74" s="237" t="e">
        <f t="shared" si="77"/>
        <v>#N/A</v>
      </c>
      <c r="HJ74" s="237" t="e">
        <f t="shared" si="77"/>
        <v>#N/A</v>
      </c>
      <c r="HK74" s="237" t="e">
        <f t="shared" si="77"/>
        <v>#N/A</v>
      </c>
      <c r="HL74" s="237" t="e">
        <f t="shared" si="77"/>
        <v>#N/A</v>
      </c>
      <c r="HM74" s="237" t="e">
        <f t="shared" si="77"/>
        <v>#N/A</v>
      </c>
      <c r="HN74" s="237" t="e">
        <f t="shared" si="77"/>
        <v>#N/A</v>
      </c>
      <c r="HO74" s="237" t="e">
        <f t="shared" si="77"/>
        <v>#N/A</v>
      </c>
      <c r="HP74" s="237" t="e">
        <f t="shared" si="77"/>
        <v>#N/A</v>
      </c>
      <c r="HQ74" s="237" t="e">
        <f t="shared" si="107"/>
        <v>#N/A</v>
      </c>
      <c r="HR74" s="237" t="e">
        <f t="shared" si="107"/>
        <v>#N/A</v>
      </c>
      <c r="HS74" s="237" t="e">
        <f t="shared" si="107"/>
        <v>#N/A</v>
      </c>
      <c r="HT74" s="237" t="e">
        <f t="shared" si="107"/>
        <v>#N/A</v>
      </c>
      <c r="HU74" s="237" t="e">
        <f t="shared" si="107"/>
        <v>#N/A</v>
      </c>
      <c r="HV74" s="237" t="e">
        <f t="shared" si="81"/>
        <v>#N/A</v>
      </c>
      <c r="HW74" s="237" t="e">
        <f t="shared" si="79"/>
        <v>#N/A</v>
      </c>
      <c r="HX74" s="237" t="e">
        <f t="shared" si="66"/>
        <v>#N/A</v>
      </c>
      <c r="HY74" s="237" t="e">
        <f t="shared" si="63"/>
        <v>#N/A</v>
      </c>
      <c r="HZ74" s="237" t="e">
        <f t="shared" si="63"/>
        <v>#N/A</v>
      </c>
      <c r="IA74" s="237" t="e">
        <f t="shared" si="45"/>
        <v>#N/A</v>
      </c>
      <c r="IB74" s="237" t="e">
        <f t="shared" si="27"/>
        <v>#N/A</v>
      </c>
    </row>
    <row r="75" spans="1:236" hidden="1" x14ac:dyDescent="0.25">
      <c r="A75" s="22">
        <v>72</v>
      </c>
      <c r="B75" s="132"/>
      <c r="C75" s="132"/>
      <c r="D75" s="132"/>
      <c r="E75" s="127"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9" t="str">
        <f t="shared" si="94"/>
        <v/>
      </c>
      <c r="Q75" s="119" t="str">
        <f t="shared" si="95"/>
        <v/>
      </c>
      <c r="R75" s="40" t="str">
        <f t="shared" si="96"/>
        <v/>
      </c>
      <c r="S75" s="132"/>
      <c r="T75" s="28" t="str">
        <f>IF(AND(B75&gt;0,C75&gt;0,D75&gt;0,M75&gt;0,N75&gt;0,S75&gt;0,NOT(K75="")),ABS(VLOOKUP($S$1,VLookups!$A$28:$B$29,2,FALSE)-_xlfn.BETA.DIST(S75,IF(G75="L",N75,M75),IF(G75="L",M75,N75),TRUE,B75,D75)),"")</f>
        <v/>
      </c>
      <c r="U75" s="129" t="str">
        <f>IF(OR($M75="",$N75=""),"",_xlfn.BETA.INV(ABS(VLOOKUP($S$1,VLookups!$A$28:$B$29,2,FALSE)-U$3),IF($G75="L",$N75,$M75),IF($G75="L",$M75,$N75),$B75,$D75))</f>
        <v/>
      </c>
      <c r="V75" s="130" t="str">
        <f>IF(OR($M75="",$N75=""),"",_xlfn.BETA.INV(ABS(VLOOKUP($S$1,VLookups!$A$28:$B$29,2,FALSE)-V$3),IF($G75="L",$N75,$M75),IF($G75="L",$M75,$N75),$B75,$D75))</f>
        <v/>
      </c>
      <c r="W75" s="129" t="str">
        <f>IF(OR($M75="",$N75=""),"",_xlfn.BETA.INV(ABS(VLOOKUP($S$1,VLookups!$A$28:$B$29,2,FALSE)-W$3),IF($G75="L",$N75,$M75),IF($G75="L",$M75,$N75),$B75,$D75))</f>
        <v/>
      </c>
      <c r="X75" s="130" t="str">
        <f>IF(OR($M75="",$N75=""),"",_xlfn.BETA.INV(ABS(VLOOKUP($S$1,VLookups!$A$28:$B$29,2,FALSE)-X$3),IF($G75="L",$N75,$M75),IF($G75="L",$M75,$N75),$B75,$D75))</f>
        <v/>
      </c>
      <c r="Y75" s="129" t="str">
        <f>IF(OR($M75="",$N75=""),"",_xlfn.BETA.INV(ABS(VLOOKUP($S$1,VLookups!$A$28:$B$29,2,FALSE)-Y$3),IF($G75="L",$N75,$M75),IF($G75="L",$M75,$N75),$B75,$D75))</f>
        <v/>
      </c>
      <c r="Z75" s="130" t="str">
        <f>IF(OR($M75="",$N75=""),"",_xlfn.BETA.INV(ABS(VLOOKUP($S$1,VLookups!$A$28:$B$29,2,FALSE)-Z$3),IF($G75="L",$N75,$M75),IF($G75="L",$M75,$N75),$B75,$D75))</f>
        <v/>
      </c>
      <c r="AA75" s="129" t="str">
        <f>IF(OR($M75="",$N75=""),"",_xlfn.BETA.INV(ABS(VLOOKUP($S$1,VLookups!$A$28:$B$29,2,FALSE)-AA$3),IF($G75="L",$N75,$M75),IF($G75="L",$M75,$N75),$B75,$D75))</f>
        <v/>
      </c>
      <c r="AB75" s="130" t="str">
        <f>IF(OR($M75="",$N75=""),"",_xlfn.BETA.INV(ABS(VLOOKUP($S$1,VLookups!$A$28:$B$29,2,FALSE)-AB$3),IF($G75="L",$N75,$M75),IF($G75="L",$M75,$N75),$B75,$D75))</f>
        <v/>
      </c>
      <c r="AC75" s="129" t="str">
        <f>IF(OR($M75="",$N75=""),"",_xlfn.BETA.INV(ABS(VLOOKUP($S$1,VLookups!$A$28:$B$29,2,FALSE)-AC$3),IF($G75="L",$N75,$M75),IF($G75="L",$M75,$N75),$B75,$D75))</f>
        <v/>
      </c>
      <c r="AD75" s="130" t="str">
        <f>IF(OR($M75="",$N75=""),"",_xlfn.BETA.INV(ABS(VLOOKUP($S$1,VLookups!$A$28:$B$29,2,FALSE)-AD$3),IF($G75="L",$N75,$M75),IF($G75="L",$M75,$N75),$B75,$D75))</f>
        <v/>
      </c>
      <c r="AE75" s="129" t="str">
        <f>IF(OR($M75="",$N75=""),"",_xlfn.BETA.INV(ABS(VLOOKUP($S$1,VLookups!$A$28:$B$29,2,FALSE)-AE$3),IF($G75="L",$N75,$M75),IF($G75="L",$M75,$N75),$B75,$D75))</f>
        <v/>
      </c>
      <c r="AF75" s="130" t="str">
        <f>IF(OR($M75="",$N75=""),"",_xlfn.BETA.INV(ABS(VLOOKUP($S$1,VLookups!$A$28:$B$29,2,FALSE)-AF$3),IF($G75="L",$N75,$M75),IF($G75="L",$M75,$N75),$B75,$D75))</f>
        <v/>
      </c>
      <c r="AG75" s="17"/>
      <c r="AH75" s="238" t="str">
        <f t="shared" si="102"/>
        <v/>
      </c>
      <c r="AI75" s="236" t="str">
        <f t="shared" si="103"/>
        <v/>
      </c>
      <c r="AJ75" s="199" t="str">
        <f t="shared" si="110"/>
        <v/>
      </c>
      <c r="AK75" s="199" t="str">
        <f t="shared" si="110"/>
        <v/>
      </c>
      <c r="AL75" s="199" t="str">
        <f t="shared" si="110"/>
        <v/>
      </c>
      <c r="AM75" s="199" t="str">
        <f t="shared" si="110"/>
        <v/>
      </c>
      <c r="AN75" s="199" t="str">
        <f t="shared" si="110"/>
        <v/>
      </c>
      <c r="AO75" s="199" t="str">
        <f t="shared" si="110"/>
        <v/>
      </c>
      <c r="AP75" s="199" t="str">
        <f t="shared" si="110"/>
        <v/>
      </c>
      <c r="AQ75" s="199" t="str">
        <f t="shared" si="110"/>
        <v/>
      </c>
      <c r="AR75" s="199" t="str">
        <f t="shared" si="110"/>
        <v/>
      </c>
      <c r="AS75" s="199" t="str">
        <f t="shared" si="110"/>
        <v/>
      </c>
      <c r="AT75" s="199" t="str">
        <f t="shared" si="110"/>
        <v/>
      </c>
      <c r="AU75" s="199" t="str">
        <f t="shared" si="110"/>
        <v/>
      </c>
      <c r="AV75" s="199" t="str">
        <f t="shared" si="110"/>
        <v/>
      </c>
      <c r="AW75" s="199" t="str">
        <f t="shared" si="110"/>
        <v/>
      </c>
      <c r="AX75" s="199" t="str">
        <f t="shared" si="110"/>
        <v/>
      </c>
      <c r="AY75" s="199" t="str">
        <f t="shared" si="110"/>
        <v/>
      </c>
      <c r="AZ75" s="199" t="str">
        <f t="shared" si="110"/>
        <v/>
      </c>
      <c r="BA75" s="199" t="str">
        <f t="shared" si="110"/>
        <v/>
      </c>
      <c r="BB75" s="199" t="str">
        <f t="shared" si="110"/>
        <v/>
      </c>
      <c r="BC75" s="199" t="str">
        <f t="shared" si="110"/>
        <v/>
      </c>
      <c r="BD75" s="199" t="str">
        <f t="shared" si="110"/>
        <v/>
      </c>
      <c r="BE75" s="199" t="str">
        <f t="shared" si="110"/>
        <v/>
      </c>
      <c r="BF75" s="199" t="str">
        <f t="shared" si="110"/>
        <v/>
      </c>
      <c r="BG75" s="199" t="str">
        <f t="shared" si="110"/>
        <v/>
      </c>
      <c r="BH75" s="199" t="str">
        <f t="shared" si="110"/>
        <v/>
      </c>
      <c r="BI75" s="199" t="str">
        <f t="shared" si="110"/>
        <v/>
      </c>
      <c r="BJ75" s="199" t="str">
        <f t="shared" si="110"/>
        <v/>
      </c>
      <c r="BK75" s="199" t="str">
        <f t="shared" si="110"/>
        <v/>
      </c>
      <c r="BL75" s="199" t="str">
        <f t="shared" si="110"/>
        <v/>
      </c>
      <c r="BM75" s="199" t="str">
        <f t="shared" si="110"/>
        <v/>
      </c>
      <c r="BN75" s="199" t="str">
        <f t="shared" si="110"/>
        <v/>
      </c>
      <c r="BO75" s="199" t="str">
        <f t="shared" si="110"/>
        <v/>
      </c>
      <c r="BP75" s="199" t="str">
        <f t="shared" si="110"/>
        <v/>
      </c>
      <c r="BQ75" s="199" t="str">
        <f t="shared" si="110"/>
        <v/>
      </c>
      <c r="BR75" s="199" t="str">
        <f t="shared" si="110"/>
        <v/>
      </c>
      <c r="BS75" s="199" t="str">
        <f t="shared" si="110"/>
        <v/>
      </c>
      <c r="BT75" s="199" t="str">
        <f t="shared" si="110"/>
        <v/>
      </c>
      <c r="BU75" s="199" t="str">
        <f t="shared" si="110"/>
        <v/>
      </c>
      <c r="BV75" s="199" t="str">
        <f t="shared" si="110"/>
        <v/>
      </c>
      <c r="BW75" s="199" t="str">
        <f t="shared" si="110"/>
        <v/>
      </c>
      <c r="BX75" s="199" t="str">
        <f t="shared" si="110"/>
        <v/>
      </c>
      <c r="BY75" s="199" t="str">
        <f t="shared" si="110"/>
        <v/>
      </c>
      <c r="BZ75" s="199" t="str">
        <f t="shared" si="110"/>
        <v/>
      </c>
      <c r="CA75" s="199" t="str">
        <f t="shared" si="110"/>
        <v/>
      </c>
      <c r="CB75" s="199" t="str">
        <f t="shared" si="110"/>
        <v/>
      </c>
      <c r="CC75" s="199" t="str">
        <f t="shared" si="110"/>
        <v/>
      </c>
      <c r="CD75" s="199" t="str">
        <f t="shared" si="110"/>
        <v/>
      </c>
      <c r="CE75" s="199" t="str">
        <f t="shared" si="110"/>
        <v/>
      </c>
      <c r="CF75" s="199" t="str">
        <f t="shared" si="110"/>
        <v/>
      </c>
      <c r="CG75" s="199" t="str">
        <f t="shared" si="110"/>
        <v/>
      </c>
      <c r="CH75" s="199" t="str">
        <f t="shared" si="110"/>
        <v/>
      </c>
      <c r="CI75" s="199" t="str">
        <f t="shared" si="110"/>
        <v/>
      </c>
      <c r="CJ75" s="199" t="str">
        <f t="shared" si="110"/>
        <v/>
      </c>
      <c r="CK75" s="199" t="str">
        <f t="shared" si="110"/>
        <v/>
      </c>
      <c r="CL75" s="199" t="str">
        <f t="shared" si="110"/>
        <v/>
      </c>
      <c r="CM75" s="199" t="str">
        <f t="shared" si="110"/>
        <v/>
      </c>
      <c r="CN75" s="199" t="str">
        <f t="shared" si="110"/>
        <v/>
      </c>
      <c r="CO75" s="199" t="str">
        <f t="shared" si="110"/>
        <v/>
      </c>
      <c r="CP75" s="199" t="str">
        <f t="shared" si="110"/>
        <v/>
      </c>
      <c r="CQ75" s="199" t="str">
        <f t="shared" si="110"/>
        <v/>
      </c>
      <c r="CR75" s="199" t="str">
        <f t="shared" si="110"/>
        <v/>
      </c>
      <c r="CS75" s="199" t="str">
        <f t="shared" si="110"/>
        <v/>
      </c>
      <c r="CT75" s="199" t="str">
        <f t="shared" si="110"/>
        <v/>
      </c>
      <c r="CU75" s="199" t="str">
        <f t="shared" si="110"/>
        <v/>
      </c>
      <c r="CV75" s="199" t="str">
        <f t="shared" si="97"/>
        <v/>
      </c>
      <c r="CW75" s="199" t="str">
        <f t="shared" si="97"/>
        <v/>
      </c>
      <c r="CX75" s="199" t="str">
        <f t="shared" si="97"/>
        <v/>
      </c>
      <c r="CY75" s="199" t="str">
        <f t="shared" si="97"/>
        <v/>
      </c>
      <c r="CZ75" s="199" t="str">
        <f t="shared" si="97"/>
        <v/>
      </c>
      <c r="DA75" s="199" t="str">
        <f t="shared" si="97"/>
        <v/>
      </c>
      <c r="DB75" s="199" t="str">
        <f t="shared" si="97"/>
        <v/>
      </c>
      <c r="DC75" s="199" t="str">
        <f t="shared" si="97"/>
        <v/>
      </c>
      <c r="DD75" s="199" t="str">
        <f t="shared" si="97"/>
        <v/>
      </c>
      <c r="DE75" s="199" t="str">
        <f t="shared" ref="DE75:FP75" si="112">IF(ISNONTEXT($AH75),DD75+$AH75,"")</f>
        <v/>
      </c>
      <c r="DF75" s="199" t="str">
        <f t="shared" si="112"/>
        <v/>
      </c>
      <c r="DG75" s="199" t="str">
        <f t="shared" si="112"/>
        <v/>
      </c>
      <c r="DH75" s="199" t="str">
        <f t="shared" si="112"/>
        <v/>
      </c>
      <c r="DI75" s="199" t="str">
        <f t="shared" si="112"/>
        <v/>
      </c>
      <c r="DJ75" s="199" t="str">
        <f t="shared" si="112"/>
        <v/>
      </c>
      <c r="DK75" s="199" t="str">
        <f t="shared" si="112"/>
        <v/>
      </c>
      <c r="DL75" s="199" t="str">
        <f t="shared" si="112"/>
        <v/>
      </c>
      <c r="DM75" s="199" t="str">
        <f t="shared" si="112"/>
        <v/>
      </c>
      <c r="DN75" s="199" t="str">
        <f t="shared" si="112"/>
        <v/>
      </c>
      <c r="DO75" s="199" t="str">
        <f t="shared" si="112"/>
        <v/>
      </c>
      <c r="DP75" s="199" t="str">
        <f t="shared" si="112"/>
        <v/>
      </c>
      <c r="DQ75" s="199" t="str">
        <f t="shared" si="112"/>
        <v/>
      </c>
      <c r="DR75" s="199" t="str">
        <f t="shared" si="112"/>
        <v/>
      </c>
      <c r="DS75" s="199" t="str">
        <f t="shared" si="112"/>
        <v/>
      </c>
      <c r="DT75" s="199" t="str">
        <f t="shared" si="112"/>
        <v/>
      </c>
      <c r="DU75" s="199" t="str">
        <f t="shared" si="112"/>
        <v/>
      </c>
      <c r="DV75" s="199" t="str">
        <f t="shared" si="112"/>
        <v/>
      </c>
      <c r="DW75" s="199" t="str">
        <f t="shared" si="112"/>
        <v/>
      </c>
      <c r="DX75" s="199" t="str">
        <f t="shared" si="112"/>
        <v/>
      </c>
      <c r="DY75" s="199" t="str">
        <f t="shared" si="112"/>
        <v/>
      </c>
      <c r="DZ75" s="199" t="str">
        <f t="shared" si="112"/>
        <v/>
      </c>
      <c r="EA75" s="199" t="str">
        <f t="shared" si="112"/>
        <v/>
      </c>
      <c r="EB75" s="199" t="str">
        <f t="shared" si="112"/>
        <v/>
      </c>
      <c r="EC75" s="199" t="str">
        <f t="shared" si="112"/>
        <v/>
      </c>
      <c r="ED75" s="199" t="str">
        <f t="shared" si="112"/>
        <v/>
      </c>
      <c r="EE75" s="236" t="str">
        <f t="shared" si="105"/>
        <v/>
      </c>
      <c r="EF75" s="237" t="e">
        <f t="shared" si="86"/>
        <v>#N/A</v>
      </c>
      <c r="EG75" s="237" t="e">
        <f t="shared" si="86"/>
        <v>#N/A</v>
      </c>
      <c r="EH75" s="237" t="e">
        <f t="shared" si="86"/>
        <v>#N/A</v>
      </c>
      <c r="EI75" s="237" t="e">
        <f t="shared" si="86"/>
        <v>#N/A</v>
      </c>
      <c r="EJ75" s="237" t="e">
        <f t="shared" si="86"/>
        <v>#N/A</v>
      </c>
      <c r="EK75" s="237" t="e">
        <f t="shared" si="86"/>
        <v>#N/A</v>
      </c>
      <c r="EL75" s="237" t="e">
        <f t="shared" si="86"/>
        <v>#N/A</v>
      </c>
      <c r="EM75" s="237" t="e">
        <f t="shared" si="86"/>
        <v>#N/A</v>
      </c>
      <c r="EN75" s="237" t="e">
        <f t="shared" si="86"/>
        <v>#N/A</v>
      </c>
      <c r="EO75" s="237" t="e">
        <f t="shared" si="86"/>
        <v>#N/A</v>
      </c>
      <c r="EP75" s="237" t="e">
        <f t="shared" si="86"/>
        <v>#N/A</v>
      </c>
      <c r="EQ75" s="237" t="e">
        <f t="shared" si="86"/>
        <v>#N/A</v>
      </c>
      <c r="ER75" s="237" t="e">
        <f t="shared" si="86"/>
        <v>#N/A</v>
      </c>
      <c r="ES75" s="237" t="e">
        <f t="shared" si="86"/>
        <v>#N/A</v>
      </c>
      <c r="ET75" s="237" t="e">
        <f t="shared" si="86"/>
        <v>#N/A</v>
      </c>
      <c r="EU75" s="237" t="e">
        <f t="shared" si="65"/>
        <v>#N/A</v>
      </c>
      <c r="EV75" s="237" t="e">
        <f t="shared" si="65"/>
        <v>#N/A</v>
      </c>
      <c r="EW75" s="237" t="e">
        <f t="shared" si="65"/>
        <v>#N/A</v>
      </c>
      <c r="EX75" s="237" t="e">
        <f t="shared" si="65"/>
        <v>#N/A</v>
      </c>
      <c r="EY75" s="237" t="e">
        <f t="shared" si="65"/>
        <v>#N/A</v>
      </c>
      <c r="EZ75" s="237" t="e">
        <f t="shared" si="65"/>
        <v>#N/A</v>
      </c>
      <c r="FA75" s="237" t="e">
        <f t="shared" si="65"/>
        <v>#N/A</v>
      </c>
      <c r="FB75" s="237" t="e">
        <f t="shared" si="65"/>
        <v>#N/A</v>
      </c>
      <c r="FC75" s="237" t="e">
        <f t="shared" si="65"/>
        <v>#N/A</v>
      </c>
      <c r="FD75" s="237" t="e">
        <f t="shared" si="65"/>
        <v>#N/A</v>
      </c>
      <c r="FE75" s="237" t="e">
        <f t="shared" si="65"/>
        <v>#N/A</v>
      </c>
      <c r="FF75" s="237" t="e">
        <f t="shared" si="65"/>
        <v>#N/A</v>
      </c>
      <c r="FG75" s="237" t="e">
        <f t="shared" si="65"/>
        <v>#N/A</v>
      </c>
      <c r="FH75" s="237" t="e">
        <f t="shared" si="65"/>
        <v>#N/A</v>
      </c>
      <c r="FI75" s="237" t="e">
        <f t="shared" si="65"/>
        <v>#N/A</v>
      </c>
      <c r="FJ75" s="237" t="e">
        <f t="shared" si="65"/>
        <v>#N/A</v>
      </c>
      <c r="FK75" s="237" t="e">
        <f t="shared" si="108"/>
        <v>#N/A</v>
      </c>
      <c r="FL75" s="237" t="e">
        <f t="shared" si="88"/>
        <v>#N/A</v>
      </c>
      <c r="FM75" s="237" t="e">
        <f t="shared" si="88"/>
        <v>#N/A</v>
      </c>
      <c r="FN75" s="237" t="e">
        <f t="shared" si="88"/>
        <v>#N/A</v>
      </c>
      <c r="FO75" s="237" t="e">
        <f t="shared" si="88"/>
        <v>#N/A</v>
      </c>
      <c r="FP75" s="237" t="e">
        <f t="shared" si="88"/>
        <v>#N/A</v>
      </c>
      <c r="FQ75" s="237" t="e">
        <f t="shared" si="88"/>
        <v>#N/A</v>
      </c>
      <c r="FR75" s="237" t="e">
        <f t="shared" si="88"/>
        <v>#N/A</v>
      </c>
      <c r="FS75" s="237" t="e">
        <f t="shared" si="76"/>
        <v>#N/A</v>
      </c>
      <c r="FT75" s="237" t="e">
        <f t="shared" si="76"/>
        <v>#N/A</v>
      </c>
      <c r="FU75" s="237" t="e">
        <f t="shared" si="76"/>
        <v>#N/A</v>
      </c>
      <c r="FV75" s="237" t="e">
        <f t="shared" si="76"/>
        <v>#N/A</v>
      </c>
      <c r="FW75" s="237" t="e">
        <f t="shared" si="74"/>
        <v>#N/A</v>
      </c>
      <c r="FX75" s="237" t="e">
        <f t="shared" si="74"/>
        <v>#N/A</v>
      </c>
      <c r="FY75" s="237" t="e">
        <f t="shared" si="111"/>
        <v>#N/A</v>
      </c>
      <c r="FZ75" s="237" t="e">
        <f t="shared" si="111"/>
        <v>#N/A</v>
      </c>
      <c r="GA75" s="237" t="e">
        <f t="shared" si="111"/>
        <v>#N/A</v>
      </c>
      <c r="GB75" s="237" t="e">
        <f t="shared" si="111"/>
        <v>#N/A</v>
      </c>
      <c r="GC75" s="237" t="e">
        <f t="shared" si="111"/>
        <v>#N/A</v>
      </c>
      <c r="GD75" s="237" t="e">
        <f t="shared" si="111"/>
        <v>#N/A</v>
      </c>
      <c r="GE75" s="237" t="e">
        <f t="shared" si="111"/>
        <v>#N/A</v>
      </c>
      <c r="GF75" s="237" t="e">
        <f t="shared" si="111"/>
        <v>#N/A</v>
      </c>
      <c r="GG75" s="237" t="e">
        <f t="shared" si="111"/>
        <v>#N/A</v>
      </c>
      <c r="GH75" s="237" t="e">
        <f t="shared" si="111"/>
        <v>#N/A</v>
      </c>
      <c r="GI75" s="237" t="e">
        <f t="shared" si="111"/>
        <v>#N/A</v>
      </c>
      <c r="GJ75" s="237" t="e">
        <f t="shared" si="111"/>
        <v>#N/A</v>
      </c>
      <c r="GK75" s="237" t="e">
        <f t="shared" si="111"/>
        <v>#N/A</v>
      </c>
      <c r="GL75" s="237" t="e">
        <f t="shared" si="78"/>
        <v>#N/A</v>
      </c>
      <c r="GM75" s="237" t="e">
        <f t="shared" si="78"/>
        <v>#N/A</v>
      </c>
      <c r="GN75" s="237" t="e">
        <f t="shared" si="78"/>
        <v>#N/A</v>
      </c>
      <c r="GO75" s="237" t="e">
        <f t="shared" si="78"/>
        <v>#N/A</v>
      </c>
      <c r="GP75" s="237" t="e">
        <f t="shared" si="78"/>
        <v>#N/A</v>
      </c>
      <c r="GQ75" s="237" t="e">
        <f t="shared" si="78"/>
        <v>#N/A</v>
      </c>
      <c r="GR75" s="237" t="e">
        <f t="shared" si="78"/>
        <v>#N/A</v>
      </c>
      <c r="GS75" s="237" t="e">
        <f t="shared" si="78"/>
        <v>#N/A</v>
      </c>
      <c r="GT75" s="237" t="e">
        <f t="shared" si="78"/>
        <v>#N/A</v>
      </c>
      <c r="GU75" s="237" t="e">
        <f t="shared" si="78"/>
        <v>#N/A</v>
      </c>
      <c r="GV75" s="237" t="e">
        <f t="shared" si="78"/>
        <v>#N/A</v>
      </c>
      <c r="GW75" s="237" t="e">
        <f t="shared" si="78"/>
        <v>#N/A</v>
      </c>
      <c r="GX75" s="237" t="e">
        <f t="shared" si="78"/>
        <v>#N/A</v>
      </c>
      <c r="GY75" s="237" t="e">
        <f t="shared" si="78"/>
        <v>#N/A</v>
      </c>
      <c r="GZ75" s="237" t="e">
        <f t="shared" si="78"/>
        <v>#N/A</v>
      </c>
      <c r="HA75" s="237" t="e">
        <f t="shared" si="78"/>
        <v>#N/A</v>
      </c>
      <c r="HB75" s="237" t="e">
        <f t="shared" si="106"/>
        <v>#N/A</v>
      </c>
      <c r="HC75" s="237" t="e">
        <f t="shared" si="106"/>
        <v>#N/A</v>
      </c>
      <c r="HD75" s="237" t="e">
        <f t="shared" si="98"/>
        <v>#N/A</v>
      </c>
      <c r="HE75" s="237" t="e">
        <f t="shared" si="77"/>
        <v>#N/A</v>
      </c>
      <c r="HF75" s="237" t="e">
        <f t="shared" si="77"/>
        <v>#N/A</v>
      </c>
      <c r="HG75" s="237" t="e">
        <f t="shared" si="77"/>
        <v>#N/A</v>
      </c>
      <c r="HH75" s="237" t="e">
        <f t="shared" si="77"/>
        <v>#N/A</v>
      </c>
      <c r="HI75" s="237" t="e">
        <f t="shared" si="77"/>
        <v>#N/A</v>
      </c>
      <c r="HJ75" s="237" t="e">
        <f t="shared" si="77"/>
        <v>#N/A</v>
      </c>
      <c r="HK75" s="237" t="e">
        <f t="shared" si="77"/>
        <v>#N/A</v>
      </c>
      <c r="HL75" s="237" t="e">
        <f t="shared" si="77"/>
        <v>#N/A</v>
      </c>
      <c r="HM75" s="237" t="e">
        <f t="shared" si="77"/>
        <v>#N/A</v>
      </c>
      <c r="HN75" s="237" t="e">
        <f t="shared" si="77"/>
        <v>#N/A</v>
      </c>
      <c r="HO75" s="237" t="e">
        <f t="shared" si="77"/>
        <v>#N/A</v>
      </c>
      <c r="HP75" s="237" t="e">
        <f t="shared" si="77"/>
        <v>#N/A</v>
      </c>
      <c r="HQ75" s="237" t="e">
        <f t="shared" si="107"/>
        <v>#N/A</v>
      </c>
      <c r="HR75" s="237" t="e">
        <f t="shared" si="107"/>
        <v>#N/A</v>
      </c>
      <c r="HS75" s="237" t="e">
        <f t="shared" si="107"/>
        <v>#N/A</v>
      </c>
      <c r="HT75" s="237" t="e">
        <f t="shared" si="107"/>
        <v>#N/A</v>
      </c>
      <c r="HU75" s="237" t="e">
        <f t="shared" si="107"/>
        <v>#N/A</v>
      </c>
      <c r="HV75" s="237" t="e">
        <f t="shared" si="81"/>
        <v>#N/A</v>
      </c>
      <c r="HW75" s="237" t="e">
        <f t="shared" si="79"/>
        <v>#N/A</v>
      </c>
      <c r="HX75" s="237" t="e">
        <f t="shared" si="66"/>
        <v>#N/A</v>
      </c>
      <c r="HY75" s="237" t="e">
        <f t="shared" si="63"/>
        <v>#N/A</v>
      </c>
      <c r="HZ75" s="237" t="e">
        <f t="shared" si="63"/>
        <v>#N/A</v>
      </c>
      <c r="IA75" s="237" t="e">
        <f t="shared" si="45"/>
        <v>#N/A</v>
      </c>
      <c r="IB75" s="237" t="e">
        <f t="shared" si="45"/>
        <v>#N/A</v>
      </c>
    </row>
    <row r="76" spans="1:236" hidden="1" x14ac:dyDescent="0.25">
      <c r="A76" s="22">
        <v>73</v>
      </c>
      <c r="B76" s="132"/>
      <c r="C76" s="132"/>
      <c r="D76" s="132"/>
      <c r="E76" s="127"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9" t="str">
        <f t="shared" si="94"/>
        <v/>
      </c>
      <c r="Q76" s="119" t="str">
        <f t="shared" si="95"/>
        <v/>
      </c>
      <c r="R76" s="40" t="str">
        <f t="shared" si="96"/>
        <v/>
      </c>
      <c r="S76" s="132"/>
      <c r="T76" s="28" t="str">
        <f>IF(AND(B76&gt;0,C76&gt;0,D76&gt;0,M76&gt;0,N76&gt;0,S76&gt;0,NOT(K76="")),ABS(VLOOKUP($S$1,VLookups!$A$28:$B$29,2,FALSE)-_xlfn.BETA.DIST(S76,IF(G76="L",N76,M76),IF(G76="L",M76,N76),TRUE,B76,D76)),"")</f>
        <v/>
      </c>
      <c r="U76" s="129" t="str">
        <f>IF(OR($M76="",$N76=""),"",_xlfn.BETA.INV(ABS(VLOOKUP($S$1,VLookups!$A$28:$B$29,2,FALSE)-U$3),IF($G76="L",$N76,$M76),IF($G76="L",$M76,$N76),$B76,$D76))</f>
        <v/>
      </c>
      <c r="V76" s="130" t="str">
        <f>IF(OR($M76="",$N76=""),"",_xlfn.BETA.INV(ABS(VLOOKUP($S$1,VLookups!$A$28:$B$29,2,FALSE)-V$3),IF($G76="L",$N76,$M76),IF($G76="L",$M76,$N76),$B76,$D76))</f>
        <v/>
      </c>
      <c r="W76" s="129" t="str">
        <f>IF(OR($M76="",$N76=""),"",_xlfn.BETA.INV(ABS(VLOOKUP($S$1,VLookups!$A$28:$B$29,2,FALSE)-W$3),IF($G76="L",$N76,$M76),IF($G76="L",$M76,$N76),$B76,$D76))</f>
        <v/>
      </c>
      <c r="X76" s="130" t="str">
        <f>IF(OR($M76="",$N76=""),"",_xlfn.BETA.INV(ABS(VLOOKUP($S$1,VLookups!$A$28:$B$29,2,FALSE)-X$3),IF($G76="L",$N76,$M76),IF($G76="L",$M76,$N76),$B76,$D76))</f>
        <v/>
      </c>
      <c r="Y76" s="129" t="str">
        <f>IF(OR($M76="",$N76=""),"",_xlfn.BETA.INV(ABS(VLOOKUP($S$1,VLookups!$A$28:$B$29,2,FALSE)-Y$3),IF($G76="L",$N76,$M76),IF($G76="L",$M76,$N76),$B76,$D76))</f>
        <v/>
      </c>
      <c r="Z76" s="130" t="str">
        <f>IF(OR($M76="",$N76=""),"",_xlfn.BETA.INV(ABS(VLOOKUP($S$1,VLookups!$A$28:$B$29,2,FALSE)-Z$3),IF($G76="L",$N76,$M76),IF($G76="L",$M76,$N76),$B76,$D76))</f>
        <v/>
      </c>
      <c r="AA76" s="129" t="str">
        <f>IF(OR($M76="",$N76=""),"",_xlfn.BETA.INV(ABS(VLOOKUP($S$1,VLookups!$A$28:$B$29,2,FALSE)-AA$3),IF($G76="L",$N76,$M76),IF($G76="L",$M76,$N76),$B76,$D76))</f>
        <v/>
      </c>
      <c r="AB76" s="130" t="str">
        <f>IF(OR($M76="",$N76=""),"",_xlfn.BETA.INV(ABS(VLOOKUP($S$1,VLookups!$A$28:$B$29,2,FALSE)-AB$3),IF($G76="L",$N76,$M76),IF($G76="L",$M76,$N76),$B76,$D76))</f>
        <v/>
      </c>
      <c r="AC76" s="129" t="str">
        <f>IF(OR($M76="",$N76=""),"",_xlfn.BETA.INV(ABS(VLOOKUP($S$1,VLookups!$A$28:$B$29,2,FALSE)-AC$3),IF($G76="L",$N76,$M76),IF($G76="L",$M76,$N76),$B76,$D76))</f>
        <v/>
      </c>
      <c r="AD76" s="130" t="str">
        <f>IF(OR($M76="",$N76=""),"",_xlfn.BETA.INV(ABS(VLOOKUP($S$1,VLookups!$A$28:$B$29,2,FALSE)-AD$3),IF($G76="L",$N76,$M76),IF($G76="L",$M76,$N76),$B76,$D76))</f>
        <v/>
      </c>
      <c r="AE76" s="129" t="str">
        <f>IF(OR($M76="",$N76=""),"",_xlfn.BETA.INV(ABS(VLOOKUP($S$1,VLookups!$A$28:$B$29,2,FALSE)-AE$3),IF($G76="L",$N76,$M76),IF($G76="L",$M76,$N76),$B76,$D76))</f>
        <v/>
      </c>
      <c r="AF76" s="130" t="str">
        <f>IF(OR($M76="",$N76=""),"",_xlfn.BETA.INV(ABS(VLOOKUP($S$1,VLookups!$A$28:$B$29,2,FALSE)-AF$3),IF($G76="L",$N76,$M76),IF($G76="L",$M76,$N76),$B76,$D76))</f>
        <v/>
      </c>
      <c r="AG76" s="17"/>
      <c r="AH76" s="238" t="str">
        <f t="shared" si="102"/>
        <v/>
      </c>
      <c r="AI76" s="236" t="str">
        <f t="shared" si="103"/>
        <v/>
      </c>
      <c r="AJ76" s="199" t="str">
        <f t="shared" si="110"/>
        <v/>
      </c>
      <c r="AK76" s="199" t="str">
        <f t="shared" si="110"/>
        <v/>
      </c>
      <c r="AL76" s="199" t="str">
        <f t="shared" si="110"/>
        <v/>
      </c>
      <c r="AM76" s="199" t="str">
        <f t="shared" si="110"/>
        <v/>
      </c>
      <c r="AN76" s="199" t="str">
        <f t="shared" si="110"/>
        <v/>
      </c>
      <c r="AO76" s="199" t="str">
        <f t="shared" si="110"/>
        <v/>
      </c>
      <c r="AP76" s="199" t="str">
        <f t="shared" si="110"/>
        <v/>
      </c>
      <c r="AQ76" s="199" t="str">
        <f t="shared" si="110"/>
        <v/>
      </c>
      <c r="AR76" s="199" t="str">
        <f t="shared" si="110"/>
        <v/>
      </c>
      <c r="AS76" s="199" t="str">
        <f t="shared" si="110"/>
        <v/>
      </c>
      <c r="AT76" s="199" t="str">
        <f t="shared" si="110"/>
        <v/>
      </c>
      <c r="AU76" s="199" t="str">
        <f t="shared" si="110"/>
        <v/>
      </c>
      <c r="AV76" s="199" t="str">
        <f t="shared" si="110"/>
        <v/>
      </c>
      <c r="AW76" s="199" t="str">
        <f t="shared" si="110"/>
        <v/>
      </c>
      <c r="AX76" s="199" t="str">
        <f t="shared" si="110"/>
        <v/>
      </c>
      <c r="AY76" s="199" t="str">
        <f t="shared" si="110"/>
        <v/>
      </c>
      <c r="AZ76" s="199" t="str">
        <f t="shared" si="110"/>
        <v/>
      </c>
      <c r="BA76" s="199" t="str">
        <f t="shared" si="110"/>
        <v/>
      </c>
      <c r="BB76" s="199" t="str">
        <f t="shared" si="110"/>
        <v/>
      </c>
      <c r="BC76" s="199" t="str">
        <f t="shared" si="110"/>
        <v/>
      </c>
      <c r="BD76" s="199" t="str">
        <f t="shared" si="110"/>
        <v/>
      </c>
      <c r="BE76" s="199" t="str">
        <f t="shared" si="110"/>
        <v/>
      </c>
      <c r="BF76" s="199" t="str">
        <f t="shared" si="110"/>
        <v/>
      </c>
      <c r="BG76" s="199" t="str">
        <f t="shared" si="110"/>
        <v/>
      </c>
      <c r="BH76" s="199" t="str">
        <f t="shared" si="110"/>
        <v/>
      </c>
      <c r="BI76" s="199" t="str">
        <f t="shared" si="110"/>
        <v/>
      </c>
      <c r="BJ76" s="199" t="str">
        <f t="shared" si="110"/>
        <v/>
      </c>
      <c r="BK76" s="199" t="str">
        <f t="shared" si="110"/>
        <v/>
      </c>
      <c r="BL76" s="199" t="str">
        <f t="shared" si="110"/>
        <v/>
      </c>
      <c r="BM76" s="199" t="str">
        <f t="shared" si="110"/>
        <v/>
      </c>
      <c r="BN76" s="199" t="str">
        <f t="shared" si="110"/>
        <v/>
      </c>
      <c r="BO76" s="199" t="str">
        <f t="shared" si="110"/>
        <v/>
      </c>
      <c r="BP76" s="199" t="str">
        <f t="shared" si="110"/>
        <v/>
      </c>
      <c r="BQ76" s="199" t="str">
        <f t="shared" si="110"/>
        <v/>
      </c>
      <c r="BR76" s="199" t="str">
        <f t="shared" si="110"/>
        <v/>
      </c>
      <c r="BS76" s="199" t="str">
        <f t="shared" si="110"/>
        <v/>
      </c>
      <c r="BT76" s="199" t="str">
        <f t="shared" si="110"/>
        <v/>
      </c>
      <c r="BU76" s="199" t="str">
        <f t="shared" si="110"/>
        <v/>
      </c>
      <c r="BV76" s="199" t="str">
        <f t="shared" si="110"/>
        <v/>
      </c>
      <c r="BW76" s="199" t="str">
        <f t="shared" si="110"/>
        <v/>
      </c>
      <c r="BX76" s="199" t="str">
        <f t="shared" si="110"/>
        <v/>
      </c>
      <c r="BY76" s="199" t="str">
        <f t="shared" si="110"/>
        <v/>
      </c>
      <c r="BZ76" s="199" t="str">
        <f t="shared" si="110"/>
        <v/>
      </c>
      <c r="CA76" s="199" t="str">
        <f t="shared" si="110"/>
        <v/>
      </c>
      <c r="CB76" s="199" t="str">
        <f t="shared" si="110"/>
        <v/>
      </c>
      <c r="CC76" s="199" t="str">
        <f t="shared" si="110"/>
        <v/>
      </c>
      <c r="CD76" s="199" t="str">
        <f t="shared" si="110"/>
        <v/>
      </c>
      <c r="CE76" s="199" t="str">
        <f t="shared" si="110"/>
        <v/>
      </c>
      <c r="CF76" s="199" t="str">
        <f t="shared" si="110"/>
        <v/>
      </c>
      <c r="CG76" s="199" t="str">
        <f t="shared" si="110"/>
        <v/>
      </c>
      <c r="CH76" s="199" t="str">
        <f t="shared" si="110"/>
        <v/>
      </c>
      <c r="CI76" s="199" t="str">
        <f t="shared" si="110"/>
        <v/>
      </c>
      <c r="CJ76" s="199" t="str">
        <f t="shared" si="110"/>
        <v/>
      </c>
      <c r="CK76" s="199" t="str">
        <f t="shared" si="110"/>
        <v/>
      </c>
      <c r="CL76" s="199" t="str">
        <f t="shared" si="110"/>
        <v/>
      </c>
      <c r="CM76" s="199" t="str">
        <f t="shared" si="110"/>
        <v/>
      </c>
      <c r="CN76" s="199" t="str">
        <f t="shared" si="110"/>
        <v/>
      </c>
      <c r="CO76" s="199" t="str">
        <f t="shared" si="110"/>
        <v/>
      </c>
      <c r="CP76" s="199" t="str">
        <f t="shared" si="110"/>
        <v/>
      </c>
      <c r="CQ76" s="199" t="str">
        <f t="shared" si="110"/>
        <v/>
      </c>
      <c r="CR76" s="199" t="str">
        <f t="shared" si="110"/>
        <v/>
      </c>
      <c r="CS76" s="199" t="str">
        <f t="shared" si="110"/>
        <v/>
      </c>
      <c r="CT76" s="199" t="str">
        <f t="shared" si="110"/>
        <v/>
      </c>
      <c r="CU76" s="199" t="str">
        <f t="shared" ref="CU76:FF83" si="113">IF(ISNONTEXT($AH76),CT76+$AH76,"")</f>
        <v/>
      </c>
      <c r="CV76" s="199" t="str">
        <f t="shared" si="113"/>
        <v/>
      </c>
      <c r="CW76" s="199" t="str">
        <f t="shared" si="113"/>
        <v/>
      </c>
      <c r="CX76" s="199" t="str">
        <f t="shared" si="113"/>
        <v/>
      </c>
      <c r="CY76" s="199" t="str">
        <f t="shared" si="113"/>
        <v/>
      </c>
      <c r="CZ76" s="199" t="str">
        <f t="shared" si="113"/>
        <v/>
      </c>
      <c r="DA76" s="199" t="str">
        <f t="shared" si="113"/>
        <v/>
      </c>
      <c r="DB76" s="199" t="str">
        <f t="shared" si="113"/>
        <v/>
      </c>
      <c r="DC76" s="199" t="str">
        <f t="shared" si="113"/>
        <v/>
      </c>
      <c r="DD76" s="199" t="str">
        <f t="shared" si="113"/>
        <v/>
      </c>
      <c r="DE76" s="199" t="str">
        <f t="shared" si="113"/>
        <v/>
      </c>
      <c r="DF76" s="199" t="str">
        <f t="shared" si="113"/>
        <v/>
      </c>
      <c r="DG76" s="199" t="str">
        <f t="shared" si="113"/>
        <v/>
      </c>
      <c r="DH76" s="199" t="str">
        <f t="shared" si="113"/>
        <v/>
      </c>
      <c r="DI76" s="199" t="str">
        <f t="shared" si="113"/>
        <v/>
      </c>
      <c r="DJ76" s="199" t="str">
        <f t="shared" si="113"/>
        <v/>
      </c>
      <c r="DK76" s="199" t="str">
        <f t="shared" si="113"/>
        <v/>
      </c>
      <c r="DL76" s="199" t="str">
        <f t="shared" si="113"/>
        <v/>
      </c>
      <c r="DM76" s="199" t="str">
        <f t="shared" si="113"/>
        <v/>
      </c>
      <c r="DN76" s="199" t="str">
        <f t="shared" si="113"/>
        <v/>
      </c>
      <c r="DO76" s="199" t="str">
        <f t="shared" si="113"/>
        <v/>
      </c>
      <c r="DP76" s="199" t="str">
        <f t="shared" si="113"/>
        <v/>
      </c>
      <c r="DQ76" s="199" t="str">
        <f t="shared" si="113"/>
        <v/>
      </c>
      <c r="DR76" s="199" t="str">
        <f t="shared" si="113"/>
        <v/>
      </c>
      <c r="DS76" s="199" t="str">
        <f t="shared" si="113"/>
        <v/>
      </c>
      <c r="DT76" s="199" t="str">
        <f t="shared" si="113"/>
        <v/>
      </c>
      <c r="DU76" s="199" t="str">
        <f t="shared" si="113"/>
        <v/>
      </c>
      <c r="DV76" s="199" t="str">
        <f t="shared" si="113"/>
        <v/>
      </c>
      <c r="DW76" s="199" t="str">
        <f t="shared" si="113"/>
        <v/>
      </c>
      <c r="DX76" s="199" t="str">
        <f t="shared" si="113"/>
        <v/>
      </c>
      <c r="DY76" s="199" t="str">
        <f t="shared" si="113"/>
        <v/>
      </c>
      <c r="DZ76" s="199" t="str">
        <f t="shared" si="113"/>
        <v/>
      </c>
      <c r="EA76" s="199" t="str">
        <f t="shared" si="113"/>
        <v/>
      </c>
      <c r="EB76" s="199" t="str">
        <f t="shared" si="113"/>
        <v/>
      </c>
      <c r="EC76" s="199" t="str">
        <f t="shared" si="113"/>
        <v/>
      </c>
      <c r="ED76" s="199" t="str">
        <f t="shared" si="113"/>
        <v/>
      </c>
      <c r="EE76" s="236" t="str">
        <f t="shared" si="105"/>
        <v/>
      </c>
      <c r="EF76" s="237" t="e">
        <f t="shared" si="86"/>
        <v>#N/A</v>
      </c>
      <c r="EG76" s="237" t="e">
        <f t="shared" si="86"/>
        <v>#N/A</v>
      </c>
      <c r="EH76" s="237" t="e">
        <f t="shared" si="86"/>
        <v>#N/A</v>
      </c>
      <c r="EI76" s="237" t="e">
        <f t="shared" si="86"/>
        <v>#N/A</v>
      </c>
      <c r="EJ76" s="237" t="e">
        <f t="shared" si="86"/>
        <v>#N/A</v>
      </c>
      <c r="EK76" s="237" t="e">
        <f t="shared" si="86"/>
        <v>#N/A</v>
      </c>
      <c r="EL76" s="237" t="e">
        <f t="shared" si="86"/>
        <v>#N/A</v>
      </c>
      <c r="EM76" s="237" t="e">
        <f t="shared" si="86"/>
        <v>#N/A</v>
      </c>
      <c r="EN76" s="237" t="e">
        <f t="shared" si="86"/>
        <v>#N/A</v>
      </c>
      <c r="EO76" s="237" t="e">
        <f t="shared" si="86"/>
        <v>#N/A</v>
      </c>
      <c r="EP76" s="237" t="e">
        <f t="shared" si="86"/>
        <v>#N/A</v>
      </c>
      <c r="EQ76" s="237" t="e">
        <f t="shared" si="86"/>
        <v>#N/A</v>
      </c>
      <c r="ER76" s="237" t="e">
        <f t="shared" si="86"/>
        <v>#N/A</v>
      </c>
      <c r="ES76" s="237" t="e">
        <f t="shared" si="86"/>
        <v>#N/A</v>
      </c>
      <c r="ET76" s="237" t="e">
        <f t="shared" si="86"/>
        <v>#N/A</v>
      </c>
      <c r="EU76" s="237" t="e">
        <f t="shared" si="65"/>
        <v>#N/A</v>
      </c>
      <c r="EV76" s="237" t="e">
        <f t="shared" si="65"/>
        <v>#N/A</v>
      </c>
      <c r="EW76" s="237" t="e">
        <f t="shared" si="65"/>
        <v>#N/A</v>
      </c>
      <c r="EX76" s="237" t="e">
        <f t="shared" si="65"/>
        <v>#N/A</v>
      </c>
      <c r="EY76" s="237" t="e">
        <f t="shared" si="65"/>
        <v>#N/A</v>
      </c>
      <c r="EZ76" s="237" t="e">
        <f t="shared" si="65"/>
        <v>#N/A</v>
      </c>
      <c r="FA76" s="237" t="e">
        <f t="shared" si="65"/>
        <v>#N/A</v>
      </c>
      <c r="FB76" s="237" t="e">
        <f t="shared" si="65"/>
        <v>#N/A</v>
      </c>
      <c r="FC76" s="237" t="e">
        <f t="shared" si="65"/>
        <v>#N/A</v>
      </c>
      <c r="FD76" s="237" t="e">
        <f t="shared" si="65"/>
        <v>#N/A</v>
      </c>
      <c r="FE76" s="237" t="e">
        <f t="shared" si="65"/>
        <v>#N/A</v>
      </c>
      <c r="FF76" s="237" t="e">
        <f t="shared" si="65"/>
        <v>#N/A</v>
      </c>
      <c r="FG76" s="237" t="e">
        <f t="shared" si="65"/>
        <v>#N/A</v>
      </c>
      <c r="FH76" s="237" t="e">
        <f t="shared" si="65"/>
        <v>#N/A</v>
      </c>
      <c r="FI76" s="237" t="e">
        <f t="shared" si="65"/>
        <v>#N/A</v>
      </c>
      <c r="FJ76" s="237" t="e">
        <f t="shared" si="65"/>
        <v>#N/A</v>
      </c>
      <c r="FK76" s="237" t="e">
        <f t="shared" si="108"/>
        <v>#N/A</v>
      </c>
      <c r="FL76" s="237" t="e">
        <f t="shared" si="88"/>
        <v>#N/A</v>
      </c>
      <c r="FM76" s="237" t="e">
        <f t="shared" si="88"/>
        <v>#N/A</v>
      </c>
      <c r="FN76" s="237" t="e">
        <f t="shared" si="88"/>
        <v>#N/A</v>
      </c>
      <c r="FO76" s="237" t="e">
        <f t="shared" si="88"/>
        <v>#N/A</v>
      </c>
      <c r="FP76" s="237" t="e">
        <f t="shared" si="88"/>
        <v>#N/A</v>
      </c>
      <c r="FQ76" s="237" t="e">
        <f t="shared" si="88"/>
        <v>#N/A</v>
      </c>
      <c r="FR76" s="237" t="e">
        <f t="shared" si="88"/>
        <v>#N/A</v>
      </c>
      <c r="FS76" s="237" t="e">
        <f t="shared" si="76"/>
        <v>#N/A</v>
      </c>
      <c r="FT76" s="237" t="e">
        <f t="shared" si="76"/>
        <v>#N/A</v>
      </c>
      <c r="FU76" s="237" t="e">
        <f t="shared" si="76"/>
        <v>#N/A</v>
      </c>
      <c r="FV76" s="237" t="e">
        <f t="shared" si="76"/>
        <v>#N/A</v>
      </c>
      <c r="FW76" s="237" t="e">
        <f t="shared" si="74"/>
        <v>#N/A</v>
      </c>
      <c r="FX76" s="237" t="e">
        <f t="shared" si="74"/>
        <v>#N/A</v>
      </c>
      <c r="FY76" s="237" t="e">
        <f t="shared" si="111"/>
        <v>#N/A</v>
      </c>
      <c r="FZ76" s="237" t="e">
        <f t="shared" si="111"/>
        <v>#N/A</v>
      </c>
      <c r="GA76" s="237" t="e">
        <f t="shared" si="111"/>
        <v>#N/A</v>
      </c>
      <c r="GB76" s="237" t="e">
        <f t="shared" si="111"/>
        <v>#N/A</v>
      </c>
      <c r="GC76" s="237" t="e">
        <f t="shared" si="111"/>
        <v>#N/A</v>
      </c>
      <c r="GD76" s="237" t="e">
        <f t="shared" si="111"/>
        <v>#N/A</v>
      </c>
      <c r="GE76" s="237" t="e">
        <f t="shared" si="111"/>
        <v>#N/A</v>
      </c>
      <c r="GF76" s="237" t="e">
        <f t="shared" si="111"/>
        <v>#N/A</v>
      </c>
      <c r="GG76" s="237" t="e">
        <f t="shared" si="111"/>
        <v>#N/A</v>
      </c>
      <c r="GH76" s="237" t="e">
        <f t="shared" si="111"/>
        <v>#N/A</v>
      </c>
      <c r="GI76" s="237" t="e">
        <f t="shared" si="111"/>
        <v>#N/A</v>
      </c>
      <c r="GJ76" s="237" t="e">
        <f t="shared" si="111"/>
        <v>#N/A</v>
      </c>
      <c r="GK76" s="237" t="e">
        <f t="shared" si="111"/>
        <v>#N/A</v>
      </c>
      <c r="GL76" s="237" t="e">
        <f t="shared" si="78"/>
        <v>#N/A</v>
      </c>
      <c r="GM76" s="237" t="e">
        <f t="shared" si="78"/>
        <v>#N/A</v>
      </c>
      <c r="GN76" s="237" t="e">
        <f t="shared" si="78"/>
        <v>#N/A</v>
      </c>
      <c r="GO76" s="237" t="e">
        <f t="shared" si="78"/>
        <v>#N/A</v>
      </c>
      <c r="GP76" s="237" t="e">
        <f t="shared" si="78"/>
        <v>#N/A</v>
      </c>
      <c r="GQ76" s="237" t="e">
        <f t="shared" si="78"/>
        <v>#N/A</v>
      </c>
      <c r="GR76" s="237" t="e">
        <f t="shared" si="78"/>
        <v>#N/A</v>
      </c>
      <c r="GS76" s="237" t="e">
        <f t="shared" si="78"/>
        <v>#N/A</v>
      </c>
      <c r="GT76" s="237" t="e">
        <f t="shared" si="78"/>
        <v>#N/A</v>
      </c>
      <c r="GU76" s="237" t="e">
        <f t="shared" si="78"/>
        <v>#N/A</v>
      </c>
      <c r="GV76" s="237" t="e">
        <f t="shared" si="78"/>
        <v>#N/A</v>
      </c>
      <c r="GW76" s="237" t="e">
        <f t="shared" si="78"/>
        <v>#N/A</v>
      </c>
      <c r="GX76" s="237" t="e">
        <f t="shared" si="78"/>
        <v>#N/A</v>
      </c>
      <c r="GY76" s="237" t="e">
        <f t="shared" si="78"/>
        <v>#N/A</v>
      </c>
      <c r="GZ76" s="237" t="e">
        <f t="shared" si="78"/>
        <v>#N/A</v>
      </c>
      <c r="HA76" s="237" t="e">
        <f t="shared" si="78"/>
        <v>#N/A</v>
      </c>
      <c r="HB76" s="237" t="e">
        <f t="shared" si="106"/>
        <v>#N/A</v>
      </c>
      <c r="HC76" s="237" t="e">
        <f t="shared" si="106"/>
        <v>#N/A</v>
      </c>
      <c r="HD76" s="237" t="e">
        <f t="shared" si="98"/>
        <v>#N/A</v>
      </c>
      <c r="HE76" s="237" t="e">
        <f t="shared" si="77"/>
        <v>#N/A</v>
      </c>
      <c r="HF76" s="237" t="e">
        <f t="shared" si="77"/>
        <v>#N/A</v>
      </c>
      <c r="HG76" s="237" t="e">
        <f t="shared" si="77"/>
        <v>#N/A</v>
      </c>
      <c r="HH76" s="237" t="e">
        <f t="shared" si="77"/>
        <v>#N/A</v>
      </c>
      <c r="HI76" s="237" t="e">
        <f t="shared" si="77"/>
        <v>#N/A</v>
      </c>
      <c r="HJ76" s="237" t="e">
        <f t="shared" si="77"/>
        <v>#N/A</v>
      </c>
      <c r="HK76" s="237" t="e">
        <f t="shared" si="77"/>
        <v>#N/A</v>
      </c>
      <c r="HL76" s="237" t="e">
        <f t="shared" si="77"/>
        <v>#N/A</v>
      </c>
      <c r="HM76" s="237" t="e">
        <f t="shared" si="77"/>
        <v>#N/A</v>
      </c>
      <c r="HN76" s="237" t="e">
        <f t="shared" si="77"/>
        <v>#N/A</v>
      </c>
      <c r="HO76" s="237" t="e">
        <f t="shared" si="77"/>
        <v>#N/A</v>
      </c>
      <c r="HP76" s="237" t="e">
        <f t="shared" si="77"/>
        <v>#N/A</v>
      </c>
      <c r="HQ76" s="237" t="e">
        <f t="shared" si="107"/>
        <v>#N/A</v>
      </c>
      <c r="HR76" s="237" t="e">
        <f t="shared" si="107"/>
        <v>#N/A</v>
      </c>
      <c r="HS76" s="237" t="e">
        <f t="shared" si="107"/>
        <v>#N/A</v>
      </c>
      <c r="HT76" s="237" t="e">
        <f t="shared" si="107"/>
        <v>#N/A</v>
      </c>
      <c r="HU76" s="237" t="e">
        <f t="shared" si="107"/>
        <v>#N/A</v>
      </c>
      <c r="HV76" s="237" t="e">
        <f t="shared" si="81"/>
        <v>#N/A</v>
      </c>
      <c r="HW76" s="237" t="e">
        <f t="shared" si="79"/>
        <v>#N/A</v>
      </c>
      <c r="HX76" s="237" t="e">
        <f t="shared" si="66"/>
        <v>#N/A</v>
      </c>
      <c r="HY76" s="237" t="e">
        <f t="shared" si="63"/>
        <v>#N/A</v>
      </c>
      <c r="HZ76" s="237" t="e">
        <f t="shared" si="63"/>
        <v>#N/A</v>
      </c>
      <c r="IA76" s="237" t="e">
        <f t="shared" si="45"/>
        <v>#N/A</v>
      </c>
      <c r="IB76" s="237" t="e">
        <f t="shared" si="45"/>
        <v>#N/A</v>
      </c>
    </row>
    <row r="77" spans="1:236" hidden="1" x14ac:dyDescent="0.25">
      <c r="A77" s="22">
        <v>74</v>
      </c>
      <c r="B77" s="132"/>
      <c r="C77" s="132"/>
      <c r="D77" s="132"/>
      <c r="E77" s="127"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9" t="str">
        <f t="shared" si="94"/>
        <v/>
      </c>
      <c r="Q77" s="119" t="str">
        <f t="shared" si="95"/>
        <v/>
      </c>
      <c r="R77" s="40" t="str">
        <f t="shared" si="96"/>
        <v/>
      </c>
      <c r="S77" s="132"/>
      <c r="T77" s="28" t="str">
        <f>IF(AND(B77&gt;0,C77&gt;0,D77&gt;0,M77&gt;0,N77&gt;0,S77&gt;0,NOT(K77="")),ABS(VLOOKUP($S$1,VLookups!$A$28:$B$29,2,FALSE)-_xlfn.BETA.DIST(S77,IF(G77="L",N77,M77),IF(G77="L",M77,N77),TRUE,B77,D77)),"")</f>
        <v/>
      </c>
      <c r="U77" s="129" t="str">
        <f>IF(OR($M77="",$N77=""),"",_xlfn.BETA.INV(ABS(VLOOKUP($S$1,VLookups!$A$28:$B$29,2,FALSE)-U$3),IF($G77="L",$N77,$M77),IF($G77="L",$M77,$N77),$B77,$D77))</f>
        <v/>
      </c>
      <c r="V77" s="130" t="str">
        <f>IF(OR($M77="",$N77=""),"",_xlfn.BETA.INV(ABS(VLOOKUP($S$1,VLookups!$A$28:$B$29,2,FALSE)-V$3),IF($G77="L",$N77,$M77),IF($G77="L",$M77,$N77),$B77,$D77))</f>
        <v/>
      </c>
      <c r="W77" s="129" t="str">
        <f>IF(OR($M77="",$N77=""),"",_xlfn.BETA.INV(ABS(VLOOKUP($S$1,VLookups!$A$28:$B$29,2,FALSE)-W$3),IF($G77="L",$N77,$M77),IF($G77="L",$M77,$N77),$B77,$D77))</f>
        <v/>
      </c>
      <c r="X77" s="130" t="str">
        <f>IF(OR($M77="",$N77=""),"",_xlfn.BETA.INV(ABS(VLOOKUP($S$1,VLookups!$A$28:$B$29,2,FALSE)-X$3),IF($G77="L",$N77,$M77),IF($G77="L",$M77,$N77),$B77,$D77))</f>
        <v/>
      </c>
      <c r="Y77" s="129" t="str">
        <f>IF(OR($M77="",$N77=""),"",_xlfn.BETA.INV(ABS(VLOOKUP($S$1,VLookups!$A$28:$B$29,2,FALSE)-Y$3),IF($G77="L",$N77,$M77),IF($G77="L",$M77,$N77),$B77,$D77))</f>
        <v/>
      </c>
      <c r="Z77" s="130" t="str">
        <f>IF(OR($M77="",$N77=""),"",_xlfn.BETA.INV(ABS(VLOOKUP($S$1,VLookups!$A$28:$B$29,2,FALSE)-Z$3),IF($G77="L",$N77,$M77),IF($G77="L",$M77,$N77),$B77,$D77))</f>
        <v/>
      </c>
      <c r="AA77" s="129" t="str">
        <f>IF(OR($M77="",$N77=""),"",_xlfn.BETA.INV(ABS(VLOOKUP($S$1,VLookups!$A$28:$B$29,2,FALSE)-AA$3),IF($G77="L",$N77,$M77),IF($G77="L",$M77,$N77),$B77,$D77))</f>
        <v/>
      </c>
      <c r="AB77" s="130" t="str">
        <f>IF(OR($M77="",$N77=""),"",_xlfn.BETA.INV(ABS(VLOOKUP($S$1,VLookups!$A$28:$B$29,2,FALSE)-AB$3),IF($G77="L",$N77,$M77),IF($G77="L",$M77,$N77),$B77,$D77))</f>
        <v/>
      </c>
      <c r="AC77" s="129" t="str">
        <f>IF(OR($M77="",$N77=""),"",_xlfn.BETA.INV(ABS(VLOOKUP($S$1,VLookups!$A$28:$B$29,2,FALSE)-AC$3),IF($G77="L",$N77,$M77),IF($G77="L",$M77,$N77),$B77,$D77))</f>
        <v/>
      </c>
      <c r="AD77" s="130" t="str">
        <f>IF(OR($M77="",$N77=""),"",_xlfn.BETA.INV(ABS(VLOOKUP($S$1,VLookups!$A$28:$B$29,2,FALSE)-AD$3),IF($G77="L",$N77,$M77),IF($G77="L",$M77,$N77),$B77,$D77))</f>
        <v/>
      </c>
      <c r="AE77" s="129" t="str">
        <f>IF(OR($M77="",$N77=""),"",_xlfn.BETA.INV(ABS(VLOOKUP($S$1,VLookups!$A$28:$B$29,2,FALSE)-AE$3),IF($G77="L",$N77,$M77),IF($G77="L",$M77,$N77),$B77,$D77))</f>
        <v/>
      </c>
      <c r="AF77" s="130" t="str">
        <f>IF(OR($M77="",$N77=""),"",_xlfn.BETA.INV(ABS(VLOOKUP($S$1,VLookups!$A$28:$B$29,2,FALSE)-AF$3),IF($G77="L",$N77,$M77),IF($G77="L",$M77,$N77),$B77,$D77))</f>
        <v/>
      </c>
      <c r="AG77" s="17"/>
      <c r="AH77" s="238" t="str">
        <f t="shared" si="102"/>
        <v/>
      </c>
      <c r="AI77" s="236" t="str">
        <f t="shared" si="103"/>
        <v/>
      </c>
      <c r="AJ77" s="199" t="str">
        <f t="shared" ref="AJ77:CU80" si="114">IF(ISNONTEXT($AH77),AI77+$AH77,"")</f>
        <v/>
      </c>
      <c r="AK77" s="199" t="str">
        <f t="shared" si="114"/>
        <v/>
      </c>
      <c r="AL77" s="199" t="str">
        <f t="shared" si="114"/>
        <v/>
      </c>
      <c r="AM77" s="199" t="str">
        <f t="shared" si="114"/>
        <v/>
      </c>
      <c r="AN77" s="199" t="str">
        <f t="shared" si="114"/>
        <v/>
      </c>
      <c r="AO77" s="199" t="str">
        <f t="shared" si="114"/>
        <v/>
      </c>
      <c r="AP77" s="199" t="str">
        <f t="shared" si="114"/>
        <v/>
      </c>
      <c r="AQ77" s="199" t="str">
        <f t="shared" si="114"/>
        <v/>
      </c>
      <c r="AR77" s="199" t="str">
        <f t="shared" si="114"/>
        <v/>
      </c>
      <c r="AS77" s="199" t="str">
        <f t="shared" si="114"/>
        <v/>
      </c>
      <c r="AT77" s="199" t="str">
        <f t="shared" si="114"/>
        <v/>
      </c>
      <c r="AU77" s="199" t="str">
        <f t="shared" si="114"/>
        <v/>
      </c>
      <c r="AV77" s="199" t="str">
        <f t="shared" si="114"/>
        <v/>
      </c>
      <c r="AW77" s="199" t="str">
        <f t="shared" si="114"/>
        <v/>
      </c>
      <c r="AX77" s="199" t="str">
        <f t="shared" si="114"/>
        <v/>
      </c>
      <c r="AY77" s="199" t="str">
        <f t="shared" si="114"/>
        <v/>
      </c>
      <c r="AZ77" s="199" t="str">
        <f t="shared" si="114"/>
        <v/>
      </c>
      <c r="BA77" s="199" t="str">
        <f t="shared" si="114"/>
        <v/>
      </c>
      <c r="BB77" s="199" t="str">
        <f t="shared" si="114"/>
        <v/>
      </c>
      <c r="BC77" s="199" t="str">
        <f t="shared" si="114"/>
        <v/>
      </c>
      <c r="BD77" s="199" t="str">
        <f t="shared" si="114"/>
        <v/>
      </c>
      <c r="BE77" s="199" t="str">
        <f t="shared" si="114"/>
        <v/>
      </c>
      <c r="BF77" s="199" t="str">
        <f t="shared" si="114"/>
        <v/>
      </c>
      <c r="BG77" s="199" t="str">
        <f t="shared" si="114"/>
        <v/>
      </c>
      <c r="BH77" s="199" t="str">
        <f t="shared" si="114"/>
        <v/>
      </c>
      <c r="BI77" s="199" t="str">
        <f t="shared" si="114"/>
        <v/>
      </c>
      <c r="BJ77" s="199" t="str">
        <f t="shared" si="114"/>
        <v/>
      </c>
      <c r="BK77" s="199" t="str">
        <f t="shared" si="114"/>
        <v/>
      </c>
      <c r="BL77" s="199" t="str">
        <f t="shared" si="114"/>
        <v/>
      </c>
      <c r="BM77" s="199" t="str">
        <f t="shared" si="114"/>
        <v/>
      </c>
      <c r="BN77" s="199" t="str">
        <f t="shared" si="114"/>
        <v/>
      </c>
      <c r="BO77" s="199" t="str">
        <f t="shared" si="114"/>
        <v/>
      </c>
      <c r="BP77" s="199" t="str">
        <f t="shared" si="114"/>
        <v/>
      </c>
      <c r="BQ77" s="199" t="str">
        <f t="shared" si="114"/>
        <v/>
      </c>
      <c r="BR77" s="199" t="str">
        <f t="shared" si="114"/>
        <v/>
      </c>
      <c r="BS77" s="199" t="str">
        <f t="shared" si="114"/>
        <v/>
      </c>
      <c r="BT77" s="199" t="str">
        <f t="shared" si="114"/>
        <v/>
      </c>
      <c r="BU77" s="199" t="str">
        <f t="shared" si="114"/>
        <v/>
      </c>
      <c r="BV77" s="199" t="str">
        <f t="shared" si="114"/>
        <v/>
      </c>
      <c r="BW77" s="199" t="str">
        <f t="shared" si="114"/>
        <v/>
      </c>
      <c r="BX77" s="199" t="str">
        <f t="shared" si="114"/>
        <v/>
      </c>
      <c r="BY77" s="199" t="str">
        <f t="shared" si="114"/>
        <v/>
      </c>
      <c r="BZ77" s="199" t="str">
        <f t="shared" si="114"/>
        <v/>
      </c>
      <c r="CA77" s="199" t="str">
        <f t="shared" si="114"/>
        <v/>
      </c>
      <c r="CB77" s="199" t="str">
        <f t="shared" si="114"/>
        <v/>
      </c>
      <c r="CC77" s="199" t="str">
        <f t="shared" si="114"/>
        <v/>
      </c>
      <c r="CD77" s="199" t="str">
        <f t="shared" si="114"/>
        <v/>
      </c>
      <c r="CE77" s="199" t="str">
        <f t="shared" si="114"/>
        <v/>
      </c>
      <c r="CF77" s="199" t="str">
        <f t="shared" si="114"/>
        <v/>
      </c>
      <c r="CG77" s="199" t="str">
        <f t="shared" si="114"/>
        <v/>
      </c>
      <c r="CH77" s="199" t="str">
        <f t="shared" si="114"/>
        <v/>
      </c>
      <c r="CI77" s="199" t="str">
        <f t="shared" si="114"/>
        <v/>
      </c>
      <c r="CJ77" s="199" t="str">
        <f t="shared" si="114"/>
        <v/>
      </c>
      <c r="CK77" s="199" t="str">
        <f t="shared" si="114"/>
        <v/>
      </c>
      <c r="CL77" s="199" t="str">
        <f t="shared" si="114"/>
        <v/>
      </c>
      <c r="CM77" s="199" t="str">
        <f t="shared" si="114"/>
        <v/>
      </c>
      <c r="CN77" s="199" t="str">
        <f t="shared" si="114"/>
        <v/>
      </c>
      <c r="CO77" s="199" t="str">
        <f t="shared" si="114"/>
        <v/>
      </c>
      <c r="CP77" s="199" t="str">
        <f t="shared" si="114"/>
        <v/>
      </c>
      <c r="CQ77" s="199" t="str">
        <f t="shared" si="114"/>
        <v/>
      </c>
      <c r="CR77" s="199" t="str">
        <f t="shared" si="114"/>
        <v/>
      </c>
      <c r="CS77" s="199" t="str">
        <f t="shared" si="114"/>
        <v/>
      </c>
      <c r="CT77" s="199" t="str">
        <f t="shared" si="114"/>
        <v/>
      </c>
      <c r="CU77" s="199" t="str">
        <f t="shared" si="114"/>
        <v/>
      </c>
      <c r="CV77" s="199" t="str">
        <f t="shared" si="113"/>
        <v/>
      </c>
      <c r="CW77" s="199" t="str">
        <f t="shared" si="113"/>
        <v/>
      </c>
      <c r="CX77" s="199" t="str">
        <f t="shared" si="113"/>
        <v/>
      </c>
      <c r="CY77" s="199" t="str">
        <f t="shared" si="113"/>
        <v/>
      </c>
      <c r="CZ77" s="199" t="str">
        <f t="shared" si="113"/>
        <v/>
      </c>
      <c r="DA77" s="199" t="str">
        <f t="shared" si="113"/>
        <v/>
      </c>
      <c r="DB77" s="199" t="str">
        <f t="shared" si="113"/>
        <v/>
      </c>
      <c r="DC77" s="199" t="str">
        <f t="shared" si="113"/>
        <v/>
      </c>
      <c r="DD77" s="199" t="str">
        <f t="shared" si="113"/>
        <v/>
      </c>
      <c r="DE77" s="199" t="str">
        <f t="shared" si="113"/>
        <v/>
      </c>
      <c r="DF77" s="199" t="str">
        <f t="shared" si="113"/>
        <v/>
      </c>
      <c r="DG77" s="199" t="str">
        <f t="shared" si="113"/>
        <v/>
      </c>
      <c r="DH77" s="199" t="str">
        <f t="shared" si="113"/>
        <v/>
      </c>
      <c r="DI77" s="199" t="str">
        <f t="shared" si="113"/>
        <v/>
      </c>
      <c r="DJ77" s="199" t="str">
        <f t="shared" si="113"/>
        <v/>
      </c>
      <c r="DK77" s="199" t="str">
        <f t="shared" si="113"/>
        <v/>
      </c>
      <c r="DL77" s="199" t="str">
        <f t="shared" si="113"/>
        <v/>
      </c>
      <c r="DM77" s="199" t="str">
        <f t="shared" si="113"/>
        <v/>
      </c>
      <c r="DN77" s="199" t="str">
        <f t="shared" si="113"/>
        <v/>
      </c>
      <c r="DO77" s="199" t="str">
        <f t="shared" si="113"/>
        <v/>
      </c>
      <c r="DP77" s="199" t="str">
        <f t="shared" si="113"/>
        <v/>
      </c>
      <c r="DQ77" s="199" t="str">
        <f t="shared" si="113"/>
        <v/>
      </c>
      <c r="DR77" s="199" t="str">
        <f t="shared" si="113"/>
        <v/>
      </c>
      <c r="DS77" s="199" t="str">
        <f t="shared" si="113"/>
        <v/>
      </c>
      <c r="DT77" s="199" t="str">
        <f t="shared" si="113"/>
        <v/>
      </c>
      <c r="DU77" s="199" t="str">
        <f t="shared" si="113"/>
        <v/>
      </c>
      <c r="DV77" s="199" t="str">
        <f t="shared" si="113"/>
        <v/>
      </c>
      <c r="DW77" s="199" t="str">
        <f t="shared" si="113"/>
        <v/>
      </c>
      <c r="DX77" s="199" t="str">
        <f t="shared" si="113"/>
        <v/>
      </c>
      <c r="DY77" s="199" t="str">
        <f t="shared" si="113"/>
        <v/>
      </c>
      <c r="DZ77" s="199" t="str">
        <f t="shared" si="113"/>
        <v/>
      </c>
      <c r="EA77" s="199" t="str">
        <f t="shared" si="113"/>
        <v/>
      </c>
      <c r="EB77" s="199" t="str">
        <f t="shared" si="113"/>
        <v/>
      </c>
      <c r="EC77" s="199" t="str">
        <f t="shared" si="113"/>
        <v/>
      </c>
      <c r="ED77" s="199" t="str">
        <f t="shared" si="113"/>
        <v/>
      </c>
      <c r="EE77" s="236" t="str">
        <f t="shared" si="105"/>
        <v/>
      </c>
      <c r="EF77" s="237" t="e">
        <f t="shared" si="86"/>
        <v>#N/A</v>
      </c>
      <c r="EG77" s="237" t="e">
        <f t="shared" si="86"/>
        <v>#N/A</v>
      </c>
      <c r="EH77" s="237" t="e">
        <f t="shared" si="86"/>
        <v>#N/A</v>
      </c>
      <c r="EI77" s="237" t="e">
        <f t="shared" si="86"/>
        <v>#N/A</v>
      </c>
      <c r="EJ77" s="237" t="e">
        <f t="shared" si="86"/>
        <v>#N/A</v>
      </c>
      <c r="EK77" s="237" t="e">
        <f t="shared" si="86"/>
        <v>#N/A</v>
      </c>
      <c r="EL77" s="237" t="e">
        <f t="shared" si="86"/>
        <v>#N/A</v>
      </c>
      <c r="EM77" s="237" t="e">
        <f t="shared" si="86"/>
        <v>#N/A</v>
      </c>
      <c r="EN77" s="237" t="e">
        <f t="shared" si="86"/>
        <v>#N/A</v>
      </c>
      <c r="EO77" s="237" t="e">
        <f t="shared" si="86"/>
        <v>#N/A</v>
      </c>
      <c r="EP77" s="237" t="e">
        <f t="shared" si="86"/>
        <v>#N/A</v>
      </c>
      <c r="EQ77" s="237" t="e">
        <f t="shared" si="86"/>
        <v>#N/A</v>
      </c>
      <c r="ER77" s="237" t="e">
        <f t="shared" si="86"/>
        <v>#N/A</v>
      </c>
      <c r="ES77" s="237" t="e">
        <f t="shared" si="86"/>
        <v>#N/A</v>
      </c>
      <c r="ET77" s="237" t="e">
        <f t="shared" si="86"/>
        <v>#N/A</v>
      </c>
      <c r="EU77" s="237" t="e">
        <f t="shared" si="65"/>
        <v>#N/A</v>
      </c>
      <c r="EV77" s="237" t="e">
        <f t="shared" si="65"/>
        <v>#N/A</v>
      </c>
      <c r="EW77" s="237" t="e">
        <f t="shared" si="65"/>
        <v>#N/A</v>
      </c>
      <c r="EX77" s="237" t="e">
        <f t="shared" si="65"/>
        <v>#N/A</v>
      </c>
      <c r="EY77" s="237" t="e">
        <f t="shared" si="65"/>
        <v>#N/A</v>
      </c>
      <c r="EZ77" s="237" t="e">
        <f t="shared" si="65"/>
        <v>#N/A</v>
      </c>
      <c r="FA77" s="237" t="e">
        <f t="shared" si="65"/>
        <v>#N/A</v>
      </c>
      <c r="FB77" s="237" t="e">
        <f t="shared" si="65"/>
        <v>#N/A</v>
      </c>
      <c r="FC77" s="237" t="e">
        <f t="shared" si="65"/>
        <v>#N/A</v>
      </c>
      <c r="FD77" s="237" t="e">
        <f t="shared" si="65"/>
        <v>#N/A</v>
      </c>
      <c r="FE77" s="237" t="e">
        <f t="shared" si="65"/>
        <v>#N/A</v>
      </c>
      <c r="FF77" s="237" t="e">
        <f t="shared" si="65"/>
        <v>#N/A</v>
      </c>
      <c r="FG77" s="237" t="e">
        <f t="shared" si="65"/>
        <v>#N/A</v>
      </c>
      <c r="FH77" s="237" t="e">
        <f t="shared" si="65"/>
        <v>#N/A</v>
      </c>
      <c r="FI77" s="237" t="e">
        <f t="shared" si="65"/>
        <v>#N/A</v>
      </c>
      <c r="FJ77" s="237" t="e">
        <f t="shared" si="65"/>
        <v>#N/A</v>
      </c>
      <c r="FK77" s="237" t="e">
        <f t="shared" si="108"/>
        <v>#N/A</v>
      </c>
      <c r="FL77" s="237" t="e">
        <f t="shared" si="88"/>
        <v>#N/A</v>
      </c>
      <c r="FM77" s="237" t="e">
        <f t="shared" si="88"/>
        <v>#N/A</v>
      </c>
      <c r="FN77" s="237" t="e">
        <f t="shared" si="88"/>
        <v>#N/A</v>
      </c>
      <c r="FO77" s="237" t="e">
        <f t="shared" si="88"/>
        <v>#N/A</v>
      </c>
      <c r="FP77" s="237" t="e">
        <f t="shared" si="88"/>
        <v>#N/A</v>
      </c>
      <c r="FQ77" s="237" t="e">
        <f t="shared" si="88"/>
        <v>#N/A</v>
      </c>
      <c r="FR77" s="237" t="e">
        <f t="shared" si="88"/>
        <v>#N/A</v>
      </c>
      <c r="FS77" s="237" t="e">
        <f t="shared" si="76"/>
        <v>#N/A</v>
      </c>
      <c r="FT77" s="237" t="e">
        <f t="shared" si="76"/>
        <v>#N/A</v>
      </c>
      <c r="FU77" s="237" t="e">
        <f t="shared" si="76"/>
        <v>#N/A</v>
      </c>
      <c r="FV77" s="237" t="e">
        <f t="shared" si="76"/>
        <v>#N/A</v>
      </c>
      <c r="FW77" s="237" t="e">
        <f t="shared" si="74"/>
        <v>#N/A</v>
      </c>
      <c r="FX77" s="237" t="e">
        <f t="shared" si="74"/>
        <v>#N/A</v>
      </c>
      <c r="FY77" s="237" t="e">
        <f t="shared" si="111"/>
        <v>#N/A</v>
      </c>
      <c r="FZ77" s="237" t="e">
        <f t="shared" si="111"/>
        <v>#N/A</v>
      </c>
      <c r="GA77" s="237" t="e">
        <f t="shared" si="111"/>
        <v>#N/A</v>
      </c>
      <c r="GB77" s="237" t="e">
        <f t="shared" si="111"/>
        <v>#N/A</v>
      </c>
      <c r="GC77" s="237" t="e">
        <f t="shared" si="111"/>
        <v>#N/A</v>
      </c>
      <c r="GD77" s="237" t="e">
        <f t="shared" si="111"/>
        <v>#N/A</v>
      </c>
      <c r="GE77" s="237" t="e">
        <f t="shared" si="111"/>
        <v>#N/A</v>
      </c>
      <c r="GF77" s="237" t="e">
        <f t="shared" si="111"/>
        <v>#N/A</v>
      </c>
      <c r="GG77" s="237" t="e">
        <f t="shared" si="111"/>
        <v>#N/A</v>
      </c>
      <c r="GH77" s="237" t="e">
        <f t="shared" si="111"/>
        <v>#N/A</v>
      </c>
      <c r="GI77" s="237" t="e">
        <f t="shared" si="111"/>
        <v>#N/A</v>
      </c>
      <c r="GJ77" s="237" t="e">
        <f t="shared" si="111"/>
        <v>#N/A</v>
      </c>
      <c r="GK77" s="237" t="e">
        <f t="shared" si="111"/>
        <v>#N/A</v>
      </c>
      <c r="GL77" s="237" t="e">
        <f t="shared" si="78"/>
        <v>#N/A</v>
      </c>
      <c r="GM77" s="237" t="e">
        <f t="shared" si="78"/>
        <v>#N/A</v>
      </c>
      <c r="GN77" s="237" t="e">
        <f t="shared" si="78"/>
        <v>#N/A</v>
      </c>
      <c r="GO77" s="237" t="e">
        <f t="shared" si="78"/>
        <v>#N/A</v>
      </c>
      <c r="GP77" s="237" t="e">
        <f t="shared" si="78"/>
        <v>#N/A</v>
      </c>
      <c r="GQ77" s="237" t="e">
        <f t="shared" si="78"/>
        <v>#N/A</v>
      </c>
      <c r="GR77" s="237" t="e">
        <f t="shared" si="78"/>
        <v>#N/A</v>
      </c>
      <c r="GS77" s="237" t="e">
        <f t="shared" si="78"/>
        <v>#N/A</v>
      </c>
      <c r="GT77" s="237" t="e">
        <f t="shared" si="78"/>
        <v>#N/A</v>
      </c>
      <c r="GU77" s="237" t="e">
        <f t="shared" si="78"/>
        <v>#N/A</v>
      </c>
      <c r="GV77" s="237" t="e">
        <f t="shared" si="78"/>
        <v>#N/A</v>
      </c>
      <c r="GW77" s="237" t="e">
        <f t="shared" si="78"/>
        <v>#N/A</v>
      </c>
      <c r="GX77" s="237" t="e">
        <f t="shared" si="78"/>
        <v>#N/A</v>
      </c>
      <c r="GY77" s="237" t="e">
        <f t="shared" si="78"/>
        <v>#N/A</v>
      </c>
      <c r="GZ77" s="237" t="e">
        <f t="shared" si="78"/>
        <v>#N/A</v>
      </c>
      <c r="HA77" s="237" t="e">
        <f t="shared" si="78"/>
        <v>#N/A</v>
      </c>
      <c r="HB77" s="237" t="e">
        <f t="shared" si="106"/>
        <v>#N/A</v>
      </c>
      <c r="HC77" s="237" t="e">
        <f t="shared" si="106"/>
        <v>#N/A</v>
      </c>
      <c r="HD77" s="237" t="e">
        <f t="shared" si="98"/>
        <v>#N/A</v>
      </c>
      <c r="HE77" s="237" t="e">
        <f t="shared" si="77"/>
        <v>#N/A</v>
      </c>
      <c r="HF77" s="237" t="e">
        <f t="shared" si="77"/>
        <v>#N/A</v>
      </c>
      <c r="HG77" s="237" t="e">
        <f t="shared" si="77"/>
        <v>#N/A</v>
      </c>
      <c r="HH77" s="237" t="e">
        <f t="shared" si="77"/>
        <v>#N/A</v>
      </c>
      <c r="HI77" s="237" t="e">
        <f t="shared" si="77"/>
        <v>#N/A</v>
      </c>
      <c r="HJ77" s="237" t="e">
        <f t="shared" si="77"/>
        <v>#N/A</v>
      </c>
      <c r="HK77" s="237" t="e">
        <f t="shared" si="77"/>
        <v>#N/A</v>
      </c>
      <c r="HL77" s="237" t="e">
        <f t="shared" si="77"/>
        <v>#N/A</v>
      </c>
      <c r="HM77" s="237" t="e">
        <f t="shared" si="77"/>
        <v>#N/A</v>
      </c>
      <c r="HN77" s="237" t="e">
        <f t="shared" si="77"/>
        <v>#N/A</v>
      </c>
      <c r="HO77" s="237" t="e">
        <f t="shared" si="77"/>
        <v>#N/A</v>
      </c>
      <c r="HP77" s="237" t="e">
        <f t="shared" si="77"/>
        <v>#N/A</v>
      </c>
      <c r="HQ77" s="237" t="e">
        <f t="shared" si="107"/>
        <v>#N/A</v>
      </c>
      <c r="HR77" s="237" t="e">
        <f t="shared" si="107"/>
        <v>#N/A</v>
      </c>
      <c r="HS77" s="237" t="e">
        <f t="shared" si="107"/>
        <v>#N/A</v>
      </c>
      <c r="HT77" s="237" t="e">
        <f t="shared" si="107"/>
        <v>#N/A</v>
      </c>
      <c r="HU77" s="237" t="e">
        <f t="shared" si="107"/>
        <v>#N/A</v>
      </c>
      <c r="HV77" s="237" t="e">
        <f t="shared" si="81"/>
        <v>#N/A</v>
      </c>
      <c r="HW77" s="237" t="e">
        <f t="shared" si="79"/>
        <v>#N/A</v>
      </c>
      <c r="HX77" s="237" t="e">
        <f t="shared" si="66"/>
        <v>#N/A</v>
      </c>
      <c r="HY77" s="237" t="e">
        <f t="shared" si="63"/>
        <v>#N/A</v>
      </c>
      <c r="HZ77" s="237" t="e">
        <f t="shared" si="63"/>
        <v>#N/A</v>
      </c>
      <c r="IA77" s="237" t="e">
        <f t="shared" si="45"/>
        <v>#N/A</v>
      </c>
      <c r="IB77" s="237" t="e">
        <f t="shared" si="45"/>
        <v>#N/A</v>
      </c>
    </row>
    <row r="78" spans="1:236" hidden="1" x14ac:dyDescent="0.25">
      <c r="A78" s="22">
        <v>75</v>
      </c>
      <c r="B78" s="132"/>
      <c r="C78" s="132"/>
      <c r="D78" s="132"/>
      <c r="E78" s="127"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9" t="str">
        <f t="shared" si="94"/>
        <v/>
      </c>
      <c r="Q78" s="119" t="str">
        <f t="shared" si="95"/>
        <v/>
      </c>
      <c r="R78" s="40" t="str">
        <f t="shared" si="96"/>
        <v/>
      </c>
      <c r="S78" s="132"/>
      <c r="T78" s="28" t="str">
        <f>IF(AND(B78&gt;0,C78&gt;0,D78&gt;0,M78&gt;0,N78&gt;0,S78&gt;0,NOT(K78="")),ABS(VLOOKUP($S$1,VLookups!$A$28:$B$29,2,FALSE)-_xlfn.BETA.DIST(S78,IF(G78="L",N78,M78),IF(G78="L",M78,N78),TRUE,B78,D78)),"")</f>
        <v/>
      </c>
      <c r="U78" s="129" t="str">
        <f>IF(OR($M78="",$N78=""),"",_xlfn.BETA.INV(ABS(VLOOKUP($S$1,VLookups!$A$28:$B$29,2,FALSE)-U$3),IF($G78="L",$N78,$M78),IF($G78="L",$M78,$N78),$B78,$D78))</f>
        <v/>
      </c>
      <c r="V78" s="130" t="str">
        <f>IF(OR($M78="",$N78=""),"",_xlfn.BETA.INV(ABS(VLOOKUP($S$1,VLookups!$A$28:$B$29,2,FALSE)-V$3),IF($G78="L",$N78,$M78),IF($G78="L",$M78,$N78),$B78,$D78))</f>
        <v/>
      </c>
      <c r="W78" s="129" t="str">
        <f>IF(OR($M78="",$N78=""),"",_xlfn.BETA.INV(ABS(VLOOKUP($S$1,VLookups!$A$28:$B$29,2,FALSE)-W$3),IF($G78="L",$N78,$M78),IF($G78="L",$M78,$N78),$B78,$D78))</f>
        <v/>
      </c>
      <c r="X78" s="130" t="str">
        <f>IF(OR($M78="",$N78=""),"",_xlfn.BETA.INV(ABS(VLOOKUP($S$1,VLookups!$A$28:$B$29,2,FALSE)-X$3),IF($G78="L",$N78,$M78),IF($G78="L",$M78,$N78),$B78,$D78))</f>
        <v/>
      </c>
      <c r="Y78" s="129" t="str">
        <f>IF(OR($M78="",$N78=""),"",_xlfn.BETA.INV(ABS(VLOOKUP($S$1,VLookups!$A$28:$B$29,2,FALSE)-Y$3),IF($G78="L",$N78,$M78),IF($G78="L",$M78,$N78),$B78,$D78))</f>
        <v/>
      </c>
      <c r="Z78" s="130" t="str">
        <f>IF(OR($M78="",$N78=""),"",_xlfn.BETA.INV(ABS(VLOOKUP($S$1,VLookups!$A$28:$B$29,2,FALSE)-Z$3),IF($G78="L",$N78,$M78),IF($G78="L",$M78,$N78),$B78,$D78))</f>
        <v/>
      </c>
      <c r="AA78" s="129" t="str">
        <f>IF(OR($M78="",$N78=""),"",_xlfn.BETA.INV(ABS(VLOOKUP($S$1,VLookups!$A$28:$B$29,2,FALSE)-AA$3),IF($G78="L",$N78,$M78),IF($G78="L",$M78,$N78),$B78,$D78))</f>
        <v/>
      </c>
      <c r="AB78" s="130" t="str">
        <f>IF(OR($M78="",$N78=""),"",_xlfn.BETA.INV(ABS(VLOOKUP($S$1,VLookups!$A$28:$B$29,2,FALSE)-AB$3),IF($G78="L",$N78,$M78),IF($G78="L",$M78,$N78),$B78,$D78))</f>
        <v/>
      </c>
      <c r="AC78" s="129" t="str">
        <f>IF(OR($M78="",$N78=""),"",_xlfn.BETA.INV(ABS(VLOOKUP($S$1,VLookups!$A$28:$B$29,2,FALSE)-AC$3),IF($G78="L",$N78,$M78),IF($G78="L",$M78,$N78),$B78,$D78))</f>
        <v/>
      </c>
      <c r="AD78" s="130" t="str">
        <f>IF(OR($M78="",$N78=""),"",_xlfn.BETA.INV(ABS(VLOOKUP($S$1,VLookups!$A$28:$B$29,2,FALSE)-AD$3),IF($G78="L",$N78,$M78),IF($G78="L",$M78,$N78),$B78,$D78))</f>
        <v/>
      </c>
      <c r="AE78" s="129" t="str">
        <f>IF(OR($M78="",$N78=""),"",_xlfn.BETA.INV(ABS(VLOOKUP($S$1,VLookups!$A$28:$B$29,2,FALSE)-AE$3),IF($G78="L",$N78,$M78),IF($G78="L",$M78,$N78),$B78,$D78))</f>
        <v/>
      </c>
      <c r="AF78" s="130" t="str">
        <f>IF(OR($M78="",$N78=""),"",_xlfn.BETA.INV(ABS(VLOOKUP($S$1,VLookups!$A$28:$B$29,2,FALSE)-AF$3),IF($G78="L",$N78,$M78),IF($G78="L",$M78,$N78),$B78,$D78))</f>
        <v/>
      </c>
      <c r="AG78" s="17"/>
      <c r="AH78" s="238" t="str">
        <f t="shared" si="102"/>
        <v/>
      </c>
      <c r="AI78" s="236" t="str">
        <f t="shared" si="103"/>
        <v/>
      </c>
      <c r="AJ78" s="199" t="str">
        <f t="shared" si="114"/>
        <v/>
      </c>
      <c r="AK78" s="199" t="str">
        <f t="shared" si="114"/>
        <v/>
      </c>
      <c r="AL78" s="199" t="str">
        <f t="shared" si="114"/>
        <v/>
      </c>
      <c r="AM78" s="199" t="str">
        <f t="shared" si="114"/>
        <v/>
      </c>
      <c r="AN78" s="199" t="str">
        <f t="shared" si="114"/>
        <v/>
      </c>
      <c r="AO78" s="199" t="str">
        <f t="shared" si="114"/>
        <v/>
      </c>
      <c r="AP78" s="199" t="str">
        <f t="shared" si="114"/>
        <v/>
      </c>
      <c r="AQ78" s="199" t="str">
        <f t="shared" si="114"/>
        <v/>
      </c>
      <c r="AR78" s="199" t="str">
        <f t="shared" si="114"/>
        <v/>
      </c>
      <c r="AS78" s="199" t="str">
        <f t="shared" si="114"/>
        <v/>
      </c>
      <c r="AT78" s="199" t="str">
        <f t="shared" si="114"/>
        <v/>
      </c>
      <c r="AU78" s="199" t="str">
        <f t="shared" si="114"/>
        <v/>
      </c>
      <c r="AV78" s="199" t="str">
        <f t="shared" si="114"/>
        <v/>
      </c>
      <c r="AW78" s="199" t="str">
        <f t="shared" si="114"/>
        <v/>
      </c>
      <c r="AX78" s="199" t="str">
        <f t="shared" si="114"/>
        <v/>
      </c>
      <c r="AY78" s="199" t="str">
        <f t="shared" si="114"/>
        <v/>
      </c>
      <c r="AZ78" s="199" t="str">
        <f t="shared" si="114"/>
        <v/>
      </c>
      <c r="BA78" s="199" t="str">
        <f t="shared" si="114"/>
        <v/>
      </c>
      <c r="BB78" s="199" t="str">
        <f t="shared" si="114"/>
        <v/>
      </c>
      <c r="BC78" s="199" t="str">
        <f t="shared" si="114"/>
        <v/>
      </c>
      <c r="BD78" s="199" t="str">
        <f t="shared" si="114"/>
        <v/>
      </c>
      <c r="BE78" s="199" t="str">
        <f t="shared" si="114"/>
        <v/>
      </c>
      <c r="BF78" s="199" t="str">
        <f t="shared" si="114"/>
        <v/>
      </c>
      <c r="BG78" s="199" t="str">
        <f t="shared" si="114"/>
        <v/>
      </c>
      <c r="BH78" s="199" t="str">
        <f t="shared" si="114"/>
        <v/>
      </c>
      <c r="BI78" s="199" t="str">
        <f t="shared" si="114"/>
        <v/>
      </c>
      <c r="BJ78" s="199" t="str">
        <f t="shared" si="114"/>
        <v/>
      </c>
      <c r="BK78" s="199" t="str">
        <f t="shared" si="114"/>
        <v/>
      </c>
      <c r="BL78" s="199" t="str">
        <f t="shared" si="114"/>
        <v/>
      </c>
      <c r="BM78" s="199" t="str">
        <f t="shared" si="114"/>
        <v/>
      </c>
      <c r="BN78" s="199" t="str">
        <f t="shared" si="114"/>
        <v/>
      </c>
      <c r="BO78" s="199" t="str">
        <f t="shared" si="114"/>
        <v/>
      </c>
      <c r="BP78" s="199" t="str">
        <f t="shared" si="114"/>
        <v/>
      </c>
      <c r="BQ78" s="199" t="str">
        <f t="shared" si="114"/>
        <v/>
      </c>
      <c r="BR78" s="199" t="str">
        <f t="shared" si="114"/>
        <v/>
      </c>
      <c r="BS78" s="199" t="str">
        <f t="shared" si="114"/>
        <v/>
      </c>
      <c r="BT78" s="199" t="str">
        <f t="shared" si="114"/>
        <v/>
      </c>
      <c r="BU78" s="199" t="str">
        <f t="shared" si="114"/>
        <v/>
      </c>
      <c r="BV78" s="199" t="str">
        <f t="shared" si="114"/>
        <v/>
      </c>
      <c r="BW78" s="199" t="str">
        <f t="shared" si="114"/>
        <v/>
      </c>
      <c r="BX78" s="199" t="str">
        <f t="shared" si="114"/>
        <v/>
      </c>
      <c r="BY78" s="199" t="str">
        <f t="shared" si="114"/>
        <v/>
      </c>
      <c r="BZ78" s="199" t="str">
        <f t="shared" si="114"/>
        <v/>
      </c>
      <c r="CA78" s="199" t="str">
        <f t="shared" si="114"/>
        <v/>
      </c>
      <c r="CB78" s="199" t="str">
        <f t="shared" si="114"/>
        <v/>
      </c>
      <c r="CC78" s="199" t="str">
        <f t="shared" si="114"/>
        <v/>
      </c>
      <c r="CD78" s="199" t="str">
        <f t="shared" si="114"/>
        <v/>
      </c>
      <c r="CE78" s="199" t="str">
        <f t="shared" si="114"/>
        <v/>
      </c>
      <c r="CF78" s="199" t="str">
        <f t="shared" si="114"/>
        <v/>
      </c>
      <c r="CG78" s="199" t="str">
        <f t="shared" si="114"/>
        <v/>
      </c>
      <c r="CH78" s="199" t="str">
        <f t="shared" si="114"/>
        <v/>
      </c>
      <c r="CI78" s="199" t="str">
        <f t="shared" si="114"/>
        <v/>
      </c>
      <c r="CJ78" s="199" t="str">
        <f t="shared" si="114"/>
        <v/>
      </c>
      <c r="CK78" s="199" t="str">
        <f t="shared" si="114"/>
        <v/>
      </c>
      <c r="CL78" s="199" t="str">
        <f t="shared" si="114"/>
        <v/>
      </c>
      <c r="CM78" s="199" t="str">
        <f t="shared" si="114"/>
        <v/>
      </c>
      <c r="CN78" s="199" t="str">
        <f t="shared" si="114"/>
        <v/>
      </c>
      <c r="CO78" s="199" t="str">
        <f t="shared" si="114"/>
        <v/>
      </c>
      <c r="CP78" s="199" t="str">
        <f t="shared" si="114"/>
        <v/>
      </c>
      <c r="CQ78" s="199" t="str">
        <f t="shared" si="114"/>
        <v/>
      </c>
      <c r="CR78" s="199" t="str">
        <f t="shared" si="114"/>
        <v/>
      </c>
      <c r="CS78" s="199" t="str">
        <f t="shared" si="114"/>
        <v/>
      </c>
      <c r="CT78" s="199" t="str">
        <f t="shared" si="114"/>
        <v/>
      </c>
      <c r="CU78" s="199" t="str">
        <f t="shared" si="114"/>
        <v/>
      </c>
      <c r="CV78" s="199" t="str">
        <f t="shared" si="113"/>
        <v/>
      </c>
      <c r="CW78" s="199" t="str">
        <f t="shared" si="113"/>
        <v/>
      </c>
      <c r="CX78" s="199" t="str">
        <f t="shared" si="113"/>
        <v/>
      </c>
      <c r="CY78" s="199" t="str">
        <f t="shared" si="113"/>
        <v/>
      </c>
      <c r="CZ78" s="199" t="str">
        <f t="shared" si="113"/>
        <v/>
      </c>
      <c r="DA78" s="199" t="str">
        <f t="shared" si="113"/>
        <v/>
      </c>
      <c r="DB78" s="199" t="str">
        <f t="shared" si="113"/>
        <v/>
      </c>
      <c r="DC78" s="199" t="str">
        <f t="shared" si="113"/>
        <v/>
      </c>
      <c r="DD78" s="199" t="str">
        <f t="shared" si="113"/>
        <v/>
      </c>
      <c r="DE78" s="199" t="str">
        <f t="shared" si="113"/>
        <v/>
      </c>
      <c r="DF78" s="199" t="str">
        <f t="shared" si="113"/>
        <v/>
      </c>
      <c r="DG78" s="199" t="str">
        <f t="shared" si="113"/>
        <v/>
      </c>
      <c r="DH78" s="199" t="str">
        <f t="shared" si="113"/>
        <v/>
      </c>
      <c r="DI78" s="199" t="str">
        <f t="shared" si="113"/>
        <v/>
      </c>
      <c r="DJ78" s="199" t="str">
        <f t="shared" si="113"/>
        <v/>
      </c>
      <c r="DK78" s="199" t="str">
        <f t="shared" si="113"/>
        <v/>
      </c>
      <c r="DL78" s="199" t="str">
        <f t="shared" si="113"/>
        <v/>
      </c>
      <c r="DM78" s="199" t="str">
        <f t="shared" si="113"/>
        <v/>
      </c>
      <c r="DN78" s="199" t="str">
        <f t="shared" si="113"/>
        <v/>
      </c>
      <c r="DO78" s="199" t="str">
        <f t="shared" si="113"/>
        <v/>
      </c>
      <c r="DP78" s="199" t="str">
        <f t="shared" si="113"/>
        <v/>
      </c>
      <c r="DQ78" s="199" t="str">
        <f t="shared" si="113"/>
        <v/>
      </c>
      <c r="DR78" s="199" t="str">
        <f t="shared" si="113"/>
        <v/>
      </c>
      <c r="DS78" s="199" t="str">
        <f t="shared" si="113"/>
        <v/>
      </c>
      <c r="DT78" s="199" t="str">
        <f t="shared" si="113"/>
        <v/>
      </c>
      <c r="DU78" s="199" t="str">
        <f t="shared" si="113"/>
        <v/>
      </c>
      <c r="DV78" s="199" t="str">
        <f t="shared" si="113"/>
        <v/>
      </c>
      <c r="DW78" s="199" t="str">
        <f t="shared" si="113"/>
        <v/>
      </c>
      <c r="DX78" s="199" t="str">
        <f t="shared" si="113"/>
        <v/>
      </c>
      <c r="DY78" s="199" t="str">
        <f t="shared" si="113"/>
        <v/>
      </c>
      <c r="DZ78" s="199" t="str">
        <f t="shared" si="113"/>
        <v/>
      </c>
      <c r="EA78" s="199" t="str">
        <f t="shared" si="113"/>
        <v/>
      </c>
      <c r="EB78" s="199" t="str">
        <f t="shared" si="113"/>
        <v/>
      </c>
      <c r="EC78" s="199" t="str">
        <f t="shared" si="113"/>
        <v/>
      </c>
      <c r="ED78" s="199" t="str">
        <f t="shared" si="113"/>
        <v/>
      </c>
      <c r="EE78" s="236" t="str">
        <f t="shared" si="105"/>
        <v/>
      </c>
      <c r="EF78" s="237" t="e">
        <f t="shared" ref="EF78:EU103" si="115">IF(ISNONTEXT($Q78),IF($G78="R",_xlfn.BETA.DIST(AI78,$M78,$N78,FALSE,$B78,$D78),_xlfn.BETA.DIST(AI78,$N78,$M78,FALSE,$B78,$D78)),NA())</f>
        <v>#N/A</v>
      </c>
      <c r="EG78" s="237" t="e">
        <f t="shared" si="115"/>
        <v>#N/A</v>
      </c>
      <c r="EH78" s="237" t="e">
        <f t="shared" si="115"/>
        <v>#N/A</v>
      </c>
      <c r="EI78" s="237" t="e">
        <f t="shared" si="115"/>
        <v>#N/A</v>
      </c>
      <c r="EJ78" s="237" t="e">
        <f t="shared" si="115"/>
        <v>#N/A</v>
      </c>
      <c r="EK78" s="237" t="e">
        <f t="shared" si="115"/>
        <v>#N/A</v>
      </c>
      <c r="EL78" s="237" t="e">
        <f t="shared" si="115"/>
        <v>#N/A</v>
      </c>
      <c r="EM78" s="237" t="e">
        <f t="shared" si="115"/>
        <v>#N/A</v>
      </c>
      <c r="EN78" s="237" t="e">
        <f t="shared" si="115"/>
        <v>#N/A</v>
      </c>
      <c r="EO78" s="237" t="e">
        <f t="shared" si="115"/>
        <v>#N/A</v>
      </c>
      <c r="EP78" s="237" t="e">
        <f t="shared" si="115"/>
        <v>#N/A</v>
      </c>
      <c r="EQ78" s="237" t="e">
        <f t="shared" si="115"/>
        <v>#N/A</v>
      </c>
      <c r="ER78" s="237" t="e">
        <f t="shared" si="115"/>
        <v>#N/A</v>
      </c>
      <c r="ES78" s="237" t="e">
        <f t="shared" si="115"/>
        <v>#N/A</v>
      </c>
      <c r="ET78" s="237" t="e">
        <f t="shared" si="115"/>
        <v>#N/A</v>
      </c>
      <c r="EU78" s="237" t="e">
        <f t="shared" si="65"/>
        <v>#N/A</v>
      </c>
      <c r="EV78" s="237" t="e">
        <f t="shared" si="65"/>
        <v>#N/A</v>
      </c>
      <c r="EW78" s="237" t="e">
        <f t="shared" si="65"/>
        <v>#N/A</v>
      </c>
      <c r="EX78" s="237" t="e">
        <f t="shared" si="65"/>
        <v>#N/A</v>
      </c>
      <c r="EY78" s="237" t="e">
        <f t="shared" si="65"/>
        <v>#N/A</v>
      </c>
      <c r="EZ78" s="237" t="e">
        <f t="shared" si="65"/>
        <v>#N/A</v>
      </c>
      <c r="FA78" s="237" t="e">
        <f t="shared" si="65"/>
        <v>#N/A</v>
      </c>
      <c r="FB78" s="237" t="e">
        <f t="shared" si="65"/>
        <v>#N/A</v>
      </c>
      <c r="FC78" s="237" t="e">
        <f t="shared" si="65"/>
        <v>#N/A</v>
      </c>
      <c r="FD78" s="237" t="e">
        <f t="shared" si="65"/>
        <v>#N/A</v>
      </c>
      <c r="FE78" s="237" t="e">
        <f t="shared" si="65"/>
        <v>#N/A</v>
      </c>
      <c r="FF78" s="237" t="e">
        <f t="shared" si="65"/>
        <v>#N/A</v>
      </c>
      <c r="FG78" s="237" t="e">
        <f t="shared" si="65"/>
        <v>#N/A</v>
      </c>
      <c r="FH78" s="237" t="e">
        <f t="shared" si="65"/>
        <v>#N/A</v>
      </c>
      <c r="FI78" s="237" t="e">
        <f t="shared" si="65"/>
        <v>#N/A</v>
      </c>
      <c r="FJ78" s="237" t="e">
        <f t="shared" si="65"/>
        <v>#N/A</v>
      </c>
      <c r="FK78" s="237" t="e">
        <f t="shared" si="108"/>
        <v>#N/A</v>
      </c>
      <c r="FL78" s="237" t="e">
        <f t="shared" si="88"/>
        <v>#N/A</v>
      </c>
      <c r="FM78" s="237" t="e">
        <f t="shared" si="88"/>
        <v>#N/A</v>
      </c>
      <c r="FN78" s="237" t="e">
        <f t="shared" si="88"/>
        <v>#N/A</v>
      </c>
      <c r="FO78" s="237" t="e">
        <f t="shared" si="88"/>
        <v>#N/A</v>
      </c>
      <c r="FP78" s="237" t="e">
        <f t="shared" si="88"/>
        <v>#N/A</v>
      </c>
      <c r="FQ78" s="237" t="e">
        <f t="shared" si="88"/>
        <v>#N/A</v>
      </c>
      <c r="FR78" s="237" t="e">
        <f t="shared" si="88"/>
        <v>#N/A</v>
      </c>
      <c r="FS78" s="237" t="e">
        <f t="shared" si="76"/>
        <v>#N/A</v>
      </c>
      <c r="FT78" s="237" t="e">
        <f t="shared" si="76"/>
        <v>#N/A</v>
      </c>
      <c r="FU78" s="237" t="e">
        <f t="shared" si="76"/>
        <v>#N/A</v>
      </c>
      <c r="FV78" s="237" t="e">
        <f t="shared" si="76"/>
        <v>#N/A</v>
      </c>
      <c r="FW78" s="237" t="e">
        <f t="shared" si="74"/>
        <v>#N/A</v>
      </c>
      <c r="FX78" s="237" t="e">
        <f t="shared" si="74"/>
        <v>#N/A</v>
      </c>
      <c r="FY78" s="237" t="e">
        <f t="shared" si="111"/>
        <v>#N/A</v>
      </c>
      <c r="FZ78" s="237" t="e">
        <f t="shared" si="111"/>
        <v>#N/A</v>
      </c>
      <c r="GA78" s="237" t="e">
        <f t="shared" si="111"/>
        <v>#N/A</v>
      </c>
      <c r="GB78" s="237" t="e">
        <f t="shared" si="111"/>
        <v>#N/A</v>
      </c>
      <c r="GC78" s="237" t="e">
        <f t="shared" si="111"/>
        <v>#N/A</v>
      </c>
      <c r="GD78" s="237" t="e">
        <f t="shared" si="111"/>
        <v>#N/A</v>
      </c>
      <c r="GE78" s="237" t="e">
        <f t="shared" si="111"/>
        <v>#N/A</v>
      </c>
      <c r="GF78" s="237" t="e">
        <f t="shared" si="111"/>
        <v>#N/A</v>
      </c>
      <c r="GG78" s="237" t="e">
        <f t="shared" si="111"/>
        <v>#N/A</v>
      </c>
      <c r="GH78" s="237" t="e">
        <f t="shared" si="111"/>
        <v>#N/A</v>
      </c>
      <c r="GI78" s="237" t="e">
        <f t="shared" si="111"/>
        <v>#N/A</v>
      </c>
      <c r="GJ78" s="237" t="e">
        <f t="shared" si="111"/>
        <v>#N/A</v>
      </c>
      <c r="GK78" s="237" t="e">
        <f t="shared" si="111"/>
        <v>#N/A</v>
      </c>
      <c r="GL78" s="237" t="e">
        <f t="shared" si="78"/>
        <v>#N/A</v>
      </c>
      <c r="GM78" s="237" t="e">
        <f t="shared" si="78"/>
        <v>#N/A</v>
      </c>
      <c r="GN78" s="237" t="e">
        <f t="shared" si="78"/>
        <v>#N/A</v>
      </c>
      <c r="GO78" s="237" t="e">
        <f t="shared" si="78"/>
        <v>#N/A</v>
      </c>
      <c r="GP78" s="237" t="e">
        <f t="shared" si="78"/>
        <v>#N/A</v>
      </c>
      <c r="GQ78" s="237" t="e">
        <f t="shared" si="78"/>
        <v>#N/A</v>
      </c>
      <c r="GR78" s="237" t="e">
        <f t="shared" si="78"/>
        <v>#N/A</v>
      </c>
      <c r="GS78" s="237" t="e">
        <f t="shared" si="78"/>
        <v>#N/A</v>
      </c>
      <c r="GT78" s="237" t="e">
        <f t="shared" si="78"/>
        <v>#N/A</v>
      </c>
      <c r="GU78" s="237" t="e">
        <f t="shared" si="78"/>
        <v>#N/A</v>
      </c>
      <c r="GV78" s="237" t="e">
        <f t="shared" si="78"/>
        <v>#N/A</v>
      </c>
      <c r="GW78" s="237" t="e">
        <f t="shared" si="78"/>
        <v>#N/A</v>
      </c>
      <c r="GX78" s="237" t="e">
        <f t="shared" si="78"/>
        <v>#N/A</v>
      </c>
      <c r="GY78" s="237" t="e">
        <f t="shared" si="78"/>
        <v>#N/A</v>
      </c>
      <c r="GZ78" s="237" t="e">
        <f t="shared" si="78"/>
        <v>#N/A</v>
      </c>
      <c r="HA78" s="237" t="e">
        <f t="shared" si="78"/>
        <v>#N/A</v>
      </c>
      <c r="HB78" s="237" t="e">
        <f t="shared" si="106"/>
        <v>#N/A</v>
      </c>
      <c r="HC78" s="237" t="e">
        <f t="shared" si="106"/>
        <v>#N/A</v>
      </c>
      <c r="HD78" s="237" t="e">
        <f t="shared" si="98"/>
        <v>#N/A</v>
      </c>
      <c r="HE78" s="237" t="e">
        <f t="shared" si="77"/>
        <v>#N/A</v>
      </c>
      <c r="HF78" s="237" t="e">
        <f t="shared" si="77"/>
        <v>#N/A</v>
      </c>
      <c r="HG78" s="237" t="e">
        <f t="shared" si="77"/>
        <v>#N/A</v>
      </c>
      <c r="HH78" s="237" t="e">
        <f t="shared" si="77"/>
        <v>#N/A</v>
      </c>
      <c r="HI78" s="237" t="e">
        <f t="shared" si="77"/>
        <v>#N/A</v>
      </c>
      <c r="HJ78" s="237" t="e">
        <f t="shared" si="77"/>
        <v>#N/A</v>
      </c>
      <c r="HK78" s="237" t="e">
        <f t="shared" si="77"/>
        <v>#N/A</v>
      </c>
      <c r="HL78" s="237" t="e">
        <f t="shared" si="77"/>
        <v>#N/A</v>
      </c>
      <c r="HM78" s="237" t="e">
        <f t="shared" si="77"/>
        <v>#N/A</v>
      </c>
      <c r="HN78" s="237" t="e">
        <f t="shared" si="77"/>
        <v>#N/A</v>
      </c>
      <c r="HO78" s="237" t="e">
        <f t="shared" si="77"/>
        <v>#N/A</v>
      </c>
      <c r="HP78" s="237" t="e">
        <f t="shared" si="77"/>
        <v>#N/A</v>
      </c>
      <c r="HQ78" s="237" t="e">
        <f t="shared" si="107"/>
        <v>#N/A</v>
      </c>
      <c r="HR78" s="237" t="e">
        <f t="shared" si="107"/>
        <v>#N/A</v>
      </c>
      <c r="HS78" s="237" t="e">
        <f t="shared" si="107"/>
        <v>#N/A</v>
      </c>
      <c r="HT78" s="237" t="e">
        <f t="shared" si="107"/>
        <v>#N/A</v>
      </c>
      <c r="HU78" s="237" t="e">
        <f t="shared" si="107"/>
        <v>#N/A</v>
      </c>
      <c r="HV78" s="237" t="e">
        <f t="shared" si="81"/>
        <v>#N/A</v>
      </c>
      <c r="HW78" s="237" t="e">
        <f t="shared" si="79"/>
        <v>#N/A</v>
      </c>
      <c r="HX78" s="237" t="e">
        <f t="shared" si="66"/>
        <v>#N/A</v>
      </c>
      <c r="HY78" s="237" t="e">
        <f t="shared" si="63"/>
        <v>#N/A</v>
      </c>
      <c r="HZ78" s="237" t="e">
        <f t="shared" si="63"/>
        <v>#N/A</v>
      </c>
      <c r="IA78" s="237" t="e">
        <f t="shared" si="45"/>
        <v>#N/A</v>
      </c>
      <c r="IB78" s="237" t="e">
        <f t="shared" si="45"/>
        <v>#N/A</v>
      </c>
    </row>
    <row r="79" spans="1:236" hidden="1" x14ac:dyDescent="0.25">
      <c r="A79" s="22">
        <v>76</v>
      </c>
      <c r="B79" s="132"/>
      <c r="C79" s="132"/>
      <c r="D79" s="132"/>
      <c r="E79" s="127"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9" t="str">
        <f t="shared" si="94"/>
        <v/>
      </c>
      <c r="Q79" s="119" t="str">
        <f t="shared" si="95"/>
        <v/>
      </c>
      <c r="R79" s="40" t="str">
        <f t="shared" si="96"/>
        <v/>
      </c>
      <c r="S79" s="132"/>
      <c r="T79" s="28" t="str">
        <f>IF(AND(B79&gt;0,C79&gt;0,D79&gt;0,M79&gt;0,N79&gt;0,S79&gt;0,NOT(K79="")),ABS(VLOOKUP($S$1,VLookups!$A$28:$B$29,2,FALSE)-_xlfn.BETA.DIST(S79,IF(G79="L",N79,M79),IF(G79="L",M79,N79),TRUE,B79,D79)),"")</f>
        <v/>
      </c>
      <c r="U79" s="129" t="str">
        <f>IF(OR($M79="",$N79=""),"",_xlfn.BETA.INV(ABS(VLOOKUP($S$1,VLookups!$A$28:$B$29,2,FALSE)-U$3),IF($G79="L",$N79,$M79),IF($G79="L",$M79,$N79),$B79,$D79))</f>
        <v/>
      </c>
      <c r="V79" s="130" t="str">
        <f>IF(OR($M79="",$N79=""),"",_xlfn.BETA.INV(ABS(VLOOKUP($S$1,VLookups!$A$28:$B$29,2,FALSE)-V$3),IF($G79="L",$N79,$M79),IF($G79="L",$M79,$N79),$B79,$D79))</f>
        <v/>
      </c>
      <c r="W79" s="129" t="str">
        <f>IF(OR($M79="",$N79=""),"",_xlfn.BETA.INV(ABS(VLOOKUP($S$1,VLookups!$A$28:$B$29,2,FALSE)-W$3),IF($G79="L",$N79,$M79),IF($G79="L",$M79,$N79),$B79,$D79))</f>
        <v/>
      </c>
      <c r="X79" s="130" t="str">
        <f>IF(OR($M79="",$N79=""),"",_xlfn.BETA.INV(ABS(VLOOKUP($S$1,VLookups!$A$28:$B$29,2,FALSE)-X$3),IF($G79="L",$N79,$M79),IF($G79="L",$M79,$N79),$B79,$D79))</f>
        <v/>
      </c>
      <c r="Y79" s="129" t="str">
        <f>IF(OR($M79="",$N79=""),"",_xlfn.BETA.INV(ABS(VLOOKUP($S$1,VLookups!$A$28:$B$29,2,FALSE)-Y$3),IF($G79="L",$N79,$M79),IF($G79="L",$M79,$N79),$B79,$D79))</f>
        <v/>
      </c>
      <c r="Z79" s="130" t="str">
        <f>IF(OR($M79="",$N79=""),"",_xlfn.BETA.INV(ABS(VLOOKUP($S$1,VLookups!$A$28:$B$29,2,FALSE)-Z$3),IF($G79="L",$N79,$M79),IF($G79="L",$M79,$N79),$B79,$D79))</f>
        <v/>
      </c>
      <c r="AA79" s="129" t="str">
        <f>IF(OR($M79="",$N79=""),"",_xlfn.BETA.INV(ABS(VLOOKUP($S$1,VLookups!$A$28:$B$29,2,FALSE)-AA$3),IF($G79="L",$N79,$M79),IF($G79="L",$M79,$N79),$B79,$D79))</f>
        <v/>
      </c>
      <c r="AB79" s="130" t="str">
        <f>IF(OR($M79="",$N79=""),"",_xlfn.BETA.INV(ABS(VLOOKUP($S$1,VLookups!$A$28:$B$29,2,FALSE)-AB$3),IF($G79="L",$N79,$M79),IF($G79="L",$M79,$N79),$B79,$D79))</f>
        <v/>
      </c>
      <c r="AC79" s="129" t="str">
        <f>IF(OR($M79="",$N79=""),"",_xlfn.BETA.INV(ABS(VLOOKUP($S$1,VLookups!$A$28:$B$29,2,FALSE)-AC$3),IF($G79="L",$N79,$M79),IF($G79="L",$M79,$N79),$B79,$D79))</f>
        <v/>
      </c>
      <c r="AD79" s="130" t="str">
        <f>IF(OR($M79="",$N79=""),"",_xlfn.BETA.INV(ABS(VLOOKUP($S$1,VLookups!$A$28:$B$29,2,FALSE)-AD$3),IF($G79="L",$N79,$M79),IF($G79="L",$M79,$N79),$B79,$D79))</f>
        <v/>
      </c>
      <c r="AE79" s="129" t="str">
        <f>IF(OR($M79="",$N79=""),"",_xlfn.BETA.INV(ABS(VLOOKUP($S$1,VLookups!$A$28:$B$29,2,FALSE)-AE$3),IF($G79="L",$N79,$M79),IF($G79="L",$M79,$N79),$B79,$D79))</f>
        <v/>
      </c>
      <c r="AF79" s="130" t="str">
        <f>IF(OR($M79="",$N79=""),"",_xlfn.BETA.INV(ABS(VLOOKUP($S$1,VLookups!$A$28:$B$29,2,FALSE)-AF$3),IF($G79="L",$N79,$M79),IF($G79="L",$M79,$N79),$B79,$D79))</f>
        <v/>
      </c>
      <c r="AG79" s="17"/>
      <c r="AH79" s="238" t="str">
        <f t="shared" si="102"/>
        <v/>
      </c>
      <c r="AI79" s="236" t="str">
        <f t="shared" si="103"/>
        <v/>
      </c>
      <c r="AJ79" s="199" t="str">
        <f t="shared" si="114"/>
        <v/>
      </c>
      <c r="AK79" s="199" t="str">
        <f t="shared" si="114"/>
        <v/>
      </c>
      <c r="AL79" s="199" t="str">
        <f t="shared" si="114"/>
        <v/>
      </c>
      <c r="AM79" s="199" t="str">
        <f t="shared" si="114"/>
        <v/>
      </c>
      <c r="AN79" s="199" t="str">
        <f t="shared" si="114"/>
        <v/>
      </c>
      <c r="AO79" s="199" t="str">
        <f t="shared" si="114"/>
        <v/>
      </c>
      <c r="AP79" s="199" t="str">
        <f t="shared" si="114"/>
        <v/>
      </c>
      <c r="AQ79" s="199" t="str">
        <f t="shared" si="114"/>
        <v/>
      </c>
      <c r="AR79" s="199" t="str">
        <f t="shared" si="114"/>
        <v/>
      </c>
      <c r="AS79" s="199" t="str">
        <f t="shared" si="114"/>
        <v/>
      </c>
      <c r="AT79" s="199" t="str">
        <f t="shared" si="114"/>
        <v/>
      </c>
      <c r="AU79" s="199" t="str">
        <f t="shared" si="114"/>
        <v/>
      </c>
      <c r="AV79" s="199" t="str">
        <f t="shared" si="114"/>
        <v/>
      </c>
      <c r="AW79" s="199" t="str">
        <f t="shared" si="114"/>
        <v/>
      </c>
      <c r="AX79" s="199" t="str">
        <f t="shared" si="114"/>
        <v/>
      </c>
      <c r="AY79" s="199" t="str">
        <f t="shared" si="114"/>
        <v/>
      </c>
      <c r="AZ79" s="199" t="str">
        <f t="shared" si="114"/>
        <v/>
      </c>
      <c r="BA79" s="199" t="str">
        <f t="shared" si="114"/>
        <v/>
      </c>
      <c r="BB79" s="199" t="str">
        <f t="shared" si="114"/>
        <v/>
      </c>
      <c r="BC79" s="199" t="str">
        <f t="shared" si="114"/>
        <v/>
      </c>
      <c r="BD79" s="199" t="str">
        <f t="shared" si="114"/>
        <v/>
      </c>
      <c r="BE79" s="199" t="str">
        <f t="shared" si="114"/>
        <v/>
      </c>
      <c r="BF79" s="199" t="str">
        <f t="shared" si="114"/>
        <v/>
      </c>
      <c r="BG79" s="199" t="str">
        <f t="shared" si="114"/>
        <v/>
      </c>
      <c r="BH79" s="199" t="str">
        <f t="shared" si="114"/>
        <v/>
      </c>
      <c r="BI79" s="199" t="str">
        <f t="shared" si="114"/>
        <v/>
      </c>
      <c r="BJ79" s="199" t="str">
        <f t="shared" si="114"/>
        <v/>
      </c>
      <c r="BK79" s="199" t="str">
        <f t="shared" si="114"/>
        <v/>
      </c>
      <c r="BL79" s="199" t="str">
        <f t="shared" si="114"/>
        <v/>
      </c>
      <c r="BM79" s="199" t="str">
        <f t="shared" si="114"/>
        <v/>
      </c>
      <c r="BN79" s="199" t="str">
        <f t="shared" si="114"/>
        <v/>
      </c>
      <c r="BO79" s="199" t="str">
        <f t="shared" si="114"/>
        <v/>
      </c>
      <c r="BP79" s="199" t="str">
        <f t="shared" si="114"/>
        <v/>
      </c>
      <c r="BQ79" s="199" t="str">
        <f t="shared" si="114"/>
        <v/>
      </c>
      <c r="BR79" s="199" t="str">
        <f t="shared" si="114"/>
        <v/>
      </c>
      <c r="BS79" s="199" t="str">
        <f t="shared" si="114"/>
        <v/>
      </c>
      <c r="BT79" s="199" t="str">
        <f t="shared" si="114"/>
        <v/>
      </c>
      <c r="BU79" s="199" t="str">
        <f t="shared" si="114"/>
        <v/>
      </c>
      <c r="BV79" s="199" t="str">
        <f t="shared" si="114"/>
        <v/>
      </c>
      <c r="BW79" s="199" t="str">
        <f t="shared" si="114"/>
        <v/>
      </c>
      <c r="BX79" s="199" t="str">
        <f t="shared" si="114"/>
        <v/>
      </c>
      <c r="BY79" s="199" t="str">
        <f t="shared" si="114"/>
        <v/>
      </c>
      <c r="BZ79" s="199" t="str">
        <f t="shared" si="114"/>
        <v/>
      </c>
      <c r="CA79" s="199" t="str">
        <f t="shared" si="114"/>
        <v/>
      </c>
      <c r="CB79" s="199" t="str">
        <f t="shared" si="114"/>
        <v/>
      </c>
      <c r="CC79" s="199" t="str">
        <f t="shared" si="114"/>
        <v/>
      </c>
      <c r="CD79" s="199" t="str">
        <f t="shared" si="114"/>
        <v/>
      </c>
      <c r="CE79" s="199" t="str">
        <f t="shared" si="114"/>
        <v/>
      </c>
      <c r="CF79" s="199" t="str">
        <f t="shared" si="114"/>
        <v/>
      </c>
      <c r="CG79" s="199" t="str">
        <f t="shared" si="114"/>
        <v/>
      </c>
      <c r="CH79" s="199" t="str">
        <f t="shared" si="114"/>
        <v/>
      </c>
      <c r="CI79" s="199" t="str">
        <f t="shared" si="114"/>
        <v/>
      </c>
      <c r="CJ79" s="199" t="str">
        <f t="shared" si="114"/>
        <v/>
      </c>
      <c r="CK79" s="199" t="str">
        <f t="shared" si="114"/>
        <v/>
      </c>
      <c r="CL79" s="199" t="str">
        <f t="shared" si="114"/>
        <v/>
      </c>
      <c r="CM79" s="199" t="str">
        <f t="shared" si="114"/>
        <v/>
      </c>
      <c r="CN79" s="199" t="str">
        <f t="shared" si="114"/>
        <v/>
      </c>
      <c r="CO79" s="199" t="str">
        <f t="shared" si="114"/>
        <v/>
      </c>
      <c r="CP79" s="199" t="str">
        <f t="shared" si="114"/>
        <v/>
      </c>
      <c r="CQ79" s="199" t="str">
        <f t="shared" si="114"/>
        <v/>
      </c>
      <c r="CR79" s="199" t="str">
        <f t="shared" si="114"/>
        <v/>
      </c>
      <c r="CS79" s="199" t="str">
        <f t="shared" si="114"/>
        <v/>
      </c>
      <c r="CT79" s="199" t="str">
        <f t="shared" si="114"/>
        <v/>
      </c>
      <c r="CU79" s="199" t="str">
        <f t="shared" si="114"/>
        <v/>
      </c>
      <c r="CV79" s="199" t="str">
        <f t="shared" si="113"/>
        <v/>
      </c>
      <c r="CW79" s="199" t="str">
        <f t="shared" si="113"/>
        <v/>
      </c>
      <c r="CX79" s="199" t="str">
        <f t="shared" si="113"/>
        <v/>
      </c>
      <c r="CY79" s="199" t="str">
        <f t="shared" si="113"/>
        <v/>
      </c>
      <c r="CZ79" s="199" t="str">
        <f t="shared" si="113"/>
        <v/>
      </c>
      <c r="DA79" s="199" t="str">
        <f t="shared" si="113"/>
        <v/>
      </c>
      <c r="DB79" s="199" t="str">
        <f t="shared" si="113"/>
        <v/>
      </c>
      <c r="DC79" s="199" t="str">
        <f t="shared" si="113"/>
        <v/>
      </c>
      <c r="DD79" s="199" t="str">
        <f t="shared" si="113"/>
        <v/>
      </c>
      <c r="DE79" s="199" t="str">
        <f t="shared" si="113"/>
        <v/>
      </c>
      <c r="DF79" s="199" t="str">
        <f t="shared" si="113"/>
        <v/>
      </c>
      <c r="DG79" s="199" t="str">
        <f t="shared" si="113"/>
        <v/>
      </c>
      <c r="DH79" s="199" t="str">
        <f t="shared" si="113"/>
        <v/>
      </c>
      <c r="DI79" s="199" t="str">
        <f t="shared" si="113"/>
        <v/>
      </c>
      <c r="DJ79" s="199" t="str">
        <f t="shared" si="113"/>
        <v/>
      </c>
      <c r="DK79" s="199" t="str">
        <f t="shared" si="113"/>
        <v/>
      </c>
      <c r="DL79" s="199" t="str">
        <f t="shared" si="113"/>
        <v/>
      </c>
      <c r="DM79" s="199" t="str">
        <f t="shared" si="113"/>
        <v/>
      </c>
      <c r="DN79" s="199" t="str">
        <f t="shared" si="113"/>
        <v/>
      </c>
      <c r="DO79" s="199" t="str">
        <f t="shared" si="113"/>
        <v/>
      </c>
      <c r="DP79" s="199" t="str">
        <f t="shared" si="113"/>
        <v/>
      </c>
      <c r="DQ79" s="199" t="str">
        <f t="shared" si="113"/>
        <v/>
      </c>
      <c r="DR79" s="199" t="str">
        <f t="shared" si="113"/>
        <v/>
      </c>
      <c r="DS79" s="199" t="str">
        <f t="shared" si="113"/>
        <v/>
      </c>
      <c r="DT79" s="199" t="str">
        <f t="shared" si="113"/>
        <v/>
      </c>
      <c r="DU79" s="199" t="str">
        <f t="shared" si="113"/>
        <v/>
      </c>
      <c r="DV79" s="199" t="str">
        <f t="shared" si="113"/>
        <v/>
      </c>
      <c r="DW79" s="199" t="str">
        <f t="shared" si="113"/>
        <v/>
      </c>
      <c r="DX79" s="199" t="str">
        <f t="shared" si="113"/>
        <v/>
      </c>
      <c r="DY79" s="199" t="str">
        <f t="shared" si="113"/>
        <v/>
      </c>
      <c r="DZ79" s="199" t="str">
        <f t="shared" si="113"/>
        <v/>
      </c>
      <c r="EA79" s="199" t="str">
        <f t="shared" si="113"/>
        <v/>
      </c>
      <c r="EB79" s="199" t="str">
        <f t="shared" si="113"/>
        <v/>
      </c>
      <c r="EC79" s="199" t="str">
        <f t="shared" si="113"/>
        <v/>
      </c>
      <c r="ED79" s="199" t="str">
        <f t="shared" si="113"/>
        <v/>
      </c>
      <c r="EE79" s="236" t="str">
        <f t="shared" si="105"/>
        <v/>
      </c>
      <c r="EF79" s="237" t="e">
        <f t="shared" si="115"/>
        <v>#N/A</v>
      </c>
      <c r="EG79" s="237" t="e">
        <f t="shared" si="115"/>
        <v>#N/A</v>
      </c>
      <c r="EH79" s="237" t="e">
        <f t="shared" si="115"/>
        <v>#N/A</v>
      </c>
      <c r="EI79" s="237" t="e">
        <f t="shared" si="115"/>
        <v>#N/A</v>
      </c>
      <c r="EJ79" s="237" t="e">
        <f t="shared" si="115"/>
        <v>#N/A</v>
      </c>
      <c r="EK79" s="237" t="e">
        <f t="shared" si="115"/>
        <v>#N/A</v>
      </c>
      <c r="EL79" s="237" t="e">
        <f t="shared" si="115"/>
        <v>#N/A</v>
      </c>
      <c r="EM79" s="237" t="e">
        <f t="shared" si="115"/>
        <v>#N/A</v>
      </c>
      <c r="EN79" s="237" t="e">
        <f t="shared" si="115"/>
        <v>#N/A</v>
      </c>
      <c r="EO79" s="237" t="e">
        <f t="shared" si="115"/>
        <v>#N/A</v>
      </c>
      <c r="EP79" s="237" t="e">
        <f t="shared" si="115"/>
        <v>#N/A</v>
      </c>
      <c r="EQ79" s="237" t="e">
        <f t="shared" si="115"/>
        <v>#N/A</v>
      </c>
      <c r="ER79" s="237" t="e">
        <f t="shared" si="115"/>
        <v>#N/A</v>
      </c>
      <c r="ES79" s="237" t="e">
        <f t="shared" si="115"/>
        <v>#N/A</v>
      </c>
      <c r="ET79" s="237" t="e">
        <f t="shared" si="115"/>
        <v>#N/A</v>
      </c>
      <c r="EU79" s="237" t="e">
        <f t="shared" si="65"/>
        <v>#N/A</v>
      </c>
      <c r="EV79" s="237" t="e">
        <f t="shared" si="65"/>
        <v>#N/A</v>
      </c>
      <c r="EW79" s="237" t="e">
        <f t="shared" si="65"/>
        <v>#N/A</v>
      </c>
      <c r="EX79" s="237" t="e">
        <f t="shared" si="65"/>
        <v>#N/A</v>
      </c>
      <c r="EY79" s="237" t="e">
        <f t="shared" si="65"/>
        <v>#N/A</v>
      </c>
      <c r="EZ79" s="237" t="e">
        <f t="shared" si="65"/>
        <v>#N/A</v>
      </c>
      <c r="FA79" s="237" t="e">
        <f t="shared" si="65"/>
        <v>#N/A</v>
      </c>
      <c r="FB79" s="237" t="e">
        <f t="shared" si="65"/>
        <v>#N/A</v>
      </c>
      <c r="FC79" s="237" t="e">
        <f t="shared" si="65"/>
        <v>#N/A</v>
      </c>
      <c r="FD79" s="237" t="e">
        <f t="shared" si="65"/>
        <v>#N/A</v>
      </c>
      <c r="FE79" s="237" t="e">
        <f t="shared" si="65"/>
        <v>#N/A</v>
      </c>
      <c r="FF79" s="237" t="e">
        <f t="shared" si="65"/>
        <v>#N/A</v>
      </c>
      <c r="FG79" s="237" t="e">
        <f t="shared" si="65"/>
        <v>#N/A</v>
      </c>
      <c r="FH79" s="237" t="e">
        <f t="shared" si="65"/>
        <v>#N/A</v>
      </c>
      <c r="FI79" s="237" t="e">
        <f t="shared" si="65"/>
        <v>#N/A</v>
      </c>
      <c r="FJ79" s="237" t="e">
        <f t="shared" si="65"/>
        <v>#N/A</v>
      </c>
      <c r="FK79" s="237" t="e">
        <f t="shared" si="108"/>
        <v>#N/A</v>
      </c>
      <c r="FL79" s="237" t="e">
        <f t="shared" si="88"/>
        <v>#N/A</v>
      </c>
      <c r="FM79" s="237" t="e">
        <f t="shared" si="88"/>
        <v>#N/A</v>
      </c>
      <c r="FN79" s="237" t="e">
        <f t="shared" si="88"/>
        <v>#N/A</v>
      </c>
      <c r="FO79" s="237" t="e">
        <f t="shared" si="88"/>
        <v>#N/A</v>
      </c>
      <c r="FP79" s="237" t="e">
        <f t="shared" si="88"/>
        <v>#N/A</v>
      </c>
      <c r="FQ79" s="237" t="e">
        <f t="shared" si="88"/>
        <v>#N/A</v>
      </c>
      <c r="FR79" s="237" t="e">
        <f t="shared" si="88"/>
        <v>#N/A</v>
      </c>
      <c r="FS79" s="237" t="e">
        <f t="shared" si="76"/>
        <v>#N/A</v>
      </c>
      <c r="FT79" s="237" t="e">
        <f t="shared" si="76"/>
        <v>#N/A</v>
      </c>
      <c r="FU79" s="237" t="e">
        <f t="shared" si="76"/>
        <v>#N/A</v>
      </c>
      <c r="FV79" s="237" t="e">
        <f t="shared" si="76"/>
        <v>#N/A</v>
      </c>
      <c r="FW79" s="237" t="e">
        <f t="shared" si="74"/>
        <v>#N/A</v>
      </c>
      <c r="FX79" s="237" t="e">
        <f t="shared" si="74"/>
        <v>#N/A</v>
      </c>
      <c r="FY79" s="237" t="e">
        <f t="shared" si="111"/>
        <v>#N/A</v>
      </c>
      <c r="FZ79" s="237" t="e">
        <f t="shared" si="111"/>
        <v>#N/A</v>
      </c>
      <c r="GA79" s="237" t="e">
        <f t="shared" si="111"/>
        <v>#N/A</v>
      </c>
      <c r="GB79" s="237" t="e">
        <f t="shared" si="111"/>
        <v>#N/A</v>
      </c>
      <c r="GC79" s="237" t="e">
        <f t="shared" si="111"/>
        <v>#N/A</v>
      </c>
      <c r="GD79" s="237" t="e">
        <f t="shared" si="111"/>
        <v>#N/A</v>
      </c>
      <c r="GE79" s="237" t="e">
        <f t="shared" si="111"/>
        <v>#N/A</v>
      </c>
      <c r="GF79" s="237" t="e">
        <f t="shared" si="111"/>
        <v>#N/A</v>
      </c>
      <c r="GG79" s="237" t="e">
        <f t="shared" si="111"/>
        <v>#N/A</v>
      </c>
      <c r="GH79" s="237" t="e">
        <f t="shared" si="111"/>
        <v>#N/A</v>
      </c>
      <c r="GI79" s="237" t="e">
        <f t="shared" si="111"/>
        <v>#N/A</v>
      </c>
      <c r="GJ79" s="237" t="e">
        <f t="shared" si="111"/>
        <v>#N/A</v>
      </c>
      <c r="GK79" s="237" t="e">
        <f t="shared" si="111"/>
        <v>#N/A</v>
      </c>
      <c r="GL79" s="237" t="e">
        <f t="shared" si="78"/>
        <v>#N/A</v>
      </c>
      <c r="GM79" s="237" t="e">
        <f t="shared" si="78"/>
        <v>#N/A</v>
      </c>
      <c r="GN79" s="237" t="e">
        <f t="shared" si="78"/>
        <v>#N/A</v>
      </c>
      <c r="GO79" s="237" t="e">
        <f t="shared" si="78"/>
        <v>#N/A</v>
      </c>
      <c r="GP79" s="237" t="e">
        <f t="shared" si="78"/>
        <v>#N/A</v>
      </c>
      <c r="GQ79" s="237" t="e">
        <f t="shared" si="78"/>
        <v>#N/A</v>
      </c>
      <c r="GR79" s="237" t="e">
        <f t="shared" si="78"/>
        <v>#N/A</v>
      </c>
      <c r="GS79" s="237" t="e">
        <f t="shared" si="78"/>
        <v>#N/A</v>
      </c>
      <c r="GT79" s="237" t="e">
        <f t="shared" si="78"/>
        <v>#N/A</v>
      </c>
      <c r="GU79" s="237" t="e">
        <f t="shared" si="78"/>
        <v>#N/A</v>
      </c>
      <c r="GV79" s="237" t="e">
        <f t="shared" si="78"/>
        <v>#N/A</v>
      </c>
      <c r="GW79" s="237" t="e">
        <f t="shared" si="78"/>
        <v>#N/A</v>
      </c>
      <c r="GX79" s="237" t="e">
        <f t="shared" si="78"/>
        <v>#N/A</v>
      </c>
      <c r="GY79" s="237" t="e">
        <f t="shared" si="78"/>
        <v>#N/A</v>
      </c>
      <c r="GZ79" s="237" t="e">
        <f t="shared" si="78"/>
        <v>#N/A</v>
      </c>
      <c r="HA79" s="237" t="e">
        <f t="shared" si="78"/>
        <v>#N/A</v>
      </c>
      <c r="HB79" s="237" t="e">
        <f t="shared" si="106"/>
        <v>#N/A</v>
      </c>
      <c r="HC79" s="237" t="e">
        <f t="shared" si="106"/>
        <v>#N/A</v>
      </c>
      <c r="HD79" s="237" t="e">
        <f t="shared" si="98"/>
        <v>#N/A</v>
      </c>
      <c r="HE79" s="237" t="e">
        <f t="shared" si="77"/>
        <v>#N/A</v>
      </c>
      <c r="HF79" s="237" t="e">
        <f t="shared" si="77"/>
        <v>#N/A</v>
      </c>
      <c r="HG79" s="237" t="e">
        <f t="shared" si="77"/>
        <v>#N/A</v>
      </c>
      <c r="HH79" s="237" t="e">
        <f t="shared" si="77"/>
        <v>#N/A</v>
      </c>
      <c r="HI79" s="237" t="e">
        <f t="shared" si="77"/>
        <v>#N/A</v>
      </c>
      <c r="HJ79" s="237" t="e">
        <f t="shared" si="77"/>
        <v>#N/A</v>
      </c>
      <c r="HK79" s="237" t="e">
        <f t="shared" si="77"/>
        <v>#N/A</v>
      </c>
      <c r="HL79" s="237" t="e">
        <f t="shared" si="77"/>
        <v>#N/A</v>
      </c>
      <c r="HM79" s="237" t="e">
        <f t="shared" si="77"/>
        <v>#N/A</v>
      </c>
      <c r="HN79" s="237" t="e">
        <f t="shared" si="77"/>
        <v>#N/A</v>
      </c>
      <c r="HO79" s="237" t="e">
        <f t="shared" si="77"/>
        <v>#N/A</v>
      </c>
      <c r="HP79" s="237" t="e">
        <f t="shared" si="77"/>
        <v>#N/A</v>
      </c>
      <c r="HQ79" s="237" t="e">
        <f t="shared" si="107"/>
        <v>#N/A</v>
      </c>
      <c r="HR79" s="237" t="e">
        <f t="shared" si="107"/>
        <v>#N/A</v>
      </c>
      <c r="HS79" s="237" t="e">
        <f t="shared" si="107"/>
        <v>#N/A</v>
      </c>
      <c r="HT79" s="237" t="e">
        <f t="shared" si="107"/>
        <v>#N/A</v>
      </c>
      <c r="HU79" s="237" t="e">
        <f t="shared" si="107"/>
        <v>#N/A</v>
      </c>
      <c r="HV79" s="237" t="e">
        <f t="shared" si="81"/>
        <v>#N/A</v>
      </c>
      <c r="HW79" s="237" t="e">
        <f t="shared" si="79"/>
        <v>#N/A</v>
      </c>
      <c r="HX79" s="237" t="e">
        <f t="shared" si="66"/>
        <v>#N/A</v>
      </c>
      <c r="HY79" s="237" t="e">
        <f t="shared" si="63"/>
        <v>#N/A</v>
      </c>
      <c r="HZ79" s="237" t="e">
        <f t="shared" si="63"/>
        <v>#N/A</v>
      </c>
      <c r="IA79" s="237" t="e">
        <f t="shared" si="45"/>
        <v>#N/A</v>
      </c>
      <c r="IB79" s="237" t="e">
        <f t="shared" si="45"/>
        <v>#N/A</v>
      </c>
    </row>
    <row r="80" spans="1:236" hidden="1" x14ac:dyDescent="0.25">
      <c r="A80" s="22">
        <v>77</v>
      </c>
      <c r="B80" s="132"/>
      <c r="C80" s="132"/>
      <c r="D80" s="132"/>
      <c r="E80" s="127"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9" t="str">
        <f t="shared" si="94"/>
        <v/>
      </c>
      <c r="Q80" s="119" t="str">
        <f t="shared" si="95"/>
        <v/>
      </c>
      <c r="R80" s="40" t="str">
        <f t="shared" si="96"/>
        <v/>
      </c>
      <c r="S80" s="132"/>
      <c r="T80" s="28" t="str">
        <f>IF(AND(B80&gt;0,C80&gt;0,D80&gt;0,M80&gt;0,N80&gt;0,S80&gt;0,NOT(K80="")),ABS(VLOOKUP($S$1,VLookups!$A$28:$B$29,2,FALSE)-_xlfn.BETA.DIST(S80,IF(G80="L",N80,M80),IF(G80="L",M80,N80),TRUE,B80,D80)),"")</f>
        <v/>
      </c>
      <c r="U80" s="129" t="str">
        <f>IF(OR($M80="",$N80=""),"",_xlfn.BETA.INV(ABS(VLOOKUP($S$1,VLookups!$A$28:$B$29,2,FALSE)-U$3),IF($G80="L",$N80,$M80),IF($G80="L",$M80,$N80),$B80,$D80))</f>
        <v/>
      </c>
      <c r="V80" s="130" t="str">
        <f>IF(OR($M80="",$N80=""),"",_xlfn.BETA.INV(ABS(VLOOKUP($S$1,VLookups!$A$28:$B$29,2,FALSE)-V$3),IF($G80="L",$N80,$M80),IF($G80="L",$M80,$N80),$B80,$D80))</f>
        <v/>
      </c>
      <c r="W80" s="129" t="str">
        <f>IF(OR($M80="",$N80=""),"",_xlfn.BETA.INV(ABS(VLOOKUP($S$1,VLookups!$A$28:$B$29,2,FALSE)-W$3),IF($G80="L",$N80,$M80),IF($G80="L",$M80,$N80),$B80,$D80))</f>
        <v/>
      </c>
      <c r="X80" s="130" t="str">
        <f>IF(OR($M80="",$N80=""),"",_xlfn.BETA.INV(ABS(VLOOKUP($S$1,VLookups!$A$28:$B$29,2,FALSE)-X$3),IF($G80="L",$N80,$M80),IF($G80="L",$M80,$N80),$B80,$D80))</f>
        <v/>
      </c>
      <c r="Y80" s="129" t="str">
        <f>IF(OR($M80="",$N80=""),"",_xlfn.BETA.INV(ABS(VLOOKUP($S$1,VLookups!$A$28:$B$29,2,FALSE)-Y$3),IF($G80="L",$N80,$M80),IF($G80="L",$M80,$N80),$B80,$D80))</f>
        <v/>
      </c>
      <c r="Z80" s="130" t="str">
        <f>IF(OR($M80="",$N80=""),"",_xlfn.BETA.INV(ABS(VLOOKUP($S$1,VLookups!$A$28:$B$29,2,FALSE)-Z$3),IF($G80="L",$N80,$M80),IF($G80="L",$M80,$N80),$B80,$D80))</f>
        <v/>
      </c>
      <c r="AA80" s="129" t="str">
        <f>IF(OR($M80="",$N80=""),"",_xlfn.BETA.INV(ABS(VLOOKUP($S$1,VLookups!$A$28:$B$29,2,FALSE)-AA$3),IF($G80="L",$N80,$M80),IF($G80="L",$M80,$N80),$B80,$D80))</f>
        <v/>
      </c>
      <c r="AB80" s="130" t="str">
        <f>IF(OR($M80="",$N80=""),"",_xlfn.BETA.INV(ABS(VLOOKUP($S$1,VLookups!$A$28:$B$29,2,FALSE)-AB$3),IF($G80="L",$N80,$M80),IF($G80="L",$M80,$N80),$B80,$D80))</f>
        <v/>
      </c>
      <c r="AC80" s="129" t="str">
        <f>IF(OR($M80="",$N80=""),"",_xlfn.BETA.INV(ABS(VLOOKUP($S$1,VLookups!$A$28:$B$29,2,FALSE)-AC$3),IF($G80="L",$N80,$M80),IF($G80="L",$M80,$N80),$B80,$D80))</f>
        <v/>
      </c>
      <c r="AD80" s="130" t="str">
        <f>IF(OR($M80="",$N80=""),"",_xlfn.BETA.INV(ABS(VLOOKUP($S$1,VLookups!$A$28:$B$29,2,FALSE)-AD$3),IF($G80="L",$N80,$M80),IF($G80="L",$M80,$N80),$B80,$D80))</f>
        <v/>
      </c>
      <c r="AE80" s="129" t="str">
        <f>IF(OR($M80="",$N80=""),"",_xlfn.BETA.INV(ABS(VLOOKUP($S$1,VLookups!$A$28:$B$29,2,FALSE)-AE$3),IF($G80="L",$N80,$M80),IF($G80="L",$M80,$N80),$B80,$D80))</f>
        <v/>
      </c>
      <c r="AF80" s="130" t="str">
        <f>IF(OR($M80="",$N80=""),"",_xlfn.BETA.INV(ABS(VLOOKUP($S$1,VLookups!$A$28:$B$29,2,FALSE)-AF$3),IF($G80="L",$N80,$M80),IF($G80="L",$M80,$N80),$B80,$D80))</f>
        <v/>
      </c>
      <c r="AG80" s="17"/>
      <c r="AH80" s="238" t="str">
        <f t="shared" si="102"/>
        <v/>
      </c>
      <c r="AI80" s="236" t="str">
        <f t="shared" si="103"/>
        <v/>
      </c>
      <c r="AJ80" s="199" t="str">
        <f t="shared" si="114"/>
        <v/>
      </c>
      <c r="AK80" s="199" t="str">
        <f t="shared" si="114"/>
        <v/>
      </c>
      <c r="AL80" s="199" t="str">
        <f t="shared" si="114"/>
        <v/>
      </c>
      <c r="AM80" s="199" t="str">
        <f t="shared" si="114"/>
        <v/>
      </c>
      <c r="AN80" s="199" t="str">
        <f t="shared" si="114"/>
        <v/>
      </c>
      <c r="AO80" s="199" t="str">
        <f t="shared" si="114"/>
        <v/>
      </c>
      <c r="AP80" s="199" t="str">
        <f t="shared" si="114"/>
        <v/>
      </c>
      <c r="AQ80" s="199" t="str">
        <f t="shared" si="114"/>
        <v/>
      </c>
      <c r="AR80" s="199" t="str">
        <f t="shared" si="114"/>
        <v/>
      </c>
      <c r="AS80" s="199" t="str">
        <f t="shared" si="114"/>
        <v/>
      </c>
      <c r="AT80" s="199" t="str">
        <f t="shared" si="114"/>
        <v/>
      </c>
      <c r="AU80" s="199" t="str">
        <f t="shared" si="114"/>
        <v/>
      </c>
      <c r="AV80" s="199" t="str">
        <f t="shared" si="114"/>
        <v/>
      </c>
      <c r="AW80" s="199" t="str">
        <f t="shared" si="114"/>
        <v/>
      </c>
      <c r="AX80" s="199" t="str">
        <f t="shared" si="114"/>
        <v/>
      </c>
      <c r="AY80" s="199" t="str">
        <f t="shared" si="114"/>
        <v/>
      </c>
      <c r="AZ80" s="199" t="str">
        <f t="shared" si="114"/>
        <v/>
      </c>
      <c r="BA80" s="199" t="str">
        <f t="shared" si="114"/>
        <v/>
      </c>
      <c r="BB80" s="199" t="str">
        <f t="shared" si="114"/>
        <v/>
      </c>
      <c r="BC80" s="199" t="str">
        <f t="shared" si="114"/>
        <v/>
      </c>
      <c r="BD80" s="199" t="str">
        <f t="shared" si="114"/>
        <v/>
      </c>
      <c r="BE80" s="199" t="str">
        <f t="shared" si="114"/>
        <v/>
      </c>
      <c r="BF80" s="199" t="str">
        <f t="shared" si="114"/>
        <v/>
      </c>
      <c r="BG80" s="199" t="str">
        <f t="shared" si="114"/>
        <v/>
      </c>
      <c r="BH80" s="199" t="str">
        <f t="shared" si="114"/>
        <v/>
      </c>
      <c r="BI80" s="199" t="str">
        <f t="shared" si="114"/>
        <v/>
      </c>
      <c r="BJ80" s="199" t="str">
        <f t="shared" si="114"/>
        <v/>
      </c>
      <c r="BK80" s="199" t="str">
        <f t="shared" si="114"/>
        <v/>
      </c>
      <c r="BL80" s="199" t="str">
        <f t="shared" si="114"/>
        <v/>
      </c>
      <c r="BM80" s="199" t="str">
        <f t="shared" si="114"/>
        <v/>
      </c>
      <c r="BN80" s="199" t="str">
        <f t="shared" si="114"/>
        <v/>
      </c>
      <c r="BO80" s="199" t="str">
        <f t="shared" si="114"/>
        <v/>
      </c>
      <c r="BP80" s="199" t="str">
        <f t="shared" si="114"/>
        <v/>
      </c>
      <c r="BQ80" s="199" t="str">
        <f t="shared" si="114"/>
        <v/>
      </c>
      <c r="BR80" s="199" t="str">
        <f t="shared" si="114"/>
        <v/>
      </c>
      <c r="BS80" s="199" t="str">
        <f t="shared" si="114"/>
        <v/>
      </c>
      <c r="BT80" s="199" t="str">
        <f t="shared" si="114"/>
        <v/>
      </c>
      <c r="BU80" s="199" t="str">
        <f t="shared" si="114"/>
        <v/>
      </c>
      <c r="BV80" s="199" t="str">
        <f t="shared" si="114"/>
        <v/>
      </c>
      <c r="BW80" s="199" t="str">
        <f t="shared" si="114"/>
        <v/>
      </c>
      <c r="BX80" s="199" t="str">
        <f t="shared" si="114"/>
        <v/>
      </c>
      <c r="BY80" s="199" t="str">
        <f t="shared" si="114"/>
        <v/>
      </c>
      <c r="BZ80" s="199" t="str">
        <f t="shared" si="114"/>
        <v/>
      </c>
      <c r="CA80" s="199" t="str">
        <f t="shared" si="114"/>
        <v/>
      </c>
      <c r="CB80" s="199" t="str">
        <f t="shared" si="114"/>
        <v/>
      </c>
      <c r="CC80" s="199" t="str">
        <f t="shared" si="114"/>
        <v/>
      </c>
      <c r="CD80" s="199" t="str">
        <f t="shared" si="114"/>
        <v/>
      </c>
      <c r="CE80" s="199" t="str">
        <f t="shared" si="114"/>
        <v/>
      </c>
      <c r="CF80" s="199" t="str">
        <f t="shared" si="114"/>
        <v/>
      </c>
      <c r="CG80" s="199" t="str">
        <f t="shared" si="114"/>
        <v/>
      </c>
      <c r="CH80" s="199" t="str">
        <f t="shared" si="114"/>
        <v/>
      </c>
      <c r="CI80" s="199" t="str">
        <f t="shared" si="114"/>
        <v/>
      </c>
      <c r="CJ80" s="199" t="str">
        <f t="shared" si="114"/>
        <v/>
      </c>
      <c r="CK80" s="199" t="str">
        <f t="shared" si="114"/>
        <v/>
      </c>
      <c r="CL80" s="199" t="str">
        <f t="shared" si="114"/>
        <v/>
      </c>
      <c r="CM80" s="199" t="str">
        <f t="shared" si="114"/>
        <v/>
      </c>
      <c r="CN80" s="199" t="str">
        <f t="shared" si="114"/>
        <v/>
      </c>
      <c r="CO80" s="199" t="str">
        <f t="shared" si="114"/>
        <v/>
      </c>
      <c r="CP80" s="199" t="str">
        <f t="shared" si="114"/>
        <v/>
      </c>
      <c r="CQ80" s="199" t="str">
        <f t="shared" si="114"/>
        <v/>
      </c>
      <c r="CR80" s="199" t="str">
        <f t="shared" si="114"/>
        <v/>
      </c>
      <c r="CS80" s="199" t="str">
        <f t="shared" si="114"/>
        <v/>
      </c>
      <c r="CT80" s="199" t="str">
        <f t="shared" si="114"/>
        <v/>
      </c>
      <c r="CU80" s="199" t="str">
        <f t="shared" ref="CU80:FF80" si="116">IF(ISNONTEXT($AH80),CT80+$AH80,"")</f>
        <v/>
      </c>
      <c r="CV80" s="199" t="str">
        <f t="shared" si="113"/>
        <v/>
      </c>
      <c r="CW80" s="199" t="str">
        <f t="shared" si="113"/>
        <v/>
      </c>
      <c r="CX80" s="199" t="str">
        <f t="shared" si="113"/>
        <v/>
      </c>
      <c r="CY80" s="199" t="str">
        <f t="shared" si="113"/>
        <v/>
      </c>
      <c r="CZ80" s="199" t="str">
        <f t="shared" si="113"/>
        <v/>
      </c>
      <c r="DA80" s="199" t="str">
        <f t="shared" si="113"/>
        <v/>
      </c>
      <c r="DB80" s="199" t="str">
        <f t="shared" si="113"/>
        <v/>
      </c>
      <c r="DC80" s="199" t="str">
        <f t="shared" si="113"/>
        <v/>
      </c>
      <c r="DD80" s="199" t="str">
        <f t="shared" si="113"/>
        <v/>
      </c>
      <c r="DE80" s="199" t="str">
        <f t="shared" si="113"/>
        <v/>
      </c>
      <c r="DF80" s="199" t="str">
        <f t="shared" si="113"/>
        <v/>
      </c>
      <c r="DG80" s="199" t="str">
        <f t="shared" si="113"/>
        <v/>
      </c>
      <c r="DH80" s="199" t="str">
        <f t="shared" si="113"/>
        <v/>
      </c>
      <c r="DI80" s="199" t="str">
        <f t="shared" si="113"/>
        <v/>
      </c>
      <c r="DJ80" s="199" t="str">
        <f t="shared" si="113"/>
        <v/>
      </c>
      <c r="DK80" s="199" t="str">
        <f t="shared" si="113"/>
        <v/>
      </c>
      <c r="DL80" s="199" t="str">
        <f t="shared" si="113"/>
        <v/>
      </c>
      <c r="DM80" s="199" t="str">
        <f t="shared" si="113"/>
        <v/>
      </c>
      <c r="DN80" s="199" t="str">
        <f t="shared" si="113"/>
        <v/>
      </c>
      <c r="DO80" s="199" t="str">
        <f t="shared" si="113"/>
        <v/>
      </c>
      <c r="DP80" s="199" t="str">
        <f t="shared" si="113"/>
        <v/>
      </c>
      <c r="DQ80" s="199" t="str">
        <f t="shared" si="113"/>
        <v/>
      </c>
      <c r="DR80" s="199" t="str">
        <f t="shared" si="113"/>
        <v/>
      </c>
      <c r="DS80" s="199" t="str">
        <f t="shared" si="113"/>
        <v/>
      </c>
      <c r="DT80" s="199" t="str">
        <f t="shared" si="113"/>
        <v/>
      </c>
      <c r="DU80" s="199" t="str">
        <f t="shared" si="113"/>
        <v/>
      </c>
      <c r="DV80" s="199" t="str">
        <f t="shared" si="113"/>
        <v/>
      </c>
      <c r="DW80" s="199" t="str">
        <f t="shared" si="113"/>
        <v/>
      </c>
      <c r="DX80" s="199" t="str">
        <f t="shared" si="113"/>
        <v/>
      </c>
      <c r="DY80" s="199" t="str">
        <f t="shared" si="113"/>
        <v/>
      </c>
      <c r="DZ80" s="199" t="str">
        <f t="shared" si="113"/>
        <v/>
      </c>
      <c r="EA80" s="199" t="str">
        <f t="shared" si="113"/>
        <v/>
      </c>
      <c r="EB80" s="199" t="str">
        <f t="shared" si="113"/>
        <v/>
      </c>
      <c r="EC80" s="199" t="str">
        <f t="shared" si="113"/>
        <v/>
      </c>
      <c r="ED80" s="199" t="str">
        <f t="shared" si="113"/>
        <v/>
      </c>
      <c r="EE80" s="236" t="str">
        <f t="shared" si="105"/>
        <v/>
      </c>
      <c r="EF80" s="237" t="e">
        <f t="shared" si="115"/>
        <v>#N/A</v>
      </c>
      <c r="EG80" s="237" t="e">
        <f t="shared" si="115"/>
        <v>#N/A</v>
      </c>
      <c r="EH80" s="237" t="e">
        <f t="shared" si="115"/>
        <v>#N/A</v>
      </c>
      <c r="EI80" s="237" t="e">
        <f t="shared" si="115"/>
        <v>#N/A</v>
      </c>
      <c r="EJ80" s="237" t="e">
        <f t="shared" si="115"/>
        <v>#N/A</v>
      </c>
      <c r="EK80" s="237" t="e">
        <f t="shared" si="115"/>
        <v>#N/A</v>
      </c>
      <c r="EL80" s="237" t="e">
        <f t="shared" si="115"/>
        <v>#N/A</v>
      </c>
      <c r="EM80" s="237" t="e">
        <f t="shared" si="115"/>
        <v>#N/A</v>
      </c>
      <c r="EN80" s="237" t="e">
        <f t="shared" si="115"/>
        <v>#N/A</v>
      </c>
      <c r="EO80" s="237" t="e">
        <f t="shared" si="115"/>
        <v>#N/A</v>
      </c>
      <c r="EP80" s="237" t="e">
        <f t="shared" si="115"/>
        <v>#N/A</v>
      </c>
      <c r="EQ80" s="237" t="e">
        <f t="shared" si="115"/>
        <v>#N/A</v>
      </c>
      <c r="ER80" s="237" t="e">
        <f t="shared" si="115"/>
        <v>#N/A</v>
      </c>
      <c r="ES80" s="237" t="e">
        <f t="shared" si="115"/>
        <v>#N/A</v>
      </c>
      <c r="ET80" s="237" t="e">
        <f t="shared" si="115"/>
        <v>#N/A</v>
      </c>
      <c r="EU80" s="237" t="e">
        <f t="shared" si="65"/>
        <v>#N/A</v>
      </c>
      <c r="EV80" s="237" t="e">
        <f t="shared" si="65"/>
        <v>#N/A</v>
      </c>
      <c r="EW80" s="237" t="e">
        <f t="shared" si="65"/>
        <v>#N/A</v>
      </c>
      <c r="EX80" s="237" t="e">
        <f t="shared" si="65"/>
        <v>#N/A</v>
      </c>
      <c r="EY80" s="237" t="e">
        <f t="shared" si="65"/>
        <v>#N/A</v>
      </c>
      <c r="EZ80" s="237" t="e">
        <f t="shared" si="65"/>
        <v>#N/A</v>
      </c>
      <c r="FA80" s="237" t="e">
        <f t="shared" si="65"/>
        <v>#N/A</v>
      </c>
      <c r="FB80" s="237" t="e">
        <f t="shared" si="65"/>
        <v>#N/A</v>
      </c>
      <c r="FC80" s="237" t="e">
        <f t="shared" si="65"/>
        <v>#N/A</v>
      </c>
      <c r="FD80" s="237" t="e">
        <f t="shared" si="65"/>
        <v>#N/A</v>
      </c>
      <c r="FE80" s="237" t="e">
        <f t="shared" si="65"/>
        <v>#N/A</v>
      </c>
      <c r="FF80" s="237" t="e">
        <f t="shared" si="65"/>
        <v>#N/A</v>
      </c>
      <c r="FG80" s="237" t="e">
        <f t="shared" si="65"/>
        <v>#N/A</v>
      </c>
      <c r="FH80" s="237" t="e">
        <f t="shared" si="65"/>
        <v>#N/A</v>
      </c>
      <c r="FI80" s="237" t="e">
        <f t="shared" si="65"/>
        <v>#N/A</v>
      </c>
      <c r="FJ80" s="237" t="e">
        <f t="shared" si="65"/>
        <v>#N/A</v>
      </c>
      <c r="FK80" s="237" t="e">
        <f t="shared" si="108"/>
        <v>#N/A</v>
      </c>
      <c r="FL80" s="237" t="e">
        <f t="shared" si="88"/>
        <v>#N/A</v>
      </c>
      <c r="FM80" s="237" t="e">
        <f t="shared" si="88"/>
        <v>#N/A</v>
      </c>
      <c r="FN80" s="237" t="e">
        <f t="shared" si="88"/>
        <v>#N/A</v>
      </c>
      <c r="FO80" s="237" t="e">
        <f t="shared" si="88"/>
        <v>#N/A</v>
      </c>
      <c r="FP80" s="237" t="e">
        <f t="shared" si="88"/>
        <v>#N/A</v>
      </c>
      <c r="FQ80" s="237" t="e">
        <f t="shared" si="88"/>
        <v>#N/A</v>
      </c>
      <c r="FR80" s="237" t="e">
        <f t="shared" si="88"/>
        <v>#N/A</v>
      </c>
      <c r="FS80" s="237" t="e">
        <f t="shared" si="76"/>
        <v>#N/A</v>
      </c>
      <c r="FT80" s="237" t="e">
        <f t="shared" si="76"/>
        <v>#N/A</v>
      </c>
      <c r="FU80" s="237" t="e">
        <f t="shared" si="76"/>
        <v>#N/A</v>
      </c>
      <c r="FV80" s="237" t="e">
        <f t="shared" si="76"/>
        <v>#N/A</v>
      </c>
      <c r="FW80" s="237" t="e">
        <f t="shared" si="74"/>
        <v>#N/A</v>
      </c>
      <c r="FX80" s="237" t="e">
        <f t="shared" si="74"/>
        <v>#N/A</v>
      </c>
      <c r="FY80" s="237" t="e">
        <f t="shared" si="111"/>
        <v>#N/A</v>
      </c>
      <c r="FZ80" s="237" t="e">
        <f t="shared" si="111"/>
        <v>#N/A</v>
      </c>
      <c r="GA80" s="237" t="e">
        <f t="shared" si="111"/>
        <v>#N/A</v>
      </c>
      <c r="GB80" s="237" t="e">
        <f t="shared" si="111"/>
        <v>#N/A</v>
      </c>
      <c r="GC80" s="237" t="e">
        <f t="shared" si="111"/>
        <v>#N/A</v>
      </c>
      <c r="GD80" s="237" t="e">
        <f t="shared" si="111"/>
        <v>#N/A</v>
      </c>
      <c r="GE80" s="237" t="e">
        <f t="shared" si="111"/>
        <v>#N/A</v>
      </c>
      <c r="GF80" s="237" t="e">
        <f t="shared" si="111"/>
        <v>#N/A</v>
      </c>
      <c r="GG80" s="237" t="e">
        <f t="shared" si="111"/>
        <v>#N/A</v>
      </c>
      <c r="GH80" s="237" t="e">
        <f t="shared" si="111"/>
        <v>#N/A</v>
      </c>
      <c r="GI80" s="237" t="e">
        <f t="shared" si="111"/>
        <v>#N/A</v>
      </c>
      <c r="GJ80" s="237" t="e">
        <f t="shared" si="111"/>
        <v>#N/A</v>
      </c>
      <c r="GK80" s="237" t="e">
        <f t="shared" si="111"/>
        <v>#N/A</v>
      </c>
      <c r="GL80" s="237" t="e">
        <f t="shared" si="78"/>
        <v>#N/A</v>
      </c>
      <c r="GM80" s="237" t="e">
        <f t="shared" si="78"/>
        <v>#N/A</v>
      </c>
      <c r="GN80" s="237" t="e">
        <f t="shared" si="78"/>
        <v>#N/A</v>
      </c>
      <c r="GO80" s="237" t="e">
        <f t="shared" si="78"/>
        <v>#N/A</v>
      </c>
      <c r="GP80" s="237" t="e">
        <f t="shared" si="78"/>
        <v>#N/A</v>
      </c>
      <c r="GQ80" s="237" t="e">
        <f t="shared" si="78"/>
        <v>#N/A</v>
      </c>
      <c r="GR80" s="237" t="e">
        <f t="shared" si="78"/>
        <v>#N/A</v>
      </c>
      <c r="GS80" s="237" t="e">
        <f t="shared" si="78"/>
        <v>#N/A</v>
      </c>
      <c r="GT80" s="237" t="e">
        <f t="shared" si="78"/>
        <v>#N/A</v>
      </c>
      <c r="GU80" s="237" t="e">
        <f t="shared" si="78"/>
        <v>#N/A</v>
      </c>
      <c r="GV80" s="237" t="e">
        <f t="shared" si="78"/>
        <v>#N/A</v>
      </c>
      <c r="GW80" s="237" t="e">
        <f t="shared" si="78"/>
        <v>#N/A</v>
      </c>
      <c r="GX80" s="237" t="e">
        <f t="shared" si="78"/>
        <v>#N/A</v>
      </c>
      <c r="GY80" s="237" t="e">
        <f t="shared" si="78"/>
        <v>#N/A</v>
      </c>
      <c r="GZ80" s="237" t="e">
        <f t="shared" si="78"/>
        <v>#N/A</v>
      </c>
      <c r="HA80" s="237" t="e">
        <f t="shared" si="78"/>
        <v>#N/A</v>
      </c>
      <c r="HB80" s="237" t="e">
        <f t="shared" si="106"/>
        <v>#N/A</v>
      </c>
      <c r="HC80" s="237" t="e">
        <f t="shared" si="106"/>
        <v>#N/A</v>
      </c>
      <c r="HD80" s="237" t="e">
        <f t="shared" si="98"/>
        <v>#N/A</v>
      </c>
      <c r="HE80" s="237" t="e">
        <f t="shared" si="77"/>
        <v>#N/A</v>
      </c>
      <c r="HF80" s="237" t="e">
        <f t="shared" si="77"/>
        <v>#N/A</v>
      </c>
      <c r="HG80" s="237" t="e">
        <f t="shared" si="77"/>
        <v>#N/A</v>
      </c>
      <c r="HH80" s="237" t="e">
        <f t="shared" si="77"/>
        <v>#N/A</v>
      </c>
      <c r="HI80" s="237" t="e">
        <f t="shared" si="77"/>
        <v>#N/A</v>
      </c>
      <c r="HJ80" s="237" t="e">
        <f t="shared" si="77"/>
        <v>#N/A</v>
      </c>
      <c r="HK80" s="237" t="e">
        <f t="shared" si="77"/>
        <v>#N/A</v>
      </c>
      <c r="HL80" s="237" t="e">
        <f t="shared" si="77"/>
        <v>#N/A</v>
      </c>
      <c r="HM80" s="237" t="e">
        <f t="shared" si="77"/>
        <v>#N/A</v>
      </c>
      <c r="HN80" s="237" t="e">
        <f t="shared" si="77"/>
        <v>#N/A</v>
      </c>
      <c r="HO80" s="237" t="e">
        <f t="shared" si="77"/>
        <v>#N/A</v>
      </c>
      <c r="HP80" s="237" t="e">
        <f t="shared" si="77"/>
        <v>#N/A</v>
      </c>
      <c r="HQ80" s="237" t="e">
        <f t="shared" si="107"/>
        <v>#N/A</v>
      </c>
      <c r="HR80" s="237" t="e">
        <f t="shared" si="107"/>
        <v>#N/A</v>
      </c>
      <c r="HS80" s="237" t="e">
        <f t="shared" si="107"/>
        <v>#N/A</v>
      </c>
      <c r="HT80" s="237" t="e">
        <f t="shared" si="107"/>
        <v>#N/A</v>
      </c>
      <c r="HU80" s="237" t="e">
        <f t="shared" si="107"/>
        <v>#N/A</v>
      </c>
      <c r="HV80" s="237" t="e">
        <f t="shared" si="81"/>
        <v>#N/A</v>
      </c>
      <c r="HW80" s="237" t="e">
        <f t="shared" si="79"/>
        <v>#N/A</v>
      </c>
      <c r="HX80" s="237" t="e">
        <f t="shared" si="66"/>
        <v>#N/A</v>
      </c>
      <c r="HY80" s="237" t="e">
        <f t="shared" si="63"/>
        <v>#N/A</v>
      </c>
      <c r="HZ80" s="237" t="e">
        <f t="shared" si="63"/>
        <v>#N/A</v>
      </c>
      <c r="IA80" s="237" t="e">
        <f t="shared" si="45"/>
        <v>#N/A</v>
      </c>
      <c r="IB80" s="237" t="e">
        <f t="shared" si="45"/>
        <v>#N/A</v>
      </c>
    </row>
    <row r="81" spans="1:236" hidden="1" x14ac:dyDescent="0.25">
      <c r="A81" s="22">
        <v>78</v>
      </c>
      <c r="B81" s="132"/>
      <c r="C81" s="132"/>
      <c r="D81" s="132"/>
      <c r="E81" s="127"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9" t="str">
        <f t="shared" si="94"/>
        <v/>
      </c>
      <c r="Q81" s="119" t="str">
        <f t="shared" si="95"/>
        <v/>
      </c>
      <c r="R81" s="40" t="str">
        <f t="shared" si="96"/>
        <v/>
      </c>
      <c r="S81" s="132"/>
      <c r="T81" s="28" t="str">
        <f>IF(AND(B81&gt;0,C81&gt;0,D81&gt;0,M81&gt;0,N81&gt;0,S81&gt;0,NOT(K81="")),ABS(VLOOKUP($S$1,VLookups!$A$28:$B$29,2,FALSE)-_xlfn.BETA.DIST(S81,IF(G81="L",N81,M81),IF(G81="L",M81,N81),TRUE,B81,D81)),"")</f>
        <v/>
      </c>
      <c r="U81" s="129" t="str">
        <f>IF(OR($M81="",$N81=""),"",_xlfn.BETA.INV(ABS(VLOOKUP($S$1,VLookups!$A$28:$B$29,2,FALSE)-U$3),IF($G81="L",$N81,$M81),IF($G81="L",$M81,$N81),$B81,$D81))</f>
        <v/>
      </c>
      <c r="V81" s="130" t="str">
        <f>IF(OR($M81="",$N81=""),"",_xlfn.BETA.INV(ABS(VLOOKUP($S$1,VLookups!$A$28:$B$29,2,FALSE)-V$3),IF($G81="L",$N81,$M81),IF($G81="L",$M81,$N81),$B81,$D81))</f>
        <v/>
      </c>
      <c r="W81" s="129" t="str">
        <f>IF(OR($M81="",$N81=""),"",_xlfn.BETA.INV(ABS(VLOOKUP($S$1,VLookups!$A$28:$B$29,2,FALSE)-W$3),IF($G81="L",$N81,$M81),IF($G81="L",$M81,$N81),$B81,$D81))</f>
        <v/>
      </c>
      <c r="X81" s="130" t="str">
        <f>IF(OR($M81="",$N81=""),"",_xlfn.BETA.INV(ABS(VLOOKUP($S$1,VLookups!$A$28:$B$29,2,FALSE)-X$3),IF($G81="L",$N81,$M81),IF($G81="L",$M81,$N81),$B81,$D81))</f>
        <v/>
      </c>
      <c r="Y81" s="129" t="str">
        <f>IF(OR($M81="",$N81=""),"",_xlfn.BETA.INV(ABS(VLOOKUP($S$1,VLookups!$A$28:$B$29,2,FALSE)-Y$3),IF($G81="L",$N81,$M81),IF($G81="L",$M81,$N81),$B81,$D81))</f>
        <v/>
      </c>
      <c r="Z81" s="130" t="str">
        <f>IF(OR($M81="",$N81=""),"",_xlfn.BETA.INV(ABS(VLOOKUP($S$1,VLookups!$A$28:$B$29,2,FALSE)-Z$3),IF($G81="L",$N81,$M81),IF($G81="L",$M81,$N81),$B81,$D81))</f>
        <v/>
      </c>
      <c r="AA81" s="129" t="str">
        <f>IF(OR($M81="",$N81=""),"",_xlfn.BETA.INV(ABS(VLOOKUP($S$1,VLookups!$A$28:$B$29,2,FALSE)-AA$3),IF($G81="L",$N81,$M81),IF($G81="L",$M81,$N81),$B81,$D81))</f>
        <v/>
      </c>
      <c r="AB81" s="130" t="str">
        <f>IF(OR($M81="",$N81=""),"",_xlfn.BETA.INV(ABS(VLOOKUP($S$1,VLookups!$A$28:$B$29,2,FALSE)-AB$3),IF($G81="L",$N81,$M81),IF($G81="L",$M81,$N81),$B81,$D81))</f>
        <v/>
      </c>
      <c r="AC81" s="129" t="str">
        <f>IF(OR($M81="",$N81=""),"",_xlfn.BETA.INV(ABS(VLOOKUP($S$1,VLookups!$A$28:$B$29,2,FALSE)-AC$3),IF($G81="L",$N81,$M81),IF($G81="L",$M81,$N81),$B81,$D81))</f>
        <v/>
      </c>
      <c r="AD81" s="130" t="str">
        <f>IF(OR($M81="",$N81=""),"",_xlfn.BETA.INV(ABS(VLOOKUP($S$1,VLookups!$A$28:$B$29,2,FALSE)-AD$3),IF($G81="L",$N81,$M81),IF($G81="L",$M81,$N81),$B81,$D81))</f>
        <v/>
      </c>
      <c r="AE81" s="129" t="str">
        <f>IF(OR($M81="",$N81=""),"",_xlfn.BETA.INV(ABS(VLOOKUP($S$1,VLookups!$A$28:$B$29,2,FALSE)-AE$3),IF($G81="L",$N81,$M81),IF($G81="L",$M81,$N81),$B81,$D81))</f>
        <v/>
      </c>
      <c r="AF81" s="130" t="str">
        <f>IF(OR($M81="",$N81=""),"",_xlfn.BETA.INV(ABS(VLOOKUP($S$1,VLookups!$A$28:$B$29,2,FALSE)-AF$3),IF($G81="L",$N81,$M81),IF($G81="L",$M81,$N81),$B81,$D81))</f>
        <v/>
      </c>
      <c r="AG81" s="17"/>
      <c r="AH81" s="238" t="str">
        <f t="shared" si="102"/>
        <v/>
      </c>
      <c r="AI81" s="236" t="str">
        <f t="shared" si="103"/>
        <v/>
      </c>
      <c r="AJ81" s="199" t="str">
        <f t="shared" ref="AJ81:CU84" si="117">IF(ISNONTEXT($AH81),AI81+$AH81,"")</f>
        <v/>
      </c>
      <c r="AK81" s="199" t="str">
        <f t="shared" si="117"/>
        <v/>
      </c>
      <c r="AL81" s="199" t="str">
        <f t="shared" si="117"/>
        <v/>
      </c>
      <c r="AM81" s="199" t="str">
        <f t="shared" si="117"/>
        <v/>
      </c>
      <c r="AN81" s="199" t="str">
        <f t="shared" si="117"/>
        <v/>
      </c>
      <c r="AO81" s="199" t="str">
        <f t="shared" si="117"/>
        <v/>
      </c>
      <c r="AP81" s="199" t="str">
        <f t="shared" si="117"/>
        <v/>
      </c>
      <c r="AQ81" s="199" t="str">
        <f t="shared" si="117"/>
        <v/>
      </c>
      <c r="AR81" s="199" t="str">
        <f t="shared" si="117"/>
        <v/>
      </c>
      <c r="AS81" s="199" t="str">
        <f t="shared" si="117"/>
        <v/>
      </c>
      <c r="AT81" s="199" t="str">
        <f t="shared" si="117"/>
        <v/>
      </c>
      <c r="AU81" s="199" t="str">
        <f t="shared" si="117"/>
        <v/>
      </c>
      <c r="AV81" s="199" t="str">
        <f t="shared" si="117"/>
        <v/>
      </c>
      <c r="AW81" s="199" t="str">
        <f t="shared" si="117"/>
        <v/>
      </c>
      <c r="AX81" s="199" t="str">
        <f t="shared" si="117"/>
        <v/>
      </c>
      <c r="AY81" s="199" t="str">
        <f t="shared" si="117"/>
        <v/>
      </c>
      <c r="AZ81" s="199" t="str">
        <f t="shared" si="117"/>
        <v/>
      </c>
      <c r="BA81" s="199" t="str">
        <f t="shared" si="117"/>
        <v/>
      </c>
      <c r="BB81" s="199" t="str">
        <f t="shared" si="117"/>
        <v/>
      </c>
      <c r="BC81" s="199" t="str">
        <f t="shared" si="117"/>
        <v/>
      </c>
      <c r="BD81" s="199" t="str">
        <f t="shared" si="117"/>
        <v/>
      </c>
      <c r="BE81" s="199" t="str">
        <f t="shared" si="117"/>
        <v/>
      </c>
      <c r="BF81" s="199" t="str">
        <f t="shared" si="117"/>
        <v/>
      </c>
      <c r="BG81" s="199" t="str">
        <f t="shared" si="117"/>
        <v/>
      </c>
      <c r="BH81" s="199" t="str">
        <f t="shared" si="117"/>
        <v/>
      </c>
      <c r="BI81" s="199" t="str">
        <f t="shared" si="117"/>
        <v/>
      </c>
      <c r="BJ81" s="199" t="str">
        <f t="shared" si="117"/>
        <v/>
      </c>
      <c r="BK81" s="199" t="str">
        <f t="shared" si="117"/>
        <v/>
      </c>
      <c r="BL81" s="199" t="str">
        <f t="shared" si="117"/>
        <v/>
      </c>
      <c r="BM81" s="199" t="str">
        <f t="shared" si="117"/>
        <v/>
      </c>
      <c r="BN81" s="199" t="str">
        <f t="shared" si="117"/>
        <v/>
      </c>
      <c r="BO81" s="199" t="str">
        <f t="shared" si="117"/>
        <v/>
      </c>
      <c r="BP81" s="199" t="str">
        <f t="shared" si="117"/>
        <v/>
      </c>
      <c r="BQ81" s="199" t="str">
        <f t="shared" si="117"/>
        <v/>
      </c>
      <c r="BR81" s="199" t="str">
        <f t="shared" si="117"/>
        <v/>
      </c>
      <c r="BS81" s="199" t="str">
        <f t="shared" si="117"/>
        <v/>
      </c>
      <c r="BT81" s="199" t="str">
        <f t="shared" si="117"/>
        <v/>
      </c>
      <c r="BU81" s="199" t="str">
        <f t="shared" si="117"/>
        <v/>
      </c>
      <c r="BV81" s="199" t="str">
        <f t="shared" si="117"/>
        <v/>
      </c>
      <c r="BW81" s="199" t="str">
        <f t="shared" si="117"/>
        <v/>
      </c>
      <c r="BX81" s="199" t="str">
        <f t="shared" si="117"/>
        <v/>
      </c>
      <c r="BY81" s="199" t="str">
        <f t="shared" si="117"/>
        <v/>
      </c>
      <c r="BZ81" s="199" t="str">
        <f t="shared" si="117"/>
        <v/>
      </c>
      <c r="CA81" s="199" t="str">
        <f t="shared" si="117"/>
        <v/>
      </c>
      <c r="CB81" s="199" t="str">
        <f t="shared" si="117"/>
        <v/>
      </c>
      <c r="CC81" s="199" t="str">
        <f t="shared" si="117"/>
        <v/>
      </c>
      <c r="CD81" s="199" t="str">
        <f t="shared" si="117"/>
        <v/>
      </c>
      <c r="CE81" s="199" t="str">
        <f t="shared" si="117"/>
        <v/>
      </c>
      <c r="CF81" s="199" t="str">
        <f t="shared" si="117"/>
        <v/>
      </c>
      <c r="CG81" s="199" t="str">
        <f t="shared" si="117"/>
        <v/>
      </c>
      <c r="CH81" s="199" t="str">
        <f t="shared" si="117"/>
        <v/>
      </c>
      <c r="CI81" s="199" t="str">
        <f t="shared" si="117"/>
        <v/>
      </c>
      <c r="CJ81" s="199" t="str">
        <f t="shared" si="117"/>
        <v/>
      </c>
      <c r="CK81" s="199" t="str">
        <f t="shared" si="117"/>
        <v/>
      </c>
      <c r="CL81" s="199" t="str">
        <f t="shared" si="117"/>
        <v/>
      </c>
      <c r="CM81" s="199" t="str">
        <f t="shared" si="117"/>
        <v/>
      </c>
      <c r="CN81" s="199" t="str">
        <f t="shared" si="117"/>
        <v/>
      </c>
      <c r="CO81" s="199" t="str">
        <f t="shared" si="117"/>
        <v/>
      </c>
      <c r="CP81" s="199" t="str">
        <f t="shared" si="117"/>
        <v/>
      </c>
      <c r="CQ81" s="199" t="str">
        <f t="shared" si="117"/>
        <v/>
      </c>
      <c r="CR81" s="199" t="str">
        <f t="shared" si="117"/>
        <v/>
      </c>
      <c r="CS81" s="199" t="str">
        <f t="shared" si="117"/>
        <v/>
      </c>
      <c r="CT81" s="199" t="str">
        <f t="shared" si="117"/>
        <v/>
      </c>
      <c r="CU81" s="199" t="str">
        <f t="shared" si="117"/>
        <v/>
      </c>
      <c r="CV81" s="199" t="str">
        <f t="shared" si="113"/>
        <v/>
      </c>
      <c r="CW81" s="199" t="str">
        <f t="shared" si="113"/>
        <v/>
      </c>
      <c r="CX81" s="199" t="str">
        <f t="shared" si="113"/>
        <v/>
      </c>
      <c r="CY81" s="199" t="str">
        <f t="shared" si="113"/>
        <v/>
      </c>
      <c r="CZ81" s="199" t="str">
        <f t="shared" si="113"/>
        <v/>
      </c>
      <c r="DA81" s="199" t="str">
        <f t="shared" si="113"/>
        <v/>
      </c>
      <c r="DB81" s="199" t="str">
        <f t="shared" si="113"/>
        <v/>
      </c>
      <c r="DC81" s="199" t="str">
        <f t="shared" si="113"/>
        <v/>
      </c>
      <c r="DD81" s="199" t="str">
        <f t="shared" si="113"/>
        <v/>
      </c>
      <c r="DE81" s="199" t="str">
        <f t="shared" si="113"/>
        <v/>
      </c>
      <c r="DF81" s="199" t="str">
        <f t="shared" si="113"/>
        <v/>
      </c>
      <c r="DG81" s="199" t="str">
        <f t="shared" si="113"/>
        <v/>
      </c>
      <c r="DH81" s="199" t="str">
        <f t="shared" si="113"/>
        <v/>
      </c>
      <c r="DI81" s="199" t="str">
        <f t="shared" si="113"/>
        <v/>
      </c>
      <c r="DJ81" s="199" t="str">
        <f t="shared" si="113"/>
        <v/>
      </c>
      <c r="DK81" s="199" t="str">
        <f t="shared" si="113"/>
        <v/>
      </c>
      <c r="DL81" s="199" t="str">
        <f t="shared" si="113"/>
        <v/>
      </c>
      <c r="DM81" s="199" t="str">
        <f t="shared" si="113"/>
        <v/>
      </c>
      <c r="DN81" s="199" t="str">
        <f t="shared" si="113"/>
        <v/>
      </c>
      <c r="DO81" s="199" t="str">
        <f t="shared" si="113"/>
        <v/>
      </c>
      <c r="DP81" s="199" t="str">
        <f t="shared" si="113"/>
        <v/>
      </c>
      <c r="DQ81" s="199" t="str">
        <f t="shared" si="113"/>
        <v/>
      </c>
      <c r="DR81" s="199" t="str">
        <f t="shared" si="113"/>
        <v/>
      </c>
      <c r="DS81" s="199" t="str">
        <f t="shared" si="113"/>
        <v/>
      </c>
      <c r="DT81" s="199" t="str">
        <f t="shared" si="113"/>
        <v/>
      </c>
      <c r="DU81" s="199" t="str">
        <f t="shared" si="113"/>
        <v/>
      </c>
      <c r="DV81" s="199" t="str">
        <f t="shared" si="113"/>
        <v/>
      </c>
      <c r="DW81" s="199" t="str">
        <f t="shared" si="113"/>
        <v/>
      </c>
      <c r="DX81" s="199" t="str">
        <f t="shared" si="113"/>
        <v/>
      </c>
      <c r="DY81" s="199" t="str">
        <f t="shared" si="113"/>
        <v/>
      </c>
      <c r="DZ81" s="199" t="str">
        <f t="shared" si="113"/>
        <v/>
      </c>
      <c r="EA81" s="199" t="str">
        <f t="shared" si="113"/>
        <v/>
      </c>
      <c r="EB81" s="199" t="str">
        <f t="shared" si="113"/>
        <v/>
      </c>
      <c r="EC81" s="199" t="str">
        <f t="shared" si="113"/>
        <v/>
      </c>
      <c r="ED81" s="199" t="str">
        <f t="shared" si="113"/>
        <v/>
      </c>
      <c r="EE81" s="236" t="str">
        <f t="shared" si="105"/>
        <v/>
      </c>
      <c r="EF81" s="237" t="e">
        <f t="shared" si="115"/>
        <v>#N/A</v>
      </c>
      <c r="EG81" s="237" t="e">
        <f t="shared" si="115"/>
        <v>#N/A</v>
      </c>
      <c r="EH81" s="237" t="e">
        <f t="shared" si="115"/>
        <v>#N/A</v>
      </c>
      <c r="EI81" s="237" t="e">
        <f t="shared" si="115"/>
        <v>#N/A</v>
      </c>
      <c r="EJ81" s="237" t="e">
        <f t="shared" si="115"/>
        <v>#N/A</v>
      </c>
      <c r="EK81" s="237" t="e">
        <f t="shared" si="115"/>
        <v>#N/A</v>
      </c>
      <c r="EL81" s="237" t="e">
        <f t="shared" si="115"/>
        <v>#N/A</v>
      </c>
      <c r="EM81" s="237" t="e">
        <f t="shared" si="115"/>
        <v>#N/A</v>
      </c>
      <c r="EN81" s="237" t="e">
        <f t="shared" si="115"/>
        <v>#N/A</v>
      </c>
      <c r="EO81" s="237" t="e">
        <f t="shared" si="115"/>
        <v>#N/A</v>
      </c>
      <c r="EP81" s="237" t="e">
        <f t="shared" si="115"/>
        <v>#N/A</v>
      </c>
      <c r="EQ81" s="237" t="e">
        <f t="shared" si="115"/>
        <v>#N/A</v>
      </c>
      <c r="ER81" s="237" t="e">
        <f t="shared" si="115"/>
        <v>#N/A</v>
      </c>
      <c r="ES81" s="237" t="e">
        <f t="shared" si="115"/>
        <v>#N/A</v>
      </c>
      <c r="ET81" s="237" t="e">
        <f t="shared" si="115"/>
        <v>#N/A</v>
      </c>
      <c r="EU81" s="237" t="e">
        <f t="shared" si="65"/>
        <v>#N/A</v>
      </c>
      <c r="EV81" s="237" t="e">
        <f t="shared" si="65"/>
        <v>#N/A</v>
      </c>
      <c r="EW81" s="237" t="e">
        <f t="shared" si="65"/>
        <v>#N/A</v>
      </c>
      <c r="EX81" s="237" t="e">
        <f t="shared" si="65"/>
        <v>#N/A</v>
      </c>
      <c r="EY81" s="237" t="e">
        <f t="shared" si="65"/>
        <v>#N/A</v>
      </c>
      <c r="EZ81" s="237" t="e">
        <f t="shared" si="65"/>
        <v>#N/A</v>
      </c>
      <c r="FA81" s="237" t="e">
        <f t="shared" si="65"/>
        <v>#N/A</v>
      </c>
      <c r="FB81" s="237" t="e">
        <f t="shared" si="65"/>
        <v>#N/A</v>
      </c>
      <c r="FC81" s="237" t="e">
        <f t="shared" si="65"/>
        <v>#N/A</v>
      </c>
      <c r="FD81" s="237" t="e">
        <f t="shared" si="65"/>
        <v>#N/A</v>
      </c>
      <c r="FE81" s="237" t="e">
        <f t="shared" si="65"/>
        <v>#N/A</v>
      </c>
      <c r="FF81" s="237" t="e">
        <f t="shared" si="65"/>
        <v>#N/A</v>
      </c>
      <c r="FG81" s="237" t="e">
        <f t="shared" si="65"/>
        <v>#N/A</v>
      </c>
      <c r="FH81" s="237" t="e">
        <f t="shared" si="65"/>
        <v>#N/A</v>
      </c>
      <c r="FI81" s="237" t="e">
        <f t="shared" si="65"/>
        <v>#N/A</v>
      </c>
      <c r="FJ81" s="237" t="e">
        <f t="shared" si="65"/>
        <v>#N/A</v>
      </c>
      <c r="FK81" s="237" t="e">
        <f t="shared" si="108"/>
        <v>#N/A</v>
      </c>
      <c r="FL81" s="237" t="e">
        <f t="shared" si="88"/>
        <v>#N/A</v>
      </c>
      <c r="FM81" s="237" t="e">
        <f t="shared" si="88"/>
        <v>#N/A</v>
      </c>
      <c r="FN81" s="237" t="e">
        <f t="shared" si="88"/>
        <v>#N/A</v>
      </c>
      <c r="FO81" s="237" t="e">
        <f t="shared" si="88"/>
        <v>#N/A</v>
      </c>
      <c r="FP81" s="237" t="e">
        <f t="shared" si="88"/>
        <v>#N/A</v>
      </c>
      <c r="FQ81" s="237" t="e">
        <f t="shared" si="88"/>
        <v>#N/A</v>
      </c>
      <c r="FR81" s="237" t="e">
        <f t="shared" si="88"/>
        <v>#N/A</v>
      </c>
      <c r="FS81" s="237" t="e">
        <f t="shared" si="76"/>
        <v>#N/A</v>
      </c>
      <c r="FT81" s="237" t="e">
        <f t="shared" si="76"/>
        <v>#N/A</v>
      </c>
      <c r="FU81" s="237" t="e">
        <f t="shared" si="76"/>
        <v>#N/A</v>
      </c>
      <c r="FV81" s="237" t="e">
        <f t="shared" si="76"/>
        <v>#N/A</v>
      </c>
      <c r="FW81" s="237" t="e">
        <f t="shared" si="74"/>
        <v>#N/A</v>
      </c>
      <c r="FX81" s="237" t="e">
        <f t="shared" si="74"/>
        <v>#N/A</v>
      </c>
      <c r="FY81" s="237" t="e">
        <f t="shared" si="111"/>
        <v>#N/A</v>
      </c>
      <c r="FZ81" s="237" t="e">
        <f t="shared" si="111"/>
        <v>#N/A</v>
      </c>
      <c r="GA81" s="237" t="e">
        <f t="shared" si="111"/>
        <v>#N/A</v>
      </c>
      <c r="GB81" s="237" t="e">
        <f t="shared" si="111"/>
        <v>#N/A</v>
      </c>
      <c r="GC81" s="237" t="e">
        <f t="shared" si="111"/>
        <v>#N/A</v>
      </c>
      <c r="GD81" s="237" t="e">
        <f t="shared" si="111"/>
        <v>#N/A</v>
      </c>
      <c r="GE81" s="237" t="e">
        <f t="shared" si="111"/>
        <v>#N/A</v>
      </c>
      <c r="GF81" s="237" t="e">
        <f t="shared" si="111"/>
        <v>#N/A</v>
      </c>
      <c r="GG81" s="237" t="e">
        <f t="shared" si="111"/>
        <v>#N/A</v>
      </c>
      <c r="GH81" s="237" t="e">
        <f t="shared" si="111"/>
        <v>#N/A</v>
      </c>
      <c r="GI81" s="237" t="e">
        <f t="shared" si="111"/>
        <v>#N/A</v>
      </c>
      <c r="GJ81" s="237" t="e">
        <f t="shared" si="111"/>
        <v>#N/A</v>
      </c>
      <c r="GK81" s="237" t="e">
        <f t="shared" si="111"/>
        <v>#N/A</v>
      </c>
      <c r="GL81" s="237" t="e">
        <f t="shared" si="78"/>
        <v>#N/A</v>
      </c>
      <c r="GM81" s="237" t="e">
        <f t="shared" si="78"/>
        <v>#N/A</v>
      </c>
      <c r="GN81" s="237" t="e">
        <f t="shared" si="78"/>
        <v>#N/A</v>
      </c>
      <c r="GO81" s="237" t="e">
        <f t="shared" si="78"/>
        <v>#N/A</v>
      </c>
      <c r="GP81" s="237" t="e">
        <f t="shared" si="78"/>
        <v>#N/A</v>
      </c>
      <c r="GQ81" s="237" t="e">
        <f t="shared" si="78"/>
        <v>#N/A</v>
      </c>
      <c r="GR81" s="237" t="e">
        <f t="shared" si="78"/>
        <v>#N/A</v>
      </c>
      <c r="GS81" s="237" t="e">
        <f t="shared" si="78"/>
        <v>#N/A</v>
      </c>
      <c r="GT81" s="237" t="e">
        <f t="shared" si="78"/>
        <v>#N/A</v>
      </c>
      <c r="GU81" s="237" t="e">
        <f t="shared" si="78"/>
        <v>#N/A</v>
      </c>
      <c r="GV81" s="237" t="e">
        <f t="shared" si="78"/>
        <v>#N/A</v>
      </c>
      <c r="GW81" s="237" t="e">
        <f t="shared" si="78"/>
        <v>#N/A</v>
      </c>
      <c r="GX81" s="237" t="e">
        <f t="shared" si="78"/>
        <v>#N/A</v>
      </c>
      <c r="GY81" s="237" t="e">
        <f t="shared" si="78"/>
        <v>#N/A</v>
      </c>
      <c r="GZ81" s="237" t="e">
        <f t="shared" si="78"/>
        <v>#N/A</v>
      </c>
      <c r="HA81" s="237" t="e">
        <f t="shared" si="78"/>
        <v>#N/A</v>
      </c>
      <c r="HB81" s="237" t="e">
        <f t="shared" si="106"/>
        <v>#N/A</v>
      </c>
      <c r="HC81" s="237" t="e">
        <f t="shared" si="106"/>
        <v>#N/A</v>
      </c>
      <c r="HD81" s="237" t="e">
        <f t="shared" si="98"/>
        <v>#N/A</v>
      </c>
      <c r="HE81" s="237" t="e">
        <f t="shared" si="77"/>
        <v>#N/A</v>
      </c>
      <c r="HF81" s="237" t="e">
        <f t="shared" si="77"/>
        <v>#N/A</v>
      </c>
      <c r="HG81" s="237" t="e">
        <f t="shared" si="77"/>
        <v>#N/A</v>
      </c>
      <c r="HH81" s="237" t="e">
        <f t="shared" si="77"/>
        <v>#N/A</v>
      </c>
      <c r="HI81" s="237" t="e">
        <f t="shared" si="77"/>
        <v>#N/A</v>
      </c>
      <c r="HJ81" s="237" t="e">
        <f t="shared" si="77"/>
        <v>#N/A</v>
      </c>
      <c r="HK81" s="237" t="e">
        <f t="shared" si="77"/>
        <v>#N/A</v>
      </c>
      <c r="HL81" s="237" t="e">
        <f t="shared" si="77"/>
        <v>#N/A</v>
      </c>
      <c r="HM81" s="237" t="e">
        <f t="shared" si="77"/>
        <v>#N/A</v>
      </c>
      <c r="HN81" s="237" t="e">
        <f t="shared" si="77"/>
        <v>#N/A</v>
      </c>
      <c r="HO81" s="237" t="e">
        <f t="shared" si="77"/>
        <v>#N/A</v>
      </c>
      <c r="HP81" s="237" t="e">
        <f t="shared" si="77"/>
        <v>#N/A</v>
      </c>
      <c r="HQ81" s="237" t="e">
        <f t="shared" si="107"/>
        <v>#N/A</v>
      </c>
      <c r="HR81" s="237" t="e">
        <f t="shared" si="107"/>
        <v>#N/A</v>
      </c>
      <c r="HS81" s="237" t="e">
        <f t="shared" si="107"/>
        <v>#N/A</v>
      </c>
      <c r="HT81" s="237" t="e">
        <f t="shared" si="107"/>
        <v>#N/A</v>
      </c>
      <c r="HU81" s="237" t="e">
        <f t="shared" si="107"/>
        <v>#N/A</v>
      </c>
      <c r="HV81" s="237" t="e">
        <f t="shared" si="81"/>
        <v>#N/A</v>
      </c>
      <c r="HW81" s="237" t="e">
        <f t="shared" si="79"/>
        <v>#N/A</v>
      </c>
      <c r="HX81" s="237" t="e">
        <f t="shared" si="66"/>
        <v>#N/A</v>
      </c>
      <c r="HY81" s="237" t="e">
        <f t="shared" si="63"/>
        <v>#N/A</v>
      </c>
      <c r="HZ81" s="237" t="e">
        <f t="shared" si="63"/>
        <v>#N/A</v>
      </c>
      <c r="IA81" s="237" t="e">
        <f t="shared" si="45"/>
        <v>#N/A</v>
      </c>
      <c r="IB81" s="237" t="e">
        <f t="shared" si="45"/>
        <v>#N/A</v>
      </c>
    </row>
    <row r="82" spans="1:236" hidden="1" x14ac:dyDescent="0.25">
      <c r="A82" s="22">
        <v>79</v>
      </c>
      <c r="B82" s="132"/>
      <c r="C82" s="132"/>
      <c r="D82" s="132"/>
      <c r="E82" s="127"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9" t="str">
        <f t="shared" si="94"/>
        <v/>
      </c>
      <c r="Q82" s="119" t="str">
        <f t="shared" si="95"/>
        <v/>
      </c>
      <c r="R82" s="40" t="str">
        <f t="shared" si="96"/>
        <v/>
      </c>
      <c r="S82" s="132"/>
      <c r="T82" s="28" t="str">
        <f>IF(AND(B82&gt;0,C82&gt;0,D82&gt;0,M82&gt;0,N82&gt;0,S82&gt;0,NOT(K82="")),ABS(VLOOKUP($S$1,VLookups!$A$28:$B$29,2,FALSE)-_xlfn.BETA.DIST(S82,IF(G82="L",N82,M82),IF(G82="L",M82,N82),TRUE,B82,D82)),"")</f>
        <v/>
      </c>
      <c r="U82" s="129" t="str">
        <f>IF(OR($M82="",$N82=""),"",_xlfn.BETA.INV(ABS(VLOOKUP($S$1,VLookups!$A$28:$B$29,2,FALSE)-U$3),IF($G82="L",$N82,$M82),IF($G82="L",$M82,$N82),$B82,$D82))</f>
        <v/>
      </c>
      <c r="V82" s="130" t="str">
        <f>IF(OR($M82="",$N82=""),"",_xlfn.BETA.INV(ABS(VLOOKUP($S$1,VLookups!$A$28:$B$29,2,FALSE)-V$3),IF($G82="L",$N82,$M82),IF($G82="L",$M82,$N82),$B82,$D82))</f>
        <v/>
      </c>
      <c r="W82" s="129" t="str">
        <f>IF(OR($M82="",$N82=""),"",_xlfn.BETA.INV(ABS(VLOOKUP($S$1,VLookups!$A$28:$B$29,2,FALSE)-W$3),IF($G82="L",$N82,$M82),IF($G82="L",$M82,$N82),$B82,$D82))</f>
        <v/>
      </c>
      <c r="X82" s="130" t="str">
        <f>IF(OR($M82="",$N82=""),"",_xlfn.BETA.INV(ABS(VLOOKUP($S$1,VLookups!$A$28:$B$29,2,FALSE)-X$3),IF($G82="L",$N82,$M82),IF($G82="L",$M82,$N82),$B82,$D82))</f>
        <v/>
      </c>
      <c r="Y82" s="129" t="str">
        <f>IF(OR($M82="",$N82=""),"",_xlfn.BETA.INV(ABS(VLOOKUP($S$1,VLookups!$A$28:$B$29,2,FALSE)-Y$3),IF($G82="L",$N82,$M82),IF($G82="L",$M82,$N82),$B82,$D82))</f>
        <v/>
      </c>
      <c r="Z82" s="130" t="str">
        <f>IF(OR($M82="",$N82=""),"",_xlfn.BETA.INV(ABS(VLOOKUP($S$1,VLookups!$A$28:$B$29,2,FALSE)-Z$3),IF($G82="L",$N82,$M82),IF($G82="L",$M82,$N82),$B82,$D82))</f>
        <v/>
      </c>
      <c r="AA82" s="129" t="str">
        <f>IF(OR($M82="",$N82=""),"",_xlfn.BETA.INV(ABS(VLOOKUP($S$1,VLookups!$A$28:$B$29,2,FALSE)-AA$3),IF($G82="L",$N82,$M82),IF($G82="L",$M82,$N82),$B82,$D82))</f>
        <v/>
      </c>
      <c r="AB82" s="130" t="str">
        <f>IF(OR($M82="",$N82=""),"",_xlfn.BETA.INV(ABS(VLOOKUP($S$1,VLookups!$A$28:$B$29,2,FALSE)-AB$3),IF($G82="L",$N82,$M82),IF($G82="L",$M82,$N82),$B82,$D82))</f>
        <v/>
      </c>
      <c r="AC82" s="129" t="str">
        <f>IF(OR($M82="",$N82=""),"",_xlfn.BETA.INV(ABS(VLOOKUP($S$1,VLookups!$A$28:$B$29,2,FALSE)-AC$3),IF($G82="L",$N82,$M82),IF($G82="L",$M82,$N82),$B82,$D82))</f>
        <v/>
      </c>
      <c r="AD82" s="130" t="str">
        <f>IF(OR($M82="",$N82=""),"",_xlfn.BETA.INV(ABS(VLOOKUP($S$1,VLookups!$A$28:$B$29,2,FALSE)-AD$3),IF($G82="L",$N82,$M82),IF($G82="L",$M82,$N82),$B82,$D82))</f>
        <v/>
      </c>
      <c r="AE82" s="129" t="str">
        <f>IF(OR($M82="",$N82=""),"",_xlfn.BETA.INV(ABS(VLOOKUP($S$1,VLookups!$A$28:$B$29,2,FALSE)-AE$3),IF($G82="L",$N82,$M82),IF($G82="L",$M82,$N82),$B82,$D82))</f>
        <v/>
      </c>
      <c r="AF82" s="130" t="str">
        <f>IF(OR($M82="",$N82=""),"",_xlfn.BETA.INV(ABS(VLOOKUP($S$1,VLookups!$A$28:$B$29,2,FALSE)-AF$3),IF($G82="L",$N82,$M82),IF($G82="L",$M82,$N82),$B82,$D82))</f>
        <v/>
      </c>
      <c r="AG82" s="17"/>
      <c r="AH82" s="238" t="str">
        <f t="shared" si="102"/>
        <v/>
      </c>
      <c r="AI82" s="236" t="str">
        <f t="shared" si="103"/>
        <v/>
      </c>
      <c r="AJ82" s="199" t="str">
        <f t="shared" si="117"/>
        <v/>
      </c>
      <c r="AK82" s="199" t="str">
        <f t="shared" si="117"/>
        <v/>
      </c>
      <c r="AL82" s="199" t="str">
        <f t="shared" si="117"/>
        <v/>
      </c>
      <c r="AM82" s="199" t="str">
        <f t="shared" si="117"/>
        <v/>
      </c>
      <c r="AN82" s="199" t="str">
        <f t="shared" si="117"/>
        <v/>
      </c>
      <c r="AO82" s="199" t="str">
        <f t="shared" si="117"/>
        <v/>
      </c>
      <c r="AP82" s="199" t="str">
        <f t="shared" si="117"/>
        <v/>
      </c>
      <c r="AQ82" s="199" t="str">
        <f t="shared" si="117"/>
        <v/>
      </c>
      <c r="AR82" s="199" t="str">
        <f t="shared" si="117"/>
        <v/>
      </c>
      <c r="AS82" s="199" t="str">
        <f t="shared" si="117"/>
        <v/>
      </c>
      <c r="AT82" s="199" t="str">
        <f t="shared" si="117"/>
        <v/>
      </c>
      <c r="AU82" s="199" t="str">
        <f t="shared" si="117"/>
        <v/>
      </c>
      <c r="AV82" s="199" t="str">
        <f t="shared" si="117"/>
        <v/>
      </c>
      <c r="AW82" s="199" t="str">
        <f t="shared" si="117"/>
        <v/>
      </c>
      <c r="AX82" s="199" t="str">
        <f t="shared" si="117"/>
        <v/>
      </c>
      <c r="AY82" s="199" t="str">
        <f t="shared" si="117"/>
        <v/>
      </c>
      <c r="AZ82" s="199" t="str">
        <f t="shared" si="117"/>
        <v/>
      </c>
      <c r="BA82" s="199" t="str">
        <f t="shared" si="117"/>
        <v/>
      </c>
      <c r="BB82" s="199" t="str">
        <f t="shared" si="117"/>
        <v/>
      </c>
      <c r="BC82" s="199" t="str">
        <f t="shared" si="117"/>
        <v/>
      </c>
      <c r="BD82" s="199" t="str">
        <f t="shared" si="117"/>
        <v/>
      </c>
      <c r="BE82" s="199" t="str">
        <f t="shared" si="117"/>
        <v/>
      </c>
      <c r="BF82" s="199" t="str">
        <f t="shared" si="117"/>
        <v/>
      </c>
      <c r="BG82" s="199" t="str">
        <f t="shared" si="117"/>
        <v/>
      </c>
      <c r="BH82" s="199" t="str">
        <f t="shared" si="117"/>
        <v/>
      </c>
      <c r="BI82" s="199" t="str">
        <f t="shared" si="117"/>
        <v/>
      </c>
      <c r="BJ82" s="199" t="str">
        <f t="shared" si="117"/>
        <v/>
      </c>
      <c r="BK82" s="199" t="str">
        <f t="shared" si="117"/>
        <v/>
      </c>
      <c r="BL82" s="199" t="str">
        <f t="shared" si="117"/>
        <v/>
      </c>
      <c r="BM82" s="199" t="str">
        <f t="shared" si="117"/>
        <v/>
      </c>
      <c r="BN82" s="199" t="str">
        <f t="shared" si="117"/>
        <v/>
      </c>
      <c r="BO82" s="199" t="str">
        <f t="shared" si="117"/>
        <v/>
      </c>
      <c r="BP82" s="199" t="str">
        <f t="shared" si="117"/>
        <v/>
      </c>
      <c r="BQ82" s="199" t="str">
        <f t="shared" si="117"/>
        <v/>
      </c>
      <c r="BR82" s="199" t="str">
        <f t="shared" si="117"/>
        <v/>
      </c>
      <c r="BS82" s="199" t="str">
        <f t="shared" si="117"/>
        <v/>
      </c>
      <c r="BT82" s="199" t="str">
        <f t="shared" si="117"/>
        <v/>
      </c>
      <c r="BU82" s="199" t="str">
        <f t="shared" si="117"/>
        <v/>
      </c>
      <c r="BV82" s="199" t="str">
        <f t="shared" si="117"/>
        <v/>
      </c>
      <c r="BW82" s="199" t="str">
        <f t="shared" si="117"/>
        <v/>
      </c>
      <c r="BX82" s="199" t="str">
        <f t="shared" si="117"/>
        <v/>
      </c>
      <c r="BY82" s="199" t="str">
        <f t="shared" si="117"/>
        <v/>
      </c>
      <c r="BZ82" s="199" t="str">
        <f t="shared" si="117"/>
        <v/>
      </c>
      <c r="CA82" s="199" t="str">
        <f t="shared" si="117"/>
        <v/>
      </c>
      <c r="CB82" s="199" t="str">
        <f t="shared" si="117"/>
        <v/>
      </c>
      <c r="CC82" s="199" t="str">
        <f t="shared" si="117"/>
        <v/>
      </c>
      <c r="CD82" s="199" t="str">
        <f t="shared" si="117"/>
        <v/>
      </c>
      <c r="CE82" s="199" t="str">
        <f t="shared" si="117"/>
        <v/>
      </c>
      <c r="CF82" s="199" t="str">
        <f t="shared" si="117"/>
        <v/>
      </c>
      <c r="CG82" s="199" t="str">
        <f t="shared" si="117"/>
        <v/>
      </c>
      <c r="CH82" s="199" t="str">
        <f t="shared" si="117"/>
        <v/>
      </c>
      <c r="CI82" s="199" t="str">
        <f t="shared" si="117"/>
        <v/>
      </c>
      <c r="CJ82" s="199" t="str">
        <f t="shared" si="117"/>
        <v/>
      </c>
      <c r="CK82" s="199" t="str">
        <f t="shared" si="117"/>
        <v/>
      </c>
      <c r="CL82" s="199" t="str">
        <f t="shared" si="117"/>
        <v/>
      </c>
      <c r="CM82" s="199" t="str">
        <f t="shared" si="117"/>
        <v/>
      </c>
      <c r="CN82" s="199" t="str">
        <f t="shared" si="117"/>
        <v/>
      </c>
      <c r="CO82" s="199" t="str">
        <f t="shared" si="117"/>
        <v/>
      </c>
      <c r="CP82" s="199" t="str">
        <f t="shared" si="117"/>
        <v/>
      </c>
      <c r="CQ82" s="199" t="str">
        <f t="shared" si="117"/>
        <v/>
      </c>
      <c r="CR82" s="199" t="str">
        <f t="shared" si="117"/>
        <v/>
      </c>
      <c r="CS82" s="199" t="str">
        <f t="shared" si="117"/>
        <v/>
      </c>
      <c r="CT82" s="199" t="str">
        <f t="shared" si="117"/>
        <v/>
      </c>
      <c r="CU82" s="199" t="str">
        <f t="shared" si="117"/>
        <v/>
      </c>
      <c r="CV82" s="199" t="str">
        <f t="shared" si="113"/>
        <v/>
      </c>
      <c r="CW82" s="199" t="str">
        <f t="shared" si="113"/>
        <v/>
      </c>
      <c r="CX82" s="199" t="str">
        <f t="shared" si="113"/>
        <v/>
      </c>
      <c r="CY82" s="199" t="str">
        <f t="shared" si="113"/>
        <v/>
      </c>
      <c r="CZ82" s="199" t="str">
        <f t="shared" si="113"/>
        <v/>
      </c>
      <c r="DA82" s="199" t="str">
        <f t="shared" si="113"/>
        <v/>
      </c>
      <c r="DB82" s="199" t="str">
        <f t="shared" si="113"/>
        <v/>
      </c>
      <c r="DC82" s="199" t="str">
        <f t="shared" si="113"/>
        <v/>
      </c>
      <c r="DD82" s="199" t="str">
        <f t="shared" si="113"/>
        <v/>
      </c>
      <c r="DE82" s="199" t="str">
        <f t="shared" si="113"/>
        <v/>
      </c>
      <c r="DF82" s="199" t="str">
        <f t="shared" si="113"/>
        <v/>
      </c>
      <c r="DG82" s="199" t="str">
        <f t="shared" si="113"/>
        <v/>
      </c>
      <c r="DH82" s="199" t="str">
        <f t="shared" si="113"/>
        <v/>
      </c>
      <c r="DI82" s="199" t="str">
        <f t="shared" si="113"/>
        <v/>
      </c>
      <c r="DJ82" s="199" t="str">
        <f t="shared" si="113"/>
        <v/>
      </c>
      <c r="DK82" s="199" t="str">
        <f t="shared" si="113"/>
        <v/>
      </c>
      <c r="DL82" s="199" t="str">
        <f t="shared" si="113"/>
        <v/>
      </c>
      <c r="DM82" s="199" t="str">
        <f t="shared" si="113"/>
        <v/>
      </c>
      <c r="DN82" s="199" t="str">
        <f t="shared" si="113"/>
        <v/>
      </c>
      <c r="DO82" s="199" t="str">
        <f t="shared" si="113"/>
        <v/>
      </c>
      <c r="DP82" s="199" t="str">
        <f t="shared" si="113"/>
        <v/>
      </c>
      <c r="DQ82" s="199" t="str">
        <f t="shared" si="113"/>
        <v/>
      </c>
      <c r="DR82" s="199" t="str">
        <f t="shared" si="113"/>
        <v/>
      </c>
      <c r="DS82" s="199" t="str">
        <f t="shared" si="113"/>
        <v/>
      </c>
      <c r="DT82" s="199" t="str">
        <f t="shared" si="113"/>
        <v/>
      </c>
      <c r="DU82" s="199" t="str">
        <f t="shared" si="113"/>
        <v/>
      </c>
      <c r="DV82" s="199" t="str">
        <f t="shared" si="113"/>
        <v/>
      </c>
      <c r="DW82" s="199" t="str">
        <f t="shared" si="113"/>
        <v/>
      </c>
      <c r="DX82" s="199" t="str">
        <f t="shared" si="113"/>
        <v/>
      </c>
      <c r="DY82" s="199" t="str">
        <f t="shared" si="113"/>
        <v/>
      </c>
      <c r="DZ82" s="199" t="str">
        <f t="shared" si="113"/>
        <v/>
      </c>
      <c r="EA82" s="199" t="str">
        <f t="shared" si="113"/>
        <v/>
      </c>
      <c r="EB82" s="199" t="str">
        <f t="shared" si="113"/>
        <v/>
      </c>
      <c r="EC82" s="199" t="str">
        <f t="shared" si="113"/>
        <v/>
      </c>
      <c r="ED82" s="199" t="str">
        <f t="shared" si="113"/>
        <v/>
      </c>
      <c r="EE82" s="236" t="str">
        <f t="shared" si="105"/>
        <v/>
      </c>
      <c r="EF82" s="237" t="e">
        <f t="shared" si="115"/>
        <v>#N/A</v>
      </c>
      <c r="EG82" s="237" t="e">
        <f t="shared" si="115"/>
        <v>#N/A</v>
      </c>
      <c r="EH82" s="237" t="e">
        <f t="shared" si="115"/>
        <v>#N/A</v>
      </c>
      <c r="EI82" s="237" t="e">
        <f t="shared" si="115"/>
        <v>#N/A</v>
      </c>
      <c r="EJ82" s="237" t="e">
        <f t="shared" si="115"/>
        <v>#N/A</v>
      </c>
      <c r="EK82" s="237" t="e">
        <f t="shared" si="115"/>
        <v>#N/A</v>
      </c>
      <c r="EL82" s="237" t="e">
        <f t="shared" si="115"/>
        <v>#N/A</v>
      </c>
      <c r="EM82" s="237" t="e">
        <f t="shared" si="115"/>
        <v>#N/A</v>
      </c>
      <c r="EN82" s="237" t="e">
        <f t="shared" si="115"/>
        <v>#N/A</v>
      </c>
      <c r="EO82" s="237" t="e">
        <f t="shared" si="115"/>
        <v>#N/A</v>
      </c>
      <c r="EP82" s="237" t="e">
        <f t="shared" si="115"/>
        <v>#N/A</v>
      </c>
      <c r="EQ82" s="237" t="e">
        <f t="shared" si="115"/>
        <v>#N/A</v>
      </c>
      <c r="ER82" s="237" t="e">
        <f t="shared" si="115"/>
        <v>#N/A</v>
      </c>
      <c r="ES82" s="237" t="e">
        <f t="shared" si="115"/>
        <v>#N/A</v>
      </c>
      <c r="ET82" s="237" t="e">
        <f t="shared" si="115"/>
        <v>#N/A</v>
      </c>
      <c r="EU82" s="237" t="e">
        <f t="shared" si="65"/>
        <v>#N/A</v>
      </c>
      <c r="EV82" s="237" t="e">
        <f t="shared" si="65"/>
        <v>#N/A</v>
      </c>
      <c r="EW82" s="237" t="e">
        <f t="shared" si="65"/>
        <v>#N/A</v>
      </c>
      <c r="EX82" s="237" t="e">
        <f t="shared" si="65"/>
        <v>#N/A</v>
      </c>
      <c r="EY82" s="237" t="e">
        <f t="shared" si="65"/>
        <v>#N/A</v>
      </c>
      <c r="EZ82" s="237" t="e">
        <f t="shared" si="65"/>
        <v>#N/A</v>
      </c>
      <c r="FA82" s="237" t="e">
        <f t="shared" si="65"/>
        <v>#N/A</v>
      </c>
      <c r="FB82" s="237" t="e">
        <f t="shared" si="65"/>
        <v>#N/A</v>
      </c>
      <c r="FC82" s="237" t="e">
        <f t="shared" si="65"/>
        <v>#N/A</v>
      </c>
      <c r="FD82" s="237" t="e">
        <f t="shared" si="65"/>
        <v>#N/A</v>
      </c>
      <c r="FE82" s="237" t="e">
        <f t="shared" si="65"/>
        <v>#N/A</v>
      </c>
      <c r="FF82" s="237" t="e">
        <f t="shared" si="65"/>
        <v>#N/A</v>
      </c>
      <c r="FG82" s="237" t="e">
        <f t="shared" si="65"/>
        <v>#N/A</v>
      </c>
      <c r="FH82" s="237" t="e">
        <f t="shared" si="65"/>
        <v>#N/A</v>
      </c>
      <c r="FI82" s="237" t="e">
        <f t="shared" si="65"/>
        <v>#N/A</v>
      </c>
      <c r="FJ82" s="237" t="e">
        <f t="shared" si="65"/>
        <v>#N/A</v>
      </c>
      <c r="FK82" s="237" t="e">
        <f t="shared" si="108"/>
        <v>#N/A</v>
      </c>
      <c r="FL82" s="237" t="e">
        <f t="shared" si="88"/>
        <v>#N/A</v>
      </c>
      <c r="FM82" s="237" t="e">
        <f t="shared" si="88"/>
        <v>#N/A</v>
      </c>
      <c r="FN82" s="237" t="e">
        <f t="shared" si="88"/>
        <v>#N/A</v>
      </c>
      <c r="FO82" s="237" t="e">
        <f t="shared" si="88"/>
        <v>#N/A</v>
      </c>
      <c r="FP82" s="237" t="e">
        <f t="shared" si="88"/>
        <v>#N/A</v>
      </c>
      <c r="FQ82" s="237" t="e">
        <f t="shared" si="88"/>
        <v>#N/A</v>
      </c>
      <c r="FR82" s="237" t="e">
        <f t="shared" si="88"/>
        <v>#N/A</v>
      </c>
      <c r="FS82" s="237" t="e">
        <f t="shared" si="76"/>
        <v>#N/A</v>
      </c>
      <c r="FT82" s="237" t="e">
        <f t="shared" si="76"/>
        <v>#N/A</v>
      </c>
      <c r="FU82" s="237" t="e">
        <f t="shared" si="76"/>
        <v>#N/A</v>
      </c>
      <c r="FV82" s="237" t="e">
        <f t="shared" si="76"/>
        <v>#N/A</v>
      </c>
      <c r="FW82" s="237" t="e">
        <f t="shared" si="74"/>
        <v>#N/A</v>
      </c>
      <c r="FX82" s="237" t="e">
        <f t="shared" si="74"/>
        <v>#N/A</v>
      </c>
      <c r="FY82" s="237" t="e">
        <f t="shared" si="111"/>
        <v>#N/A</v>
      </c>
      <c r="FZ82" s="237" t="e">
        <f t="shared" si="111"/>
        <v>#N/A</v>
      </c>
      <c r="GA82" s="237" t="e">
        <f t="shared" si="111"/>
        <v>#N/A</v>
      </c>
      <c r="GB82" s="237" t="e">
        <f t="shared" si="111"/>
        <v>#N/A</v>
      </c>
      <c r="GC82" s="237" t="e">
        <f t="shared" si="111"/>
        <v>#N/A</v>
      </c>
      <c r="GD82" s="237" t="e">
        <f t="shared" si="111"/>
        <v>#N/A</v>
      </c>
      <c r="GE82" s="237" t="e">
        <f t="shared" si="111"/>
        <v>#N/A</v>
      </c>
      <c r="GF82" s="237" t="e">
        <f t="shared" si="111"/>
        <v>#N/A</v>
      </c>
      <c r="GG82" s="237" t="e">
        <f t="shared" si="111"/>
        <v>#N/A</v>
      </c>
      <c r="GH82" s="237" t="e">
        <f t="shared" si="111"/>
        <v>#N/A</v>
      </c>
      <c r="GI82" s="237" t="e">
        <f t="shared" si="111"/>
        <v>#N/A</v>
      </c>
      <c r="GJ82" s="237" t="e">
        <f t="shared" si="111"/>
        <v>#N/A</v>
      </c>
      <c r="GK82" s="237" t="e">
        <f t="shared" si="111"/>
        <v>#N/A</v>
      </c>
      <c r="GL82" s="237" t="e">
        <f t="shared" si="78"/>
        <v>#N/A</v>
      </c>
      <c r="GM82" s="237" t="e">
        <f t="shared" si="78"/>
        <v>#N/A</v>
      </c>
      <c r="GN82" s="237" t="e">
        <f t="shared" si="78"/>
        <v>#N/A</v>
      </c>
      <c r="GO82" s="237" t="e">
        <f t="shared" si="78"/>
        <v>#N/A</v>
      </c>
      <c r="GP82" s="237" t="e">
        <f t="shared" si="78"/>
        <v>#N/A</v>
      </c>
      <c r="GQ82" s="237" t="e">
        <f t="shared" ref="GQ82:HA103" si="118">IF(ISNONTEXT($Q82),IF($G82="R",_xlfn.BETA.DIST(CT82,$M82,$N82,FALSE,$B82,$D82),_xlfn.BETA.DIST(CT82,$N82,$M82,FALSE,$B82,$D82)),NA())</f>
        <v>#N/A</v>
      </c>
      <c r="GR82" s="237" t="e">
        <f t="shared" si="118"/>
        <v>#N/A</v>
      </c>
      <c r="GS82" s="237" t="e">
        <f t="shared" si="118"/>
        <v>#N/A</v>
      </c>
      <c r="GT82" s="237" t="e">
        <f t="shared" si="118"/>
        <v>#N/A</v>
      </c>
      <c r="GU82" s="237" t="e">
        <f t="shared" si="118"/>
        <v>#N/A</v>
      </c>
      <c r="GV82" s="237" t="e">
        <f t="shared" si="118"/>
        <v>#N/A</v>
      </c>
      <c r="GW82" s="237" t="e">
        <f t="shared" si="118"/>
        <v>#N/A</v>
      </c>
      <c r="GX82" s="237" t="e">
        <f t="shared" si="118"/>
        <v>#N/A</v>
      </c>
      <c r="GY82" s="237" t="e">
        <f t="shared" si="118"/>
        <v>#N/A</v>
      </c>
      <c r="GZ82" s="237" t="e">
        <f t="shared" si="118"/>
        <v>#N/A</v>
      </c>
      <c r="HA82" s="237" t="e">
        <f t="shared" si="118"/>
        <v>#N/A</v>
      </c>
      <c r="HB82" s="237" t="e">
        <f t="shared" si="106"/>
        <v>#N/A</v>
      </c>
      <c r="HC82" s="237" t="e">
        <f t="shared" si="106"/>
        <v>#N/A</v>
      </c>
      <c r="HD82" s="237" t="e">
        <f t="shared" si="98"/>
        <v>#N/A</v>
      </c>
      <c r="HE82" s="237" t="e">
        <f t="shared" si="77"/>
        <v>#N/A</v>
      </c>
      <c r="HF82" s="237" t="e">
        <f t="shared" si="77"/>
        <v>#N/A</v>
      </c>
      <c r="HG82" s="237" t="e">
        <f t="shared" si="77"/>
        <v>#N/A</v>
      </c>
      <c r="HH82" s="237" t="e">
        <f t="shared" si="77"/>
        <v>#N/A</v>
      </c>
      <c r="HI82" s="237" t="e">
        <f t="shared" si="77"/>
        <v>#N/A</v>
      </c>
      <c r="HJ82" s="237" t="e">
        <f t="shared" si="77"/>
        <v>#N/A</v>
      </c>
      <c r="HK82" s="237" t="e">
        <f t="shared" si="77"/>
        <v>#N/A</v>
      </c>
      <c r="HL82" s="237" t="e">
        <f t="shared" si="77"/>
        <v>#N/A</v>
      </c>
      <c r="HM82" s="237" t="e">
        <f t="shared" si="77"/>
        <v>#N/A</v>
      </c>
      <c r="HN82" s="237" t="e">
        <f t="shared" si="77"/>
        <v>#N/A</v>
      </c>
      <c r="HO82" s="237" t="e">
        <f t="shared" si="77"/>
        <v>#N/A</v>
      </c>
      <c r="HP82" s="237" t="e">
        <f t="shared" si="77"/>
        <v>#N/A</v>
      </c>
      <c r="HQ82" s="237" t="e">
        <f t="shared" si="107"/>
        <v>#N/A</v>
      </c>
      <c r="HR82" s="237" t="e">
        <f t="shared" si="107"/>
        <v>#N/A</v>
      </c>
      <c r="HS82" s="237" t="e">
        <f t="shared" si="107"/>
        <v>#N/A</v>
      </c>
      <c r="HT82" s="237" t="e">
        <f t="shared" si="107"/>
        <v>#N/A</v>
      </c>
      <c r="HU82" s="237" t="e">
        <f t="shared" si="107"/>
        <v>#N/A</v>
      </c>
      <c r="HV82" s="237" t="e">
        <f t="shared" si="81"/>
        <v>#N/A</v>
      </c>
      <c r="HW82" s="237" t="e">
        <f t="shared" si="79"/>
        <v>#N/A</v>
      </c>
      <c r="HX82" s="237" t="e">
        <f t="shared" si="66"/>
        <v>#N/A</v>
      </c>
      <c r="HY82" s="237" t="e">
        <f t="shared" si="63"/>
        <v>#N/A</v>
      </c>
      <c r="HZ82" s="237" t="e">
        <f t="shared" si="63"/>
        <v>#N/A</v>
      </c>
      <c r="IA82" s="237" t="e">
        <f t="shared" si="45"/>
        <v>#N/A</v>
      </c>
      <c r="IB82" s="237" t="e">
        <f t="shared" si="45"/>
        <v>#N/A</v>
      </c>
    </row>
    <row r="83" spans="1:236" hidden="1" x14ac:dyDescent="0.25">
      <c r="A83" s="22">
        <v>80</v>
      </c>
      <c r="B83" s="132"/>
      <c r="C83" s="132"/>
      <c r="D83" s="132"/>
      <c r="E83" s="127"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9" t="str">
        <f t="shared" si="94"/>
        <v/>
      </c>
      <c r="Q83" s="119" t="str">
        <f t="shared" si="95"/>
        <v/>
      </c>
      <c r="R83" s="40" t="str">
        <f t="shared" si="96"/>
        <v/>
      </c>
      <c r="S83" s="132"/>
      <c r="T83" s="28" t="str">
        <f>IF(AND(B83&gt;0,C83&gt;0,D83&gt;0,M83&gt;0,N83&gt;0,S83&gt;0,NOT(K83="")),ABS(VLOOKUP($S$1,VLookups!$A$28:$B$29,2,FALSE)-_xlfn.BETA.DIST(S83,IF(G83="L",N83,M83),IF(G83="L",M83,N83),TRUE,B83,D83)),"")</f>
        <v/>
      </c>
      <c r="U83" s="129" t="str">
        <f>IF(OR($M83="",$N83=""),"",_xlfn.BETA.INV(ABS(VLOOKUP($S$1,VLookups!$A$28:$B$29,2,FALSE)-U$3),IF($G83="L",$N83,$M83),IF($G83="L",$M83,$N83),$B83,$D83))</f>
        <v/>
      </c>
      <c r="V83" s="130" t="str">
        <f>IF(OR($M83="",$N83=""),"",_xlfn.BETA.INV(ABS(VLOOKUP($S$1,VLookups!$A$28:$B$29,2,FALSE)-V$3),IF($G83="L",$N83,$M83),IF($G83="L",$M83,$N83),$B83,$D83))</f>
        <v/>
      </c>
      <c r="W83" s="129" t="str">
        <f>IF(OR($M83="",$N83=""),"",_xlfn.BETA.INV(ABS(VLOOKUP($S$1,VLookups!$A$28:$B$29,2,FALSE)-W$3),IF($G83="L",$N83,$M83),IF($G83="L",$M83,$N83),$B83,$D83))</f>
        <v/>
      </c>
      <c r="X83" s="130" t="str">
        <f>IF(OR($M83="",$N83=""),"",_xlfn.BETA.INV(ABS(VLOOKUP($S$1,VLookups!$A$28:$B$29,2,FALSE)-X$3),IF($G83="L",$N83,$M83),IF($G83="L",$M83,$N83),$B83,$D83))</f>
        <v/>
      </c>
      <c r="Y83" s="129" t="str">
        <f>IF(OR($M83="",$N83=""),"",_xlfn.BETA.INV(ABS(VLOOKUP($S$1,VLookups!$A$28:$B$29,2,FALSE)-Y$3),IF($G83="L",$N83,$M83),IF($G83="L",$M83,$N83),$B83,$D83))</f>
        <v/>
      </c>
      <c r="Z83" s="130" t="str">
        <f>IF(OR($M83="",$N83=""),"",_xlfn.BETA.INV(ABS(VLOOKUP($S$1,VLookups!$A$28:$B$29,2,FALSE)-Z$3),IF($G83="L",$N83,$M83),IF($G83="L",$M83,$N83),$B83,$D83))</f>
        <v/>
      </c>
      <c r="AA83" s="129" t="str">
        <f>IF(OR($M83="",$N83=""),"",_xlfn.BETA.INV(ABS(VLOOKUP($S$1,VLookups!$A$28:$B$29,2,FALSE)-AA$3),IF($G83="L",$N83,$M83),IF($G83="L",$M83,$N83),$B83,$D83))</f>
        <v/>
      </c>
      <c r="AB83" s="130" t="str">
        <f>IF(OR($M83="",$N83=""),"",_xlfn.BETA.INV(ABS(VLOOKUP($S$1,VLookups!$A$28:$B$29,2,FALSE)-AB$3),IF($G83="L",$N83,$M83),IF($G83="L",$M83,$N83),$B83,$D83))</f>
        <v/>
      </c>
      <c r="AC83" s="129" t="str">
        <f>IF(OR($M83="",$N83=""),"",_xlfn.BETA.INV(ABS(VLOOKUP($S$1,VLookups!$A$28:$B$29,2,FALSE)-AC$3),IF($G83="L",$N83,$M83),IF($G83="L",$M83,$N83),$B83,$D83))</f>
        <v/>
      </c>
      <c r="AD83" s="130" t="str">
        <f>IF(OR($M83="",$N83=""),"",_xlfn.BETA.INV(ABS(VLOOKUP($S$1,VLookups!$A$28:$B$29,2,FALSE)-AD$3),IF($G83="L",$N83,$M83),IF($G83="L",$M83,$N83),$B83,$D83))</f>
        <v/>
      </c>
      <c r="AE83" s="129" t="str">
        <f>IF(OR($M83="",$N83=""),"",_xlfn.BETA.INV(ABS(VLOOKUP($S$1,VLookups!$A$28:$B$29,2,FALSE)-AE$3),IF($G83="L",$N83,$M83),IF($G83="L",$M83,$N83),$B83,$D83))</f>
        <v/>
      </c>
      <c r="AF83" s="130" t="str">
        <f>IF(OR($M83="",$N83=""),"",_xlfn.BETA.INV(ABS(VLOOKUP($S$1,VLookups!$A$28:$B$29,2,FALSE)-AF$3),IF($G83="L",$N83,$M83),IF($G83="L",$M83,$N83),$B83,$D83))</f>
        <v/>
      </c>
      <c r="AG83" s="17"/>
      <c r="AH83" s="238" t="str">
        <f t="shared" si="102"/>
        <v/>
      </c>
      <c r="AI83" s="236" t="str">
        <f t="shared" si="103"/>
        <v/>
      </c>
      <c r="AJ83" s="199" t="str">
        <f t="shared" si="117"/>
        <v/>
      </c>
      <c r="AK83" s="199" t="str">
        <f t="shared" si="117"/>
        <v/>
      </c>
      <c r="AL83" s="199" t="str">
        <f t="shared" si="117"/>
        <v/>
      </c>
      <c r="AM83" s="199" t="str">
        <f t="shared" si="117"/>
        <v/>
      </c>
      <c r="AN83" s="199" t="str">
        <f t="shared" si="117"/>
        <v/>
      </c>
      <c r="AO83" s="199" t="str">
        <f t="shared" si="117"/>
        <v/>
      </c>
      <c r="AP83" s="199" t="str">
        <f t="shared" si="117"/>
        <v/>
      </c>
      <c r="AQ83" s="199" t="str">
        <f t="shared" si="117"/>
        <v/>
      </c>
      <c r="AR83" s="199" t="str">
        <f t="shared" si="117"/>
        <v/>
      </c>
      <c r="AS83" s="199" t="str">
        <f t="shared" si="117"/>
        <v/>
      </c>
      <c r="AT83" s="199" t="str">
        <f t="shared" si="117"/>
        <v/>
      </c>
      <c r="AU83" s="199" t="str">
        <f t="shared" si="117"/>
        <v/>
      </c>
      <c r="AV83" s="199" t="str">
        <f t="shared" si="117"/>
        <v/>
      </c>
      <c r="AW83" s="199" t="str">
        <f t="shared" si="117"/>
        <v/>
      </c>
      <c r="AX83" s="199" t="str">
        <f t="shared" si="117"/>
        <v/>
      </c>
      <c r="AY83" s="199" t="str">
        <f t="shared" si="117"/>
        <v/>
      </c>
      <c r="AZ83" s="199" t="str">
        <f t="shared" si="117"/>
        <v/>
      </c>
      <c r="BA83" s="199" t="str">
        <f t="shared" si="117"/>
        <v/>
      </c>
      <c r="BB83" s="199" t="str">
        <f t="shared" si="117"/>
        <v/>
      </c>
      <c r="BC83" s="199" t="str">
        <f t="shared" si="117"/>
        <v/>
      </c>
      <c r="BD83" s="199" t="str">
        <f t="shared" si="117"/>
        <v/>
      </c>
      <c r="BE83" s="199" t="str">
        <f t="shared" si="117"/>
        <v/>
      </c>
      <c r="BF83" s="199" t="str">
        <f t="shared" si="117"/>
        <v/>
      </c>
      <c r="BG83" s="199" t="str">
        <f t="shared" si="117"/>
        <v/>
      </c>
      <c r="BH83" s="199" t="str">
        <f t="shared" si="117"/>
        <v/>
      </c>
      <c r="BI83" s="199" t="str">
        <f t="shared" si="117"/>
        <v/>
      </c>
      <c r="BJ83" s="199" t="str">
        <f t="shared" si="117"/>
        <v/>
      </c>
      <c r="BK83" s="199" t="str">
        <f t="shared" si="117"/>
        <v/>
      </c>
      <c r="BL83" s="199" t="str">
        <f t="shared" si="117"/>
        <v/>
      </c>
      <c r="BM83" s="199" t="str">
        <f t="shared" si="117"/>
        <v/>
      </c>
      <c r="BN83" s="199" t="str">
        <f t="shared" si="117"/>
        <v/>
      </c>
      <c r="BO83" s="199" t="str">
        <f t="shared" si="117"/>
        <v/>
      </c>
      <c r="BP83" s="199" t="str">
        <f t="shared" si="117"/>
        <v/>
      </c>
      <c r="BQ83" s="199" t="str">
        <f t="shared" si="117"/>
        <v/>
      </c>
      <c r="BR83" s="199" t="str">
        <f t="shared" si="117"/>
        <v/>
      </c>
      <c r="BS83" s="199" t="str">
        <f t="shared" si="117"/>
        <v/>
      </c>
      <c r="BT83" s="199" t="str">
        <f t="shared" si="117"/>
        <v/>
      </c>
      <c r="BU83" s="199" t="str">
        <f t="shared" si="117"/>
        <v/>
      </c>
      <c r="BV83" s="199" t="str">
        <f t="shared" si="117"/>
        <v/>
      </c>
      <c r="BW83" s="199" t="str">
        <f t="shared" si="117"/>
        <v/>
      </c>
      <c r="BX83" s="199" t="str">
        <f t="shared" si="117"/>
        <v/>
      </c>
      <c r="BY83" s="199" t="str">
        <f t="shared" si="117"/>
        <v/>
      </c>
      <c r="BZ83" s="199" t="str">
        <f t="shared" si="117"/>
        <v/>
      </c>
      <c r="CA83" s="199" t="str">
        <f t="shared" si="117"/>
        <v/>
      </c>
      <c r="CB83" s="199" t="str">
        <f t="shared" si="117"/>
        <v/>
      </c>
      <c r="CC83" s="199" t="str">
        <f t="shared" si="117"/>
        <v/>
      </c>
      <c r="CD83" s="199" t="str">
        <f t="shared" si="117"/>
        <v/>
      </c>
      <c r="CE83" s="199" t="str">
        <f t="shared" si="117"/>
        <v/>
      </c>
      <c r="CF83" s="199" t="str">
        <f t="shared" si="117"/>
        <v/>
      </c>
      <c r="CG83" s="199" t="str">
        <f t="shared" si="117"/>
        <v/>
      </c>
      <c r="CH83" s="199" t="str">
        <f t="shared" si="117"/>
        <v/>
      </c>
      <c r="CI83" s="199" t="str">
        <f t="shared" si="117"/>
        <v/>
      </c>
      <c r="CJ83" s="199" t="str">
        <f t="shared" si="117"/>
        <v/>
      </c>
      <c r="CK83" s="199" t="str">
        <f t="shared" si="117"/>
        <v/>
      </c>
      <c r="CL83" s="199" t="str">
        <f t="shared" si="117"/>
        <v/>
      </c>
      <c r="CM83" s="199" t="str">
        <f t="shared" si="117"/>
        <v/>
      </c>
      <c r="CN83" s="199" t="str">
        <f t="shared" si="117"/>
        <v/>
      </c>
      <c r="CO83" s="199" t="str">
        <f t="shared" si="117"/>
        <v/>
      </c>
      <c r="CP83" s="199" t="str">
        <f t="shared" si="117"/>
        <v/>
      </c>
      <c r="CQ83" s="199" t="str">
        <f t="shared" si="117"/>
        <v/>
      </c>
      <c r="CR83" s="199" t="str">
        <f t="shared" si="117"/>
        <v/>
      </c>
      <c r="CS83" s="199" t="str">
        <f t="shared" si="117"/>
        <v/>
      </c>
      <c r="CT83" s="199" t="str">
        <f t="shared" si="117"/>
        <v/>
      </c>
      <c r="CU83" s="199" t="str">
        <f t="shared" si="117"/>
        <v/>
      </c>
      <c r="CV83" s="199" t="str">
        <f t="shared" si="113"/>
        <v/>
      </c>
      <c r="CW83" s="199" t="str">
        <f t="shared" si="113"/>
        <v/>
      </c>
      <c r="CX83" s="199" t="str">
        <f t="shared" si="113"/>
        <v/>
      </c>
      <c r="CY83" s="199" t="str">
        <f t="shared" si="113"/>
        <v/>
      </c>
      <c r="CZ83" s="199" t="str">
        <f t="shared" si="113"/>
        <v/>
      </c>
      <c r="DA83" s="199" t="str">
        <f t="shared" si="113"/>
        <v/>
      </c>
      <c r="DB83" s="199" t="str">
        <f t="shared" si="113"/>
        <v/>
      </c>
      <c r="DC83" s="199" t="str">
        <f t="shared" si="113"/>
        <v/>
      </c>
      <c r="DD83" s="199" t="str">
        <f t="shared" si="113"/>
        <v/>
      </c>
      <c r="DE83" s="199" t="str">
        <f t="shared" ref="DE83:FP83" si="119">IF(ISNONTEXT($AH83),DD83+$AH83,"")</f>
        <v/>
      </c>
      <c r="DF83" s="199" t="str">
        <f t="shared" si="119"/>
        <v/>
      </c>
      <c r="DG83" s="199" t="str">
        <f t="shared" si="119"/>
        <v/>
      </c>
      <c r="DH83" s="199" t="str">
        <f t="shared" si="119"/>
        <v/>
      </c>
      <c r="DI83" s="199" t="str">
        <f t="shared" si="119"/>
        <v/>
      </c>
      <c r="DJ83" s="199" t="str">
        <f t="shared" si="119"/>
        <v/>
      </c>
      <c r="DK83" s="199" t="str">
        <f t="shared" si="119"/>
        <v/>
      </c>
      <c r="DL83" s="199" t="str">
        <f t="shared" si="119"/>
        <v/>
      </c>
      <c r="DM83" s="199" t="str">
        <f t="shared" si="119"/>
        <v/>
      </c>
      <c r="DN83" s="199" t="str">
        <f t="shared" si="119"/>
        <v/>
      </c>
      <c r="DO83" s="199" t="str">
        <f t="shared" si="119"/>
        <v/>
      </c>
      <c r="DP83" s="199" t="str">
        <f t="shared" si="119"/>
        <v/>
      </c>
      <c r="DQ83" s="199" t="str">
        <f t="shared" si="119"/>
        <v/>
      </c>
      <c r="DR83" s="199" t="str">
        <f t="shared" si="119"/>
        <v/>
      </c>
      <c r="DS83" s="199" t="str">
        <f t="shared" si="119"/>
        <v/>
      </c>
      <c r="DT83" s="199" t="str">
        <f t="shared" si="119"/>
        <v/>
      </c>
      <c r="DU83" s="199" t="str">
        <f t="shared" si="119"/>
        <v/>
      </c>
      <c r="DV83" s="199" t="str">
        <f t="shared" si="119"/>
        <v/>
      </c>
      <c r="DW83" s="199" t="str">
        <f t="shared" si="119"/>
        <v/>
      </c>
      <c r="DX83" s="199" t="str">
        <f t="shared" si="119"/>
        <v/>
      </c>
      <c r="DY83" s="199" t="str">
        <f t="shared" si="119"/>
        <v/>
      </c>
      <c r="DZ83" s="199" t="str">
        <f t="shared" si="119"/>
        <v/>
      </c>
      <c r="EA83" s="199" t="str">
        <f t="shared" si="119"/>
        <v/>
      </c>
      <c r="EB83" s="199" t="str">
        <f t="shared" si="119"/>
        <v/>
      </c>
      <c r="EC83" s="199" t="str">
        <f t="shared" si="119"/>
        <v/>
      </c>
      <c r="ED83" s="199" t="str">
        <f t="shared" si="119"/>
        <v/>
      </c>
      <c r="EE83" s="236" t="str">
        <f t="shared" si="105"/>
        <v/>
      </c>
      <c r="EF83" s="237" t="e">
        <f t="shared" si="115"/>
        <v>#N/A</v>
      </c>
      <c r="EG83" s="237" t="e">
        <f t="shared" si="115"/>
        <v>#N/A</v>
      </c>
      <c r="EH83" s="237" t="e">
        <f t="shared" si="115"/>
        <v>#N/A</v>
      </c>
      <c r="EI83" s="237" t="e">
        <f t="shared" si="115"/>
        <v>#N/A</v>
      </c>
      <c r="EJ83" s="237" t="e">
        <f t="shared" si="115"/>
        <v>#N/A</v>
      </c>
      <c r="EK83" s="237" t="e">
        <f t="shared" si="115"/>
        <v>#N/A</v>
      </c>
      <c r="EL83" s="237" t="e">
        <f t="shared" si="115"/>
        <v>#N/A</v>
      </c>
      <c r="EM83" s="237" t="e">
        <f t="shared" si="115"/>
        <v>#N/A</v>
      </c>
      <c r="EN83" s="237" t="e">
        <f t="shared" si="115"/>
        <v>#N/A</v>
      </c>
      <c r="EO83" s="237" t="e">
        <f t="shared" si="115"/>
        <v>#N/A</v>
      </c>
      <c r="EP83" s="237" t="e">
        <f t="shared" si="115"/>
        <v>#N/A</v>
      </c>
      <c r="EQ83" s="237" t="e">
        <f t="shared" si="115"/>
        <v>#N/A</v>
      </c>
      <c r="ER83" s="237" t="e">
        <f t="shared" si="115"/>
        <v>#N/A</v>
      </c>
      <c r="ES83" s="237" t="e">
        <f t="shared" si="115"/>
        <v>#N/A</v>
      </c>
      <c r="ET83" s="237" t="e">
        <f t="shared" si="115"/>
        <v>#N/A</v>
      </c>
      <c r="EU83" s="237" t="e">
        <f t="shared" si="65"/>
        <v>#N/A</v>
      </c>
      <c r="EV83" s="237" t="e">
        <f t="shared" si="65"/>
        <v>#N/A</v>
      </c>
      <c r="EW83" s="237" t="e">
        <f t="shared" si="65"/>
        <v>#N/A</v>
      </c>
      <c r="EX83" s="237" t="e">
        <f t="shared" si="65"/>
        <v>#N/A</v>
      </c>
      <c r="EY83" s="237" t="e">
        <f t="shared" si="65"/>
        <v>#N/A</v>
      </c>
      <c r="EZ83" s="237" t="e">
        <f t="shared" si="65"/>
        <v>#N/A</v>
      </c>
      <c r="FA83" s="237" t="e">
        <f t="shared" si="65"/>
        <v>#N/A</v>
      </c>
      <c r="FB83" s="237" t="e">
        <f t="shared" si="65"/>
        <v>#N/A</v>
      </c>
      <c r="FC83" s="237" t="e">
        <f t="shared" si="65"/>
        <v>#N/A</v>
      </c>
      <c r="FD83" s="237" t="e">
        <f t="shared" si="65"/>
        <v>#N/A</v>
      </c>
      <c r="FE83" s="237" t="e">
        <f t="shared" si="65"/>
        <v>#N/A</v>
      </c>
      <c r="FF83" s="237" t="e">
        <f t="shared" si="65"/>
        <v>#N/A</v>
      </c>
      <c r="FG83" s="237" t="e">
        <f t="shared" si="65"/>
        <v>#N/A</v>
      </c>
      <c r="FH83" s="237" t="e">
        <f t="shared" si="65"/>
        <v>#N/A</v>
      </c>
      <c r="FI83" s="237" t="e">
        <f t="shared" si="65"/>
        <v>#N/A</v>
      </c>
      <c r="FJ83" s="237" t="e">
        <f t="shared" si="65"/>
        <v>#N/A</v>
      </c>
      <c r="FK83" s="237" t="e">
        <f t="shared" si="108"/>
        <v>#N/A</v>
      </c>
      <c r="FL83" s="237" t="e">
        <f t="shared" si="88"/>
        <v>#N/A</v>
      </c>
      <c r="FM83" s="237" t="e">
        <f t="shared" si="88"/>
        <v>#N/A</v>
      </c>
      <c r="FN83" s="237" t="e">
        <f t="shared" si="88"/>
        <v>#N/A</v>
      </c>
      <c r="FO83" s="237" t="e">
        <f t="shared" si="88"/>
        <v>#N/A</v>
      </c>
      <c r="FP83" s="237" t="e">
        <f t="shared" si="88"/>
        <v>#N/A</v>
      </c>
      <c r="FQ83" s="237" t="e">
        <f t="shared" si="88"/>
        <v>#N/A</v>
      </c>
      <c r="FR83" s="237" t="e">
        <f t="shared" si="88"/>
        <v>#N/A</v>
      </c>
      <c r="FS83" s="237" t="e">
        <f t="shared" si="76"/>
        <v>#N/A</v>
      </c>
      <c r="FT83" s="237" t="e">
        <f t="shared" si="76"/>
        <v>#N/A</v>
      </c>
      <c r="FU83" s="237" t="e">
        <f t="shared" si="76"/>
        <v>#N/A</v>
      </c>
      <c r="FV83" s="237" t="e">
        <f t="shared" si="76"/>
        <v>#N/A</v>
      </c>
      <c r="FW83" s="237" t="e">
        <f t="shared" si="74"/>
        <v>#N/A</v>
      </c>
      <c r="FX83" s="237" t="e">
        <f t="shared" si="74"/>
        <v>#N/A</v>
      </c>
      <c r="FY83" s="237" t="e">
        <f t="shared" si="111"/>
        <v>#N/A</v>
      </c>
      <c r="FZ83" s="237" t="e">
        <f t="shared" si="111"/>
        <v>#N/A</v>
      </c>
      <c r="GA83" s="237" t="e">
        <f t="shared" si="111"/>
        <v>#N/A</v>
      </c>
      <c r="GB83" s="237" t="e">
        <f t="shared" si="111"/>
        <v>#N/A</v>
      </c>
      <c r="GC83" s="237" t="e">
        <f t="shared" si="111"/>
        <v>#N/A</v>
      </c>
      <c r="GD83" s="237" t="e">
        <f t="shared" si="111"/>
        <v>#N/A</v>
      </c>
      <c r="GE83" s="237" t="e">
        <f t="shared" si="111"/>
        <v>#N/A</v>
      </c>
      <c r="GF83" s="237" t="e">
        <f t="shared" si="111"/>
        <v>#N/A</v>
      </c>
      <c r="GG83" s="237" t="e">
        <f t="shared" si="111"/>
        <v>#N/A</v>
      </c>
      <c r="GH83" s="237" t="e">
        <f t="shared" si="111"/>
        <v>#N/A</v>
      </c>
      <c r="GI83" s="237" t="e">
        <f t="shared" si="111"/>
        <v>#N/A</v>
      </c>
      <c r="GJ83" s="237" t="e">
        <f t="shared" si="111"/>
        <v>#N/A</v>
      </c>
      <c r="GK83" s="237" t="e">
        <f t="shared" si="111"/>
        <v>#N/A</v>
      </c>
      <c r="GL83" s="237" t="e">
        <f t="shared" si="111"/>
        <v>#N/A</v>
      </c>
      <c r="GM83" s="237" t="e">
        <f t="shared" si="111"/>
        <v>#N/A</v>
      </c>
      <c r="GN83" s="237" t="e">
        <f t="shared" si="111"/>
        <v>#N/A</v>
      </c>
      <c r="GO83" s="237" t="e">
        <f t="shared" ref="GO83:GP103" si="120">IF(ISNONTEXT($Q83),IF($G83="R",_xlfn.BETA.DIST(CR83,$M83,$N83,FALSE,$B83,$D83),_xlfn.BETA.DIST(CR83,$N83,$M83,FALSE,$B83,$D83)),NA())</f>
        <v>#N/A</v>
      </c>
      <c r="GP83" s="237" t="e">
        <f t="shared" si="120"/>
        <v>#N/A</v>
      </c>
      <c r="GQ83" s="237" t="e">
        <f t="shared" si="118"/>
        <v>#N/A</v>
      </c>
      <c r="GR83" s="237" t="e">
        <f t="shared" si="118"/>
        <v>#N/A</v>
      </c>
      <c r="GS83" s="237" t="e">
        <f t="shared" si="118"/>
        <v>#N/A</v>
      </c>
      <c r="GT83" s="237" t="e">
        <f t="shared" si="118"/>
        <v>#N/A</v>
      </c>
      <c r="GU83" s="237" t="e">
        <f t="shared" si="118"/>
        <v>#N/A</v>
      </c>
      <c r="GV83" s="237" t="e">
        <f t="shared" si="118"/>
        <v>#N/A</v>
      </c>
      <c r="GW83" s="237" t="e">
        <f t="shared" si="118"/>
        <v>#N/A</v>
      </c>
      <c r="GX83" s="237" t="e">
        <f t="shared" si="118"/>
        <v>#N/A</v>
      </c>
      <c r="GY83" s="237" t="e">
        <f t="shared" si="118"/>
        <v>#N/A</v>
      </c>
      <c r="GZ83" s="237" t="e">
        <f t="shared" si="118"/>
        <v>#N/A</v>
      </c>
      <c r="HA83" s="237" t="e">
        <f t="shared" si="118"/>
        <v>#N/A</v>
      </c>
      <c r="HB83" s="237" t="e">
        <f t="shared" si="106"/>
        <v>#N/A</v>
      </c>
      <c r="HC83" s="237" t="e">
        <f t="shared" si="106"/>
        <v>#N/A</v>
      </c>
      <c r="HD83" s="237" t="e">
        <f t="shared" si="98"/>
        <v>#N/A</v>
      </c>
      <c r="HE83" s="237" t="e">
        <f t="shared" si="77"/>
        <v>#N/A</v>
      </c>
      <c r="HF83" s="237" t="e">
        <f t="shared" si="77"/>
        <v>#N/A</v>
      </c>
      <c r="HG83" s="237" t="e">
        <f t="shared" si="77"/>
        <v>#N/A</v>
      </c>
      <c r="HH83" s="237" t="e">
        <f t="shared" si="77"/>
        <v>#N/A</v>
      </c>
      <c r="HI83" s="237" t="e">
        <f t="shared" si="77"/>
        <v>#N/A</v>
      </c>
      <c r="HJ83" s="237" t="e">
        <f t="shared" si="77"/>
        <v>#N/A</v>
      </c>
      <c r="HK83" s="237" t="e">
        <f t="shared" si="77"/>
        <v>#N/A</v>
      </c>
      <c r="HL83" s="237" t="e">
        <f t="shared" si="77"/>
        <v>#N/A</v>
      </c>
      <c r="HM83" s="237" t="e">
        <f t="shared" si="77"/>
        <v>#N/A</v>
      </c>
      <c r="HN83" s="237" t="e">
        <f t="shared" si="77"/>
        <v>#N/A</v>
      </c>
      <c r="HO83" s="237" t="e">
        <f t="shared" si="77"/>
        <v>#N/A</v>
      </c>
      <c r="HP83" s="237" t="e">
        <f t="shared" si="77"/>
        <v>#N/A</v>
      </c>
      <c r="HQ83" s="237" t="e">
        <f t="shared" si="107"/>
        <v>#N/A</v>
      </c>
      <c r="HR83" s="237" t="e">
        <f t="shared" si="107"/>
        <v>#N/A</v>
      </c>
      <c r="HS83" s="237" t="e">
        <f t="shared" si="107"/>
        <v>#N/A</v>
      </c>
      <c r="HT83" s="237" t="e">
        <f t="shared" si="107"/>
        <v>#N/A</v>
      </c>
      <c r="HU83" s="237" t="e">
        <f t="shared" si="107"/>
        <v>#N/A</v>
      </c>
      <c r="HV83" s="237" t="e">
        <f t="shared" si="81"/>
        <v>#N/A</v>
      </c>
      <c r="HW83" s="237" t="e">
        <f t="shared" si="79"/>
        <v>#N/A</v>
      </c>
      <c r="HX83" s="237" t="e">
        <f t="shared" si="66"/>
        <v>#N/A</v>
      </c>
      <c r="HY83" s="237" t="e">
        <f t="shared" si="63"/>
        <v>#N/A</v>
      </c>
      <c r="HZ83" s="237" t="e">
        <f t="shared" si="63"/>
        <v>#N/A</v>
      </c>
      <c r="IA83" s="237" t="e">
        <f t="shared" si="45"/>
        <v>#N/A</v>
      </c>
      <c r="IB83" s="237" t="e">
        <f t="shared" si="45"/>
        <v>#N/A</v>
      </c>
    </row>
    <row r="84" spans="1:236" hidden="1" x14ac:dyDescent="0.25">
      <c r="A84" s="22">
        <v>81</v>
      </c>
      <c r="B84" s="132"/>
      <c r="C84" s="132"/>
      <c r="D84" s="132"/>
      <c r="E84" s="127"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9" t="str">
        <f t="shared" si="94"/>
        <v/>
      </c>
      <c r="Q84" s="119" t="str">
        <f t="shared" si="95"/>
        <v/>
      </c>
      <c r="R84" s="40" t="str">
        <f t="shared" si="96"/>
        <v/>
      </c>
      <c r="S84" s="132"/>
      <c r="T84" s="28" t="str">
        <f>IF(AND(B84&gt;0,C84&gt;0,D84&gt;0,M84&gt;0,N84&gt;0,S84&gt;0,NOT(K84="")),ABS(VLOOKUP($S$1,VLookups!$A$28:$B$29,2,FALSE)-_xlfn.BETA.DIST(S84,IF(G84="L",N84,M84),IF(G84="L",M84,N84),TRUE,B84,D84)),"")</f>
        <v/>
      </c>
      <c r="U84" s="129" t="str">
        <f>IF(OR($M84="",$N84=""),"",_xlfn.BETA.INV(ABS(VLOOKUP($S$1,VLookups!$A$28:$B$29,2,FALSE)-U$3),IF($G84="L",$N84,$M84),IF($G84="L",$M84,$N84),$B84,$D84))</f>
        <v/>
      </c>
      <c r="V84" s="130" t="str">
        <f>IF(OR($M84="",$N84=""),"",_xlfn.BETA.INV(ABS(VLOOKUP($S$1,VLookups!$A$28:$B$29,2,FALSE)-V$3),IF($G84="L",$N84,$M84),IF($G84="L",$M84,$N84),$B84,$D84))</f>
        <v/>
      </c>
      <c r="W84" s="129" t="str">
        <f>IF(OR($M84="",$N84=""),"",_xlfn.BETA.INV(ABS(VLOOKUP($S$1,VLookups!$A$28:$B$29,2,FALSE)-W$3),IF($G84="L",$N84,$M84),IF($G84="L",$M84,$N84),$B84,$D84))</f>
        <v/>
      </c>
      <c r="X84" s="130" t="str">
        <f>IF(OR($M84="",$N84=""),"",_xlfn.BETA.INV(ABS(VLOOKUP($S$1,VLookups!$A$28:$B$29,2,FALSE)-X$3),IF($G84="L",$N84,$M84),IF($G84="L",$M84,$N84),$B84,$D84))</f>
        <v/>
      </c>
      <c r="Y84" s="129" t="str">
        <f>IF(OR($M84="",$N84=""),"",_xlfn.BETA.INV(ABS(VLOOKUP($S$1,VLookups!$A$28:$B$29,2,FALSE)-Y$3),IF($G84="L",$N84,$M84),IF($G84="L",$M84,$N84),$B84,$D84))</f>
        <v/>
      </c>
      <c r="Z84" s="130" t="str">
        <f>IF(OR($M84="",$N84=""),"",_xlfn.BETA.INV(ABS(VLOOKUP($S$1,VLookups!$A$28:$B$29,2,FALSE)-Z$3),IF($G84="L",$N84,$M84),IF($G84="L",$M84,$N84),$B84,$D84))</f>
        <v/>
      </c>
      <c r="AA84" s="129" t="str">
        <f>IF(OR($M84="",$N84=""),"",_xlfn.BETA.INV(ABS(VLOOKUP($S$1,VLookups!$A$28:$B$29,2,FALSE)-AA$3),IF($G84="L",$N84,$M84),IF($G84="L",$M84,$N84),$B84,$D84))</f>
        <v/>
      </c>
      <c r="AB84" s="130" t="str">
        <f>IF(OR($M84="",$N84=""),"",_xlfn.BETA.INV(ABS(VLOOKUP($S$1,VLookups!$A$28:$B$29,2,FALSE)-AB$3),IF($G84="L",$N84,$M84),IF($G84="L",$M84,$N84),$B84,$D84))</f>
        <v/>
      </c>
      <c r="AC84" s="129" t="str">
        <f>IF(OR($M84="",$N84=""),"",_xlfn.BETA.INV(ABS(VLOOKUP($S$1,VLookups!$A$28:$B$29,2,FALSE)-AC$3),IF($G84="L",$N84,$M84),IF($G84="L",$M84,$N84),$B84,$D84))</f>
        <v/>
      </c>
      <c r="AD84" s="130" t="str">
        <f>IF(OR($M84="",$N84=""),"",_xlfn.BETA.INV(ABS(VLOOKUP($S$1,VLookups!$A$28:$B$29,2,FALSE)-AD$3),IF($G84="L",$N84,$M84),IF($G84="L",$M84,$N84),$B84,$D84))</f>
        <v/>
      </c>
      <c r="AE84" s="129" t="str">
        <f>IF(OR($M84="",$N84=""),"",_xlfn.BETA.INV(ABS(VLOOKUP($S$1,VLookups!$A$28:$B$29,2,FALSE)-AE$3),IF($G84="L",$N84,$M84),IF($G84="L",$M84,$N84),$B84,$D84))</f>
        <v/>
      </c>
      <c r="AF84" s="130" t="str">
        <f>IF(OR($M84="",$N84=""),"",_xlfn.BETA.INV(ABS(VLOOKUP($S$1,VLookups!$A$28:$B$29,2,FALSE)-AF$3),IF($G84="L",$N84,$M84),IF($G84="L",$M84,$N84),$B84,$D84))</f>
        <v/>
      </c>
      <c r="AG84" s="17"/>
      <c r="AH84" s="238" t="str">
        <f t="shared" si="102"/>
        <v/>
      </c>
      <c r="AI84" s="236" t="str">
        <f t="shared" si="103"/>
        <v/>
      </c>
      <c r="AJ84" s="199" t="str">
        <f t="shared" si="117"/>
        <v/>
      </c>
      <c r="AK84" s="199" t="str">
        <f t="shared" si="117"/>
        <v/>
      </c>
      <c r="AL84" s="199" t="str">
        <f t="shared" si="117"/>
        <v/>
      </c>
      <c r="AM84" s="199" t="str">
        <f t="shared" si="117"/>
        <v/>
      </c>
      <c r="AN84" s="199" t="str">
        <f t="shared" si="117"/>
        <v/>
      </c>
      <c r="AO84" s="199" t="str">
        <f t="shared" si="117"/>
        <v/>
      </c>
      <c r="AP84" s="199" t="str">
        <f t="shared" si="117"/>
        <v/>
      </c>
      <c r="AQ84" s="199" t="str">
        <f t="shared" si="117"/>
        <v/>
      </c>
      <c r="AR84" s="199" t="str">
        <f t="shared" si="117"/>
        <v/>
      </c>
      <c r="AS84" s="199" t="str">
        <f t="shared" si="117"/>
        <v/>
      </c>
      <c r="AT84" s="199" t="str">
        <f t="shared" si="117"/>
        <v/>
      </c>
      <c r="AU84" s="199" t="str">
        <f t="shared" si="117"/>
        <v/>
      </c>
      <c r="AV84" s="199" t="str">
        <f t="shared" si="117"/>
        <v/>
      </c>
      <c r="AW84" s="199" t="str">
        <f t="shared" si="117"/>
        <v/>
      </c>
      <c r="AX84" s="199" t="str">
        <f t="shared" si="117"/>
        <v/>
      </c>
      <c r="AY84" s="199" t="str">
        <f t="shared" si="117"/>
        <v/>
      </c>
      <c r="AZ84" s="199" t="str">
        <f t="shared" si="117"/>
        <v/>
      </c>
      <c r="BA84" s="199" t="str">
        <f t="shared" si="117"/>
        <v/>
      </c>
      <c r="BB84" s="199" t="str">
        <f t="shared" si="117"/>
        <v/>
      </c>
      <c r="BC84" s="199" t="str">
        <f t="shared" si="117"/>
        <v/>
      </c>
      <c r="BD84" s="199" t="str">
        <f t="shared" si="117"/>
        <v/>
      </c>
      <c r="BE84" s="199" t="str">
        <f t="shared" si="117"/>
        <v/>
      </c>
      <c r="BF84" s="199" t="str">
        <f t="shared" si="117"/>
        <v/>
      </c>
      <c r="BG84" s="199" t="str">
        <f t="shared" si="117"/>
        <v/>
      </c>
      <c r="BH84" s="199" t="str">
        <f t="shared" si="117"/>
        <v/>
      </c>
      <c r="BI84" s="199" t="str">
        <f t="shared" si="117"/>
        <v/>
      </c>
      <c r="BJ84" s="199" t="str">
        <f t="shared" si="117"/>
        <v/>
      </c>
      <c r="BK84" s="199" t="str">
        <f t="shared" si="117"/>
        <v/>
      </c>
      <c r="BL84" s="199" t="str">
        <f t="shared" si="117"/>
        <v/>
      </c>
      <c r="BM84" s="199" t="str">
        <f t="shared" si="117"/>
        <v/>
      </c>
      <c r="BN84" s="199" t="str">
        <f t="shared" si="117"/>
        <v/>
      </c>
      <c r="BO84" s="199" t="str">
        <f t="shared" si="117"/>
        <v/>
      </c>
      <c r="BP84" s="199" t="str">
        <f t="shared" si="117"/>
        <v/>
      </c>
      <c r="BQ84" s="199" t="str">
        <f t="shared" si="117"/>
        <v/>
      </c>
      <c r="BR84" s="199" t="str">
        <f t="shared" si="117"/>
        <v/>
      </c>
      <c r="BS84" s="199" t="str">
        <f t="shared" si="117"/>
        <v/>
      </c>
      <c r="BT84" s="199" t="str">
        <f t="shared" si="117"/>
        <v/>
      </c>
      <c r="BU84" s="199" t="str">
        <f t="shared" si="117"/>
        <v/>
      </c>
      <c r="BV84" s="199" t="str">
        <f t="shared" si="117"/>
        <v/>
      </c>
      <c r="BW84" s="199" t="str">
        <f t="shared" si="117"/>
        <v/>
      </c>
      <c r="BX84" s="199" t="str">
        <f t="shared" si="117"/>
        <v/>
      </c>
      <c r="BY84" s="199" t="str">
        <f t="shared" si="117"/>
        <v/>
      </c>
      <c r="BZ84" s="199" t="str">
        <f t="shared" si="117"/>
        <v/>
      </c>
      <c r="CA84" s="199" t="str">
        <f t="shared" si="117"/>
        <v/>
      </c>
      <c r="CB84" s="199" t="str">
        <f t="shared" si="117"/>
        <v/>
      </c>
      <c r="CC84" s="199" t="str">
        <f t="shared" si="117"/>
        <v/>
      </c>
      <c r="CD84" s="199" t="str">
        <f t="shared" si="117"/>
        <v/>
      </c>
      <c r="CE84" s="199" t="str">
        <f t="shared" si="117"/>
        <v/>
      </c>
      <c r="CF84" s="199" t="str">
        <f t="shared" si="117"/>
        <v/>
      </c>
      <c r="CG84" s="199" t="str">
        <f t="shared" si="117"/>
        <v/>
      </c>
      <c r="CH84" s="199" t="str">
        <f t="shared" si="117"/>
        <v/>
      </c>
      <c r="CI84" s="199" t="str">
        <f t="shared" si="117"/>
        <v/>
      </c>
      <c r="CJ84" s="199" t="str">
        <f t="shared" si="117"/>
        <v/>
      </c>
      <c r="CK84" s="199" t="str">
        <f t="shared" si="117"/>
        <v/>
      </c>
      <c r="CL84" s="199" t="str">
        <f t="shared" si="117"/>
        <v/>
      </c>
      <c r="CM84" s="199" t="str">
        <f t="shared" si="117"/>
        <v/>
      </c>
      <c r="CN84" s="199" t="str">
        <f t="shared" si="117"/>
        <v/>
      </c>
      <c r="CO84" s="199" t="str">
        <f t="shared" si="117"/>
        <v/>
      </c>
      <c r="CP84" s="199" t="str">
        <f t="shared" si="117"/>
        <v/>
      </c>
      <c r="CQ84" s="199" t="str">
        <f t="shared" si="117"/>
        <v/>
      </c>
      <c r="CR84" s="199" t="str">
        <f t="shared" si="117"/>
        <v/>
      </c>
      <c r="CS84" s="199" t="str">
        <f t="shared" si="117"/>
        <v/>
      </c>
      <c r="CT84" s="199" t="str">
        <f t="shared" si="117"/>
        <v/>
      </c>
      <c r="CU84" s="199" t="str">
        <f t="shared" ref="CU84:FF91" si="121">IF(ISNONTEXT($AH84),CT84+$AH84,"")</f>
        <v/>
      </c>
      <c r="CV84" s="199" t="str">
        <f t="shared" si="121"/>
        <v/>
      </c>
      <c r="CW84" s="199" t="str">
        <f t="shared" si="121"/>
        <v/>
      </c>
      <c r="CX84" s="199" t="str">
        <f t="shared" si="121"/>
        <v/>
      </c>
      <c r="CY84" s="199" t="str">
        <f t="shared" si="121"/>
        <v/>
      </c>
      <c r="CZ84" s="199" t="str">
        <f t="shared" si="121"/>
        <v/>
      </c>
      <c r="DA84" s="199" t="str">
        <f t="shared" si="121"/>
        <v/>
      </c>
      <c r="DB84" s="199" t="str">
        <f t="shared" si="121"/>
        <v/>
      </c>
      <c r="DC84" s="199" t="str">
        <f t="shared" si="121"/>
        <v/>
      </c>
      <c r="DD84" s="199" t="str">
        <f t="shared" si="121"/>
        <v/>
      </c>
      <c r="DE84" s="199" t="str">
        <f t="shared" si="121"/>
        <v/>
      </c>
      <c r="DF84" s="199" t="str">
        <f t="shared" si="121"/>
        <v/>
      </c>
      <c r="DG84" s="199" t="str">
        <f t="shared" si="121"/>
        <v/>
      </c>
      <c r="DH84" s="199" t="str">
        <f t="shared" si="121"/>
        <v/>
      </c>
      <c r="DI84" s="199" t="str">
        <f t="shared" si="121"/>
        <v/>
      </c>
      <c r="DJ84" s="199" t="str">
        <f t="shared" si="121"/>
        <v/>
      </c>
      <c r="DK84" s="199" t="str">
        <f t="shared" si="121"/>
        <v/>
      </c>
      <c r="DL84" s="199" t="str">
        <f t="shared" si="121"/>
        <v/>
      </c>
      <c r="DM84" s="199" t="str">
        <f t="shared" si="121"/>
        <v/>
      </c>
      <c r="DN84" s="199" t="str">
        <f t="shared" si="121"/>
        <v/>
      </c>
      <c r="DO84" s="199" t="str">
        <f t="shared" si="121"/>
        <v/>
      </c>
      <c r="DP84" s="199" t="str">
        <f t="shared" si="121"/>
        <v/>
      </c>
      <c r="DQ84" s="199" t="str">
        <f t="shared" si="121"/>
        <v/>
      </c>
      <c r="DR84" s="199" t="str">
        <f t="shared" si="121"/>
        <v/>
      </c>
      <c r="DS84" s="199" t="str">
        <f t="shared" si="121"/>
        <v/>
      </c>
      <c r="DT84" s="199" t="str">
        <f t="shared" si="121"/>
        <v/>
      </c>
      <c r="DU84" s="199" t="str">
        <f t="shared" si="121"/>
        <v/>
      </c>
      <c r="DV84" s="199" t="str">
        <f t="shared" si="121"/>
        <v/>
      </c>
      <c r="DW84" s="199" t="str">
        <f t="shared" si="121"/>
        <v/>
      </c>
      <c r="DX84" s="199" t="str">
        <f t="shared" si="121"/>
        <v/>
      </c>
      <c r="DY84" s="199" t="str">
        <f t="shared" si="121"/>
        <v/>
      </c>
      <c r="DZ84" s="199" t="str">
        <f t="shared" si="121"/>
        <v/>
      </c>
      <c r="EA84" s="199" t="str">
        <f t="shared" si="121"/>
        <v/>
      </c>
      <c r="EB84" s="199" t="str">
        <f t="shared" si="121"/>
        <v/>
      </c>
      <c r="EC84" s="199" t="str">
        <f t="shared" si="121"/>
        <v/>
      </c>
      <c r="ED84" s="199" t="str">
        <f t="shared" si="121"/>
        <v/>
      </c>
      <c r="EE84" s="236" t="str">
        <f t="shared" si="105"/>
        <v/>
      </c>
      <c r="EF84" s="237" t="e">
        <f t="shared" si="115"/>
        <v>#N/A</v>
      </c>
      <c r="EG84" s="237" t="e">
        <f t="shared" si="115"/>
        <v>#N/A</v>
      </c>
      <c r="EH84" s="237" t="e">
        <f t="shared" si="115"/>
        <v>#N/A</v>
      </c>
      <c r="EI84" s="237" t="e">
        <f t="shared" si="115"/>
        <v>#N/A</v>
      </c>
      <c r="EJ84" s="237" t="e">
        <f t="shared" si="115"/>
        <v>#N/A</v>
      </c>
      <c r="EK84" s="237" t="e">
        <f t="shared" si="115"/>
        <v>#N/A</v>
      </c>
      <c r="EL84" s="237" t="e">
        <f t="shared" si="115"/>
        <v>#N/A</v>
      </c>
      <c r="EM84" s="237" t="e">
        <f t="shared" si="115"/>
        <v>#N/A</v>
      </c>
      <c r="EN84" s="237" t="e">
        <f t="shared" si="115"/>
        <v>#N/A</v>
      </c>
      <c r="EO84" s="237" t="e">
        <f t="shared" si="115"/>
        <v>#N/A</v>
      </c>
      <c r="EP84" s="237" t="e">
        <f t="shared" si="115"/>
        <v>#N/A</v>
      </c>
      <c r="EQ84" s="237" t="e">
        <f t="shared" si="115"/>
        <v>#N/A</v>
      </c>
      <c r="ER84" s="237" t="e">
        <f t="shared" si="115"/>
        <v>#N/A</v>
      </c>
      <c r="ES84" s="237" t="e">
        <f t="shared" si="115"/>
        <v>#N/A</v>
      </c>
      <c r="ET84" s="237" t="e">
        <f t="shared" si="115"/>
        <v>#N/A</v>
      </c>
      <c r="EU84" s="237" t="e">
        <f t="shared" si="65"/>
        <v>#N/A</v>
      </c>
      <c r="EV84" s="237" t="e">
        <f t="shared" si="65"/>
        <v>#N/A</v>
      </c>
      <c r="EW84" s="237" t="e">
        <f t="shared" si="65"/>
        <v>#N/A</v>
      </c>
      <c r="EX84" s="237" t="e">
        <f t="shared" si="65"/>
        <v>#N/A</v>
      </c>
      <c r="EY84" s="237" t="e">
        <f t="shared" ref="EY84:FJ103" si="122">IF(ISNONTEXT($Q84),IF($G84="R",_xlfn.BETA.DIST(BB84,$M84,$N84,FALSE,$B84,$D84),_xlfn.BETA.DIST(BB84,$N84,$M84,FALSE,$B84,$D84)),NA())</f>
        <v>#N/A</v>
      </c>
      <c r="EZ84" s="237" t="e">
        <f t="shared" si="122"/>
        <v>#N/A</v>
      </c>
      <c r="FA84" s="237" t="e">
        <f t="shared" si="122"/>
        <v>#N/A</v>
      </c>
      <c r="FB84" s="237" t="e">
        <f t="shared" si="122"/>
        <v>#N/A</v>
      </c>
      <c r="FC84" s="237" t="e">
        <f t="shared" si="122"/>
        <v>#N/A</v>
      </c>
      <c r="FD84" s="237" t="e">
        <f t="shared" si="122"/>
        <v>#N/A</v>
      </c>
      <c r="FE84" s="237" t="e">
        <f t="shared" si="122"/>
        <v>#N/A</v>
      </c>
      <c r="FF84" s="237" t="e">
        <f t="shared" si="122"/>
        <v>#N/A</v>
      </c>
      <c r="FG84" s="237" t="e">
        <f t="shared" si="122"/>
        <v>#N/A</v>
      </c>
      <c r="FH84" s="237" t="e">
        <f t="shared" si="122"/>
        <v>#N/A</v>
      </c>
      <c r="FI84" s="237" t="e">
        <f t="shared" si="122"/>
        <v>#N/A</v>
      </c>
      <c r="FJ84" s="237" t="e">
        <f t="shared" si="122"/>
        <v>#N/A</v>
      </c>
      <c r="FK84" s="237" t="e">
        <f t="shared" si="108"/>
        <v>#N/A</v>
      </c>
      <c r="FL84" s="237" t="e">
        <f t="shared" si="88"/>
        <v>#N/A</v>
      </c>
      <c r="FM84" s="237" t="e">
        <f t="shared" si="88"/>
        <v>#N/A</v>
      </c>
      <c r="FN84" s="237" t="e">
        <f t="shared" si="88"/>
        <v>#N/A</v>
      </c>
      <c r="FO84" s="237" t="e">
        <f t="shared" si="88"/>
        <v>#N/A</v>
      </c>
      <c r="FP84" s="237" t="e">
        <f t="shared" si="88"/>
        <v>#N/A</v>
      </c>
      <c r="FQ84" s="237" t="e">
        <f t="shared" si="88"/>
        <v>#N/A</v>
      </c>
      <c r="FR84" s="237" t="e">
        <f t="shared" si="88"/>
        <v>#N/A</v>
      </c>
      <c r="FS84" s="237" t="e">
        <f t="shared" si="76"/>
        <v>#N/A</v>
      </c>
      <c r="FT84" s="237" t="e">
        <f t="shared" si="76"/>
        <v>#N/A</v>
      </c>
      <c r="FU84" s="237" t="e">
        <f t="shared" si="76"/>
        <v>#N/A</v>
      </c>
      <c r="FV84" s="237" t="e">
        <f t="shared" si="76"/>
        <v>#N/A</v>
      </c>
      <c r="FW84" s="237" t="e">
        <f t="shared" si="74"/>
        <v>#N/A</v>
      </c>
      <c r="FX84" s="237" t="e">
        <f t="shared" si="74"/>
        <v>#N/A</v>
      </c>
      <c r="FY84" s="237" t="e">
        <f t="shared" si="111"/>
        <v>#N/A</v>
      </c>
      <c r="FZ84" s="237" t="e">
        <f t="shared" si="111"/>
        <v>#N/A</v>
      </c>
      <c r="GA84" s="237" t="e">
        <f t="shared" si="111"/>
        <v>#N/A</v>
      </c>
      <c r="GB84" s="237" t="e">
        <f t="shared" si="111"/>
        <v>#N/A</v>
      </c>
      <c r="GC84" s="237" t="e">
        <f t="shared" si="111"/>
        <v>#N/A</v>
      </c>
      <c r="GD84" s="237" t="e">
        <f t="shared" si="111"/>
        <v>#N/A</v>
      </c>
      <c r="GE84" s="237" t="e">
        <f t="shared" si="111"/>
        <v>#N/A</v>
      </c>
      <c r="GF84" s="237" t="e">
        <f t="shared" si="111"/>
        <v>#N/A</v>
      </c>
      <c r="GG84" s="237" t="e">
        <f t="shared" si="111"/>
        <v>#N/A</v>
      </c>
      <c r="GH84" s="237" t="e">
        <f t="shared" si="111"/>
        <v>#N/A</v>
      </c>
      <c r="GI84" s="237" t="e">
        <f t="shared" si="111"/>
        <v>#N/A</v>
      </c>
      <c r="GJ84" s="237" t="e">
        <f t="shared" si="111"/>
        <v>#N/A</v>
      </c>
      <c r="GK84" s="237" t="e">
        <f t="shared" si="111"/>
        <v>#N/A</v>
      </c>
      <c r="GL84" s="237" t="e">
        <f t="shared" si="111"/>
        <v>#N/A</v>
      </c>
      <c r="GM84" s="237" t="e">
        <f t="shared" si="111"/>
        <v>#N/A</v>
      </c>
      <c r="GN84" s="237" t="e">
        <f t="shared" si="111"/>
        <v>#N/A</v>
      </c>
      <c r="GO84" s="237" t="e">
        <f t="shared" si="120"/>
        <v>#N/A</v>
      </c>
      <c r="GP84" s="237" t="e">
        <f t="shared" si="120"/>
        <v>#N/A</v>
      </c>
      <c r="GQ84" s="237" t="e">
        <f t="shared" si="118"/>
        <v>#N/A</v>
      </c>
      <c r="GR84" s="237" t="e">
        <f t="shared" si="118"/>
        <v>#N/A</v>
      </c>
      <c r="GS84" s="237" t="e">
        <f t="shared" si="118"/>
        <v>#N/A</v>
      </c>
      <c r="GT84" s="237" t="e">
        <f t="shared" si="118"/>
        <v>#N/A</v>
      </c>
      <c r="GU84" s="237" t="e">
        <f t="shared" si="118"/>
        <v>#N/A</v>
      </c>
      <c r="GV84" s="237" t="e">
        <f t="shared" si="118"/>
        <v>#N/A</v>
      </c>
      <c r="GW84" s="237" t="e">
        <f t="shared" si="118"/>
        <v>#N/A</v>
      </c>
      <c r="GX84" s="237" t="e">
        <f t="shared" si="118"/>
        <v>#N/A</v>
      </c>
      <c r="GY84" s="237" t="e">
        <f t="shared" si="118"/>
        <v>#N/A</v>
      </c>
      <c r="GZ84" s="237" t="e">
        <f t="shared" si="118"/>
        <v>#N/A</v>
      </c>
      <c r="HA84" s="237" t="e">
        <f t="shared" si="118"/>
        <v>#N/A</v>
      </c>
      <c r="HB84" s="237" t="e">
        <f t="shared" si="106"/>
        <v>#N/A</v>
      </c>
      <c r="HC84" s="237" t="e">
        <f t="shared" si="106"/>
        <v>#N/A</v>
      </c>
      <c r="HD84" s="237" t="e">
        <f t="shared" si="98"/>
        <v>#N/A</v>
      </c>
      <c r="HE84" s="237" t="e">
        <f t="shared" si="77"/>
        <v>#N/A</v>
      </c>
      <c r="HF84" s="237" t="e">
        <f t="shared" si="77"/>
        <v>#N/A</v>
      </c>
      <c r="HG84" s="237" t="e">
        <f t="shared" si="77"/>
        <v>#N/A</v>
      </c>
      <c r="HH84" s="237" t="e">
        <f t="shared" si="77"/>
        <v>#N/A</v>
      </c>
      <c r="HI84" s="237" t="e">
        <f t="shared" si="77"/>
        <v>#N/A</v>
      </c>
      <c r="HJ84" s="237" t="e">
        <f t="shared" si="77"/>
        <v>#N/A</v>
      </c>
      <c r="HK84" s="237" t="e">
        <f t="shared" si="77"/>
        <v>#N/A</v>
      </c>
      <c r="HL84" s="237" t="e">
        <f t="shared" si="77"/>
        <v>#N/A</v>
      </c>
      <c r="HM84" s="237" t="e">
        <f t="shared" si="77"/>
        <v>#N/A</v>
      </c>
      <c r="HN84" s="237" t="e">
        <f t="shared" si="77"/>
        <v>#N/A</v>
      </c>
      <c r="HO84" s="237" t="e">
        <f t="shared" si="77"/>
        <v>#N/A</v>
      </c>
      <c r="HP84" s="237" t="e">
        <f t="shared" si="77"/>
        <v>#N/A</v>
      </c>
      <c r="HQ84" s="237" t="e">
        <f t="shared" si="107"/>
        <v>#N/A</v>
      </c>
      <c r="HR84" s="237" t="e">
        <f t="shared" si="107"/>
        <v>#N/A</v>
      </c>
      <c r="HS84" s="237" t="e">
        <f t="shared" si="107"/>
        <v>#N/A</v>
      </c>
      <c r="HT84" s="237" t="e">
        <f t="shared" si="107"/>
        <v>#N/A</v>
      </c>
      <c r="HU84" s="237" t="e">
        <f t="shared" si="107"/>
        <v>#N/A</v>
      </c>
      <c r="HV84" s="237" t="e">
        <f t="shared" si="81"/>
        <v>#N/A</v>
      </c>
      <c r="HW84" s="237" t="e">
        <f t="shared" si="79"/>
        <v>#N/A</v>
      </c>
      <c r="HX84" s="237" t="e">
        <f t="shared" si="66"/>
        <v>#N/A</v>
      </c>
      <c r="HY84" s="237" t="e">
        <f t="shared" si="63"/>
        <v>#N/A</v>
      </c>
      <c r="HZ84" s="237" t="e">
        <f t="shared" si="63"/>
        <v>#N/A</v>
      </c>
      <c r="IA84" s="237" t="e">
        <f t="shared" si="45"/>
        <v>#N/A</v>
      </c>
      <c r="IB84" s="237" t="e">
        <f t="shared" si="45"/>
        <v>#N/A</v>
      </c>
    </row>
    <row r="85" spans="1:236" hidden="1" x14ac:dyDescent="0.25">
      <c r="A85" s="22">
        <v>82</v>
      </c>
      <c r="B85" s="132"/>
      <c r="C85" s="132"/>
      <c r="D85" s="132"/>
      <c r="E85" s="127"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9" t="str">
        <f t="shared" si="94"/>
        <v/>
      </c>
      <c r="Q85" s="119" t="str">
        <f t="shared" si="95"/>
        <v/>
      </c>
      <c r="R85" s="40" t="str">
        <f t="shared" si="96"/>
        <v/>
      </c>
      <c r="S85" s="132"/>
      <c r="T85" s="28" t="str">
        <f>IF(AND(B85&gt;0,C85&gt;0,D85&gt;0,M85&gt;0,N85&gt;0,S85&gt;0,NOT(K85="")),ABS(VLOOKUP($S$1,VLookups!$A$28:$B$29,2,FALSE)-_xlfn.BETA.DIST(S85,IF(G85="L",N85,M85),IF(G85="L",M85,N85),TRUE,B85,D85)),"")</f>
        <v/>
      </c>
      <c r="U85" s="129" t="str">
        <f>IF(OR($M85="",$N85=""),"",_xlfn.BETA.INV(ABS(VLOOKUP($S$1,VLookups!$A$28:$B$29,2,FALSE)-U$3),IF($G85="L",$N85,$M85),IF($G85="L",$M85,$N85),$B85,$D85))</f>
        <v/>
      </c>
      <c r="V85" s="130" t="str">
        <f>IF(OR($M85="",$N85=""),"",_xlfn.BETA.INV(ABS(VLOOKUP($S$1,VLookups!$A$28:$B$29,2,FALSE)-V$3),IF($G85="L",$N85,$M85),IF($G85="L",$M85,$N85),$B85,$D85))</f>
        <v/>
      </c>
      <c r="W85" s="129" t="str">
        <f>IF(OR($M85="",$N85=""),"",_xlfn.BETA.INV(ABS(VLOOKUP($S$1,VLookups!$A$28:$B$29,2,FALSE)-W$3),IF($G85="L",$N85,$M85),IF($G85="L",$M85,$N85),$B85,$D85))</f>
        <v/>
      </c>
      <c r="X85" s="130" t="str">
        <f>IF(OR($M85="",$N85=""),"",_xlfn.BETA.INV(ABS(VLOOKUP($S$1,VLookups!$A$28:$B$29,2,FALSE)-X$3),IF($G85="L",$N85,$M85),IF($G85="L",$M85,$N85),$B85,$D85))</f>
        <v/>
      </c>
      <c r="Y85" s="129" t="str">
        <f>IF(OR($M85="",$N85=""),"",_xlfn.BETA.INV(ABS(VLOOKUP($S$1,VLookups!$A$28:$B$29,2,FALSE)-Y$3),IF($G85="L",$N85,$M85),IF($G85="L",$M85,$N85),$B85,$D85))</f>
        <v/>
      </c>
      <c r="Z85" s="130" t="str">
        <f>IF(OR($M85="",$N85=""),"",_xlfn.BETA.INV(ABS(VLOOKUP($S$1,VLookups!$A$28:$B$29,2,FALSE)-Z$3),IF($G85="L",$N85,$M85),IF($G85="L",$M85,$N85),$B85,$D85))</f>
        <v/>
      </c>
      <c r="AA85" s="129" t="str">
        <f>IF(OR($M85="",$N85=""),"",_xlfn.BETA.INV(ABS(VLOOKUP($S$1,VLookups!$A$28:$B$29,2,FALSE)-AA$3),IF($G85="L",$N85,$M85),IF($G85="L",$M85,$N85),$B85,$D85))</f>
        <v/>
      </c>
      <c r="AB85" s="130" t="str">
        <f>IF(OR($M85="",$N85=""),"",_xlfn.BETA.INV(ABS(VLOOKUP($S$1,VLookups!$A$28:$B$29,2,FALSE)-AB$3),IF($G85="L",$N85,$M85),IF($G85="L",$M85,$N85),$B85,$D85))</f>
        <v/>
      </c>
      <c r="AC85" s="129" t="str">
        <f>IF(OR($M85="",$N85=""),"",_xlfn.BETA.INV(ABS(VLOOKUP($S$1,VLookups!$A$28:$B$29,2,FALSE)-AC$3),IF($G85="L",$N85,$M85),IF($G85="L",$M85,$N85),$B85,$D85))</f>
        <v/>
      </c>
      <c r="AD85" s="130" t="str">
        <f>IF(OR($M85="",$N85=""),"",_xlfn.BETA.INV(ABS(VLOOKUP($S$1,VLookups!$A$28:$B$29,2,FALSE)-AD$3),IF($G85="L",$N85,$M85),IF($G85="L",$M85,$N85),$B85,$D85))</f>
        <v/>
      </c>
      <c r="AE85" s="129" t="str">
        <f>IF(OR($M85="",$N85=""),"",_xlfn.BETA.INV(ABS(VLOOKUP($S$1,VLookups!$A$28:$B$29,2,FALSE)-AE$3),IF($G85="L",$N85,$M85),IF($G85="L",$M85,$N85),$B85,$D85))</f>
        <v/>
      </c>
      <c r="AF85" s="130" t="str">
        <f>IF(OR($M85="",$N85=""),"",_xlfn.BETA.INV(ABS(VLOOKUP($S$1,VLookups!$A$28:$B$29,2,FALSE)-AF$3),IF($G85="L",$N85,$M85),IF($G85="L",$M85,$N85),$B85,$D85))</f>
        <v/>
      </c>
      <c r="AG85" s="17"/>
      <c r="AH85" s="238" t="str">
        <f t="shared" si="102"/>
        <v/>
      </c>
      <c r="AI85" s="236" t="str">
        <f t="shared" si="103"/>
        <v/>
      </c>
      <c r="AJ85" s="199" t="str">
        <f t="shared" ref="AJ85:CU88" si="123">IF(ISNONTEXT($AH85),AI85+$AH85,"")</f>
        <v/>
      </c>
      <c r="AK85" s="199" t="str">
        <f t="shared" si="123"/>
        <v/>
      </c>
      <c r="AL85" s="199" t="str">
        <f t="shared" si="123"/>
        <v/>
      </c>
      <c r="AM85" s="199" t="str">
        <f t="shared" si="123"/>
        <v/>
      </c>
      <c r="AN85" s="199" t="str">
        <f t="shared" si="123"/>
        <v/>
      </c>
      <c r="AO85" s="199" t="str">
        <f t="shared" si="123"/>
        <v/>
      </c>
      <c r="AP85" s="199" t="str">
        <f t="shared" si="123"/>
        <v/>
      </c>
      <c r="AQ85" s="199" t="str">
        <f t="shared" si="123"/>
        <v/>
      </c>
      <c r="AR85" s="199" t="str">
        <f t="shared" si="123"/>
        <v/>
      </c>
      <c r="AS85" s="199" t="str">
        <f t="shared" si="123"/>
        <v/>
      </c>
      <c r="AT85" s="199" t="str">
        <f t="shared" si="123"/>
        <v/>
      </c>
      <c r="AU85" s="199" t="str">
        <f t="shared" si="123"/>
        <v/>
      </c>
      <c r="AV85" s="199" t="str">
        <f t="shared" si="123"/>
        <v/>
      </c>
      <c r="AW85" s="199" t="str">
        <f t="shared" si="123"/>
        <v/>
      </c>
      <c r="AX85" s="199" t="str">
        <f t="shared" si="123"/>
        <v/>
      </c>
      <c r="AY85" s="199" t="str">
        <f t="shared" si="123"/>
        <v/>
      </c>
      <c r="AZ85" s="199" t="str">
        <f t="shared" si="123"/>
        <v/>
      </c>
      <c r="BA85" s="199" t="str">
        <f t="shared" si="123"/>
        <v/>
      </c>
      <c r="BB85" s="199" t="str">
        <f t="shared" si="123"/>
        <v/>
      </c>
      <c r="BC85" s="199" t="str">
        <f t="shared" si="123"/>
        <v/>
      </c>
      <c r="BD85" s="199" t="str">
        <f t="shared" si="123"/>
        <v/>
      </c>
      <c r="BE85" s="199" t="str">
        <f t="shared" si="123"/>
        <v/>
      </c>
      <c r="BF85" s="199" t="str">
        <f t="shared" si="123"/>
        <v/>
      </c>
      <c r="BG85" s="199" t="str">
        <f t="shared" si="123"/>
        <v/>
      </c>
      <c r="BH85" s="199" t="str">
        <f t="shared" si="123"/>
        <v/>
      </c>
      <c r="BI85" s="199" t="str">
        <f t="shared" si="123"/>
        <v/>
      </c>
      <c r="BJ85" s="199" t="str">
        <f t="shared" si="123"/>
        <v/>
      </c>
      <c r="BK85" s="199" t="str">
        <f t="shared" si="123"/>
        <v/>
      </c>
      <c r="BL85" s="199" t="str">
        <f t="shared" si="123"/>
        <v/>
      </c>
      <c r="BM85" s="199" t="str">
        <f t="shared" si="123"/>
        <v/>
      </c>
      <c r="BN85" s="199" t="str">
        <f t="shared" si="123"/>
        <v/>
      </c>
      <c r="BO85" s="199" t="str">
        <f t="shared" si="123"/>
        <v/>
      </c>
      <c r="BP85" s="199" t="str">
        <f t="shared" si="123"/>
        <v/>
      </c>
      <c r="BQ85" s="199" t="str">
        <f t="shared" si="123"/>
        <v/>
      </c>
      <c r="BR85" s="199" t="str">
        <f t="shared" si="123"/>
        <v/>
      </c>
      <c r="BS85" s="199" t="str">
        <f t="shared" si="123"/>
        <v/>
      </c>
      <c r="BT85" s="199" t="str">
        <f t="shared" si="123"/>
        <v/>
      </c>
      <c r="BU85" s="199" t="str">
        <f t="shared" si="123"/>
        <v/>
      </c>
      <c r="BV85" s="199" t="str">
        <f t="shared" si="123"/>
        <v/>
      </c>
      <c r="BW85" s="199" t="str">
        <f t="shared" si="123"/>
        <v/>
      </c>
      <c r="BX85" s="199" t="str">
        <f t="shared" si="123"/>
        <v/>
      </c>
      <c r="BY85" s="199" t="str">
        <f t="shared" si="123"/>
        <v/>
      </c>
      <c r="BZ85" s="199" t="str">
        <f t="shared" si="123"/>
        <v/>
      </c>
      <c r="CA85" s="199" t="str">
        <f t="shared" si="123"/>
        <v/>
      </c>
      <c r="CB85" s="199" t="str">
        <f t="shared" si="123"/>
        <v/>
      </c>
      <c r="CC85" s="199" t="str">
        <f t="shared" si="123"/>
        <v/>
      </c>
      <c r="CD85" s="199" t="str">
        <f t="shared" si="123"/>
        <v/>
      </c>
      <c r="CE85" s="199" t="str">
        <f t="shared" si="123"/>
        <v/>
      </c>
      <c r="CF85" s="199" t="str">
        <f t="shared" si="123"/>
        <v/>
      </c>
      <c r="CG85" s="199" t="str">
        <f t="shared" si="123"/>
        <v/>
      </c>
      <c r="CH85" s="199" t="str">
        <f t="shared" si="123"/>
        <v/>
      </c>
      <c r="CI85" s="199" t="str">
        <f t="shared" si="123"/>
        <v/>
      </c>
      <c r="CJ85" s="199" t="str">
        <f t="shared" si="123"/>
        <v/>
      </c>
      <c r="CK85" s="199" t="str">
        <f t="shared" si="123"/>
        <v/>
      </c>
      <c r="CL85" s="199" t="str">
        <f t="shared" si="123"/>
        <v/>
      </c>
      <c r="CM85" s="199" t="str">
        <f t="shared" si="123"/>
        <v/>
      </c>
      <c r="CN85" s="199" t="str">
        <f t="shared" si="123"/>
        <v/>
      </c>
      <c r="CO85" s="199" t="str">
        <f t="shared" si="123"/>
        <v/>
      </c>
      <c r="CP85" s="199" t="str">
        <f t="shared" si="123"/>
        <v/>
      </c>
      <c r="CQ85" s="199" t="str">
        <f t="shared" si="123"/>
        <v/>
      </c>
      <c r="CR85" s="199" t="str">
        <f t="shared" si="123"/>
        <v/>
      </c>
      <c r="CS85" s="199" t="str">
        <f t="shared" si="123"/>
        <v/>
      </c>
      <c r="CT85" s="199" t="str">
        <f t="shared" si="123"/>
        <v/>
      </c>
      <c r="CU85" s="199" t="str">
        <f t="shared" si="123"/>
        <v/>
      </c>
      <c r="CV85" s="199" t="str">
        <f t="shared" si="121"/>
        <v/>
      </c>
      <c r="CW85" s="199" t="str">
        <f t="shared" si="121"/>
        <v/>
      </c>
      <c r="CX85" s="199" t="str">
        <f t="shared" si="121"/>
        <v/>
      </c>
      <c r="CY85" s="199" t="str">
        <f t="shared" si="121"/>
        <v/>
      </c>
      <c r="CZ85" s="199" t="str">
        <f t="shared" si="121"/>
        <v/>
      </c>
      <c r="DA85" s="199" t="str">
        <f t="shared" si="121"/>
        <v/>
      </c>
      <c r="DB85" s="199" t="str">
        <f t="shared" si="121"/>
        <v/>
      </c>
      <c r="DC85" s="199" t="str">
        <f t="shared" si="121"/>
        <v/>
      </c>
      <c r="DD85" s="199" t="str">
        <f t="shared" si="121"/>
        <v/>
      </c>
      <c r="DE85" s="199" t="str">
        <f t="shared" si="121"/>
        <v/>
      </c>
      <c r="DF85" s="199" t="str">
        <f t="shared" si="121"/>
        <v/>
      </c>
      <c r="DG85" s="199" t="str">
        <f t="shared" si="121"/>
        <v/>
      </c>
      <c r="DH85" s="199" t="str">
        <f t="shared" si="121"/>
        <v/>
      </c>
      <c r="DI85" s="199" t="str">
        <f t="shared" si="121"/>
        <v/>
      </c>
      <c r="DJ85" s="199" t="str">
        <f t="shared" si="121"/>
        <v/>
      </c>
      <c r="DK85" s="199" t="str">
        <f t="shared" si="121"/>
        <v/>
      </c>
      <c r="DL85" s="199" t="str">
        <f t="shared" si="121"/>
        <v/>
      </c>
      <c r="DM85" s="199" t="str">
        <f t="shared" si="121"/>
        <v/>
      </c>
      <c r="DN85" s="199" t="str">
        <f t="shared" si="121"/>
        <v/>
      </c>
      <c r="DO85" s="199" t="str">
        <f t="shared" si="121"/>
        <v/>
      </c>
      <c r="DP85" s="199" t="str">
        <f t="shared" si="121"/>
        <v/>
      </c>
      <c r="DQ85" s="199" t="str">
        <f t="shared" si="121"/>
        <v/>
      </c>
      <c r="DR85" s="199" t="str">
        <f t="shared" si="121"/>
        <v/>
      </c>
      <c r="DS85" s="199" t="str">
        <f t="shared" si="121"/>
        <v/>
      </c>
      <c r="DT85" s="199" t="str">
        <f t="shared" si="121"/>
        <v/>
      </c>
      <c r="DU85" s="199" t="str">
        <f t="shared" si="121"/>
        <v/>
      </c>
      <c r="DV85" s="199" t="str">
        <f t="shared" si="121"/>
        <v/>
      </c>
      <c r="DW85" s="199" t="str">
        <f t="shared" si="121"/>
        <v/>
      </c>
      <c r="DX85" s="199" t="str">
        <f t="shared" si="121"/>
        <v/>
      </c>
      <c r="DY85" s="199" t="str">
        <f t="shared" si="121"/>
        <v/>
      </c>
      <c r="DZ85" s="199" t="str">
        <f t="shared" si="121"/>
        <v/>
      </c>
      <c r="EA85" s="199" t="str">
        <f t="shared" si="121"/>
        <v/>
      </c>
      <c r="EB85" s="199" t="str">
        <f t="shared" si="121"/>
        <v/>
      </c>
      <c r="EC85" s="199" t="str">
        <f t="shared" si="121"/>
        <v/>
      </c>
      <c r="ED85" s="199" t="str">
        <f t="shared" si="121"/>
        <v/>
      </c>
      <c r="EE85" s="236" t="str">
        <f t="shared" si="105"/>
        <v/>
      </c>
      <c r="EF85" s="237" t="e">
        <f t="shared" si="115"/>
        <v>#N/A</v>
      </c>
      <c r="EG85" s="237" t="e">
        <f t="shared" si="115"/>
        <v>#N/A</v>
      </c>
      <c r="EH85" s="237" t="e">
        <f t="shared" si="115"/>
        <v>#N/A</v>
      </c>
      <c r="EI85" s="237" t="e">
        <f t="shared" si="115"/>
        <v>#N/A</v>
      </c>
      <c r="EJ85" s="237" t="e">
        <f t="shared" si="115"/>
        <v>#N/A</v>
      </c>
      <c r="EK85" s="237" t="e">
        <f t="shared" si="115"/>
        <v>#N/A</v>
      </c>
      <c r="EL85" s="237" t="e">
        <f t="shared" si="115"/>
        <v>#N/A</v>
      </c>
      <c r="EM85" s="237" t="e">
        <f t="shared" si="115"/>
        <v>#N/A</v>
      </c>
      <c r="EN85" s="237" t="e">
        <f t="shared" si="115"/>
        <v>#N/A</v>
      </c>
      <c r="EO85" s="237" t="e">
        <f t="shared" si="115"/>
        <v>#N/A</v>
      </c>
      <c r="EP85" s="237" t="e">
        <f t="shared" si="115"/>
        <v>#N/A</v>
      </c>
      <c r="EQ85" s="237" t="e">
        <f t="shared" si="115"/>
        <v>#N/A</v>
      </c>
      <c r="ER85" s="237" t="e">
        <f t="shared" si="115"/>
        <v>#N/A</v>
      </c>
      <c r="ES85" s="237" t="e">
        <f t="shared" si="115"/>
        <v>#N/A</v>
      </c>
      <c r="ET85" s="237" t="e">
        <f t="shared" si="115"/>
        <v>#N/A</v>
      </c>
      <c r="EU85" s="237" t="e">
        <f t="shared" si="115"/>
        <v>#N/A</v>
      </c>
      <c r="EV85" s="237" t="e">
        <f t="shared" ref="EV85:EX103" si="124">IF(ISNONTEXT($Q85),IF($G85="R",_xlfn.BETA.DIST(AY85,$M85,$N85,FALSE,$B85,$D85),_xlfn.BETA.DIST(AY85,$N85,$M85,FALSE,$B85,$D85)),NA())</f>
        <v>#N/A</v>
      </c>
      <c r="EW85" s="237" t="e">
        <f t="shared" si="124"/>
        <v>#N/A</v>
      </c>
      <c r="EX85" s="237" t="e">
        <f t="shared" si="124"/>
        <v>#N/A</v>
      </c>
      <c r="EY85" s="237" t="e">
        <f t="shared" si="122"/>
        <v>#N/A</v>
      </c>
      <c r="EZ85" s="237" t="e">
        <f t="shared" si="122"/>
        <v>#N/A</v>
      </c>
      <c r="FA85" s="237" t="e">
        <f t="shared" si="122"/>
        <v>#N/A</v>
      </c>
      <c r="FB85" s="237" t="e">
        <f t="shared" si="122"/>
        <v>#N/A</v>
      </c>
      <c r="FC85" s="237" t="e">
        <f t="shared" si="122"/>
        <v>#N/A</v>
      </c>
      <c r="FD85" s="237" t="e">
        <f t="shared" si="122"/>
        <v>#N/A</v>
      </c>
      <c r="FE85" s="237" t="e">
        <f t="shared" si="122"/>
        <v>#N/A</v>
      </c>
      <c r="FF85" s="237" t="e">
        <f t="shared" si="122"/>
        <v>#N/A</v>
      </c>
      <c r="FG85" s="237" t="e">
        <f t="shared" si="122"/>
        <v>#N/A</v>
      </c>
      <c r="FH85" s="237" t="e">
        <f t="shared" si="122"/>
        <v>#N/A</v>
      </c>
      <c r="FI85" s="237" t="e">
        <f t="shared" si="122"/>
        <v>#N/A</v>
      </c>
      <c r="FJ85" s="237" t="e">
        <f t="shared" si="122"/>
        <v>#N/A</v>
      </c>
      <c r="FK85" s="237" t="e">
        <f t="shared" si="108"/>
        <v>#N/A</v>
      </c>
      <c r="FL85" s="237" t="e">
        <f t="shared" si="88"/>
        <v>#N/A</v>
      </c>
      <c r="FM85" s="237" t="e">
        <f t="shared" si="88"/>
        <v>#N/A</v>
      </c>
      <c r="FN85" s="237" t="e">
        <f t="shared" si="88"/>
        <v>#N/A</v>
      </c>
      <c r="FO85" s="237" t="e">
        <f t="shared" si="88"/>
        <v>#N/A</v>
      </c>
      <c r="FP85" s="237" t="e">
        <f t="shared" si="88"/>
        <v>#N/A</v>
      </c>
      <c r="FQ85" s="237" t="e">
        <f t="shared" si="88"/>
        <v>#N/A</v>
      </c>
      <c r="FR85" s="237" t="e">
        <f t="shared" si="88"/>
        <v>#N/A</v>
      </c>
      <c r="FS85" s="237" t="e">
        <f t="shared" si="76"/>
        <v>#N/A</v>
      </c>
      <c r="FT85" s="237" t="e">
        <f t="shared" si="76"/>
        <v>#N/A</v>
      </c>
      <c r="FU85" s="237" t="e">
        <f t="shared" si="76"/>
        <v>#N/A</v>
      </c>
      <c r="FV85" s="237" t="e">
        <f t="shared" si="76"/>
        <v>#N/A</v>
      </c>
      <c r="FW85" s="237" t="e">
        <f t="shared" si="74"/>
        <v>#N/A</v>
      </c>
      <c r="FX85" s="237" t="e">
        <f t="shared" si="74"/>
        <v>#N/A</v>
      </c>
      <c r="FY85" s="237" t="e">
        <f t="shared" si="111"/>
        <v>#N/A</v>
      </c>
      <c r="FZ85" s="237" t="e">
        <f t="shared" si="111"/>
        <v>#N/A</v>
      </c>
      <c r="GA85" s="237" t="e">
        <f t="shared" si="111"/>
        <v>#N/A</v>
      </c>
      <c r="GB85" s="237" t="e">
        <f t="shared" si="111"/>
        <v>#N/A</v>
      </c>
      <c r="GC85" s="237" t="e">
        <f t="shared" si="111"/>
        <v>#N/A</v>
      </c>
      <c r="GD85" s="237" t="e">
        <f t="shared" si="111"/>
        <v>#N/A</v>
      </c>
      <c r="GE85" s="237" t="e">
        <f t="shared" si="111"/>
        <v>#N/A</v>
      </c>
      <c r="GF85" s="237" t="e">
        <f t="shared" si="111"/>
        <v>#N/A</v>
      </c>
      <c r="GG85" s="237" t="e">
        <f t="shared" si="111"/>
        <v>#N/A</v>
      </c>
      <c r="GH85" s="237" t="e">
        <f t="shared" si="111"/>
        <v>#N/A</v>
      </c>
      <c r="GI85" s="237" t="e">
        <f t="shared" si="111"/>
        <v>#N/A</v>
      </c>
      <c r="GJ85" s="237" t="e">
        <f t="shared" si="111"/>
        <v>#N/A</v>
      </c>
      <c r="GK85" s="237" t="e">
        <f t="shared" si="111"/>
        <v>#N/A</v>
      </c>
      <c r="GL85" s="237" t="e">
        <f t="shared" si="111"/>
        <v>#N/A</v>
      </c>
      <c r="GM85" s="237" t="e">
        <f t="shared" si="111"/>
        <v>#N/A</v>
      </c>
      <c r="GN85" s="237" t="e">
        <f t="shared" si="111"/>
        <v>#N/A</v>
      </c>
      <c r="GO85" s="237" t="e">
        <f t="shared" si="120"/>
        <v>#N/A</v>
      </c>
      <c r="GP85" s="237" t="e">
        <f t="shared" si="120"/>
        <v>#N/A</v>
      </c>
      <c r="GQ85" s="237" t="e">
        <f t="shared" si="118"/>
        <v>#N/A</v>
      </c>
      <c r="GR85" s="237" t="e">
        <f t="shared" si="118"/>
        <v>#N/A</v>
      </c>
      <c r="GS85" s="237" t="e">
        <f t="shared" si="118"/>
        <v>#N/A</v>
      </c>
      <c r="GT85" s="237" t="e">
        <f t="shared" si="118"/>
        <v>#N/A</v>
      </c>
      <c r="GU85" s="237" t="e">
        <f t="shared" si="118"/>
        <v>#N/A</v>
      </c>
      <c r="GV85" s="237" t="e">
        <f t="shared" si="118"/>
        <v>#N/A</v>
      </c>
      <c r="GW85" s="237" t="e">
        <f t="shared" si="118"/>
        <v>#N/A</v>
      </c>
      <c r="GX85" s="237" t="e">
        <f t="shared" si="118"/>
        <v>#N/A</v>
      </c>
      <c r="GY85" s="237" t="e">
        <f t="shared" si="118"/>
        <v>#N/A</v>
      </c>
      <c r="GZ85" s="237" t="e">
        <f t="shared" si="118"/>
        <v>#N/A</v>
      </c>
      <c r="HA85" s="237" t="e">
        <f t="shared" si="118"/>
        <v>#N/A</v>
      </c>
      <c r="HB85" s="237" t="e">
        <f t="shared" si="106"/>
        <v>#N/A</v>
      </c>
      <c r="HC85" s="237" t="e">
        <f t="shared" si="106"/>
        <v>#N/A</v>
      </c>
      <c r="HD85" s="237" t="e">
        <f t="shared" si="98"/>
        <v>#N/A</v>
      </c>
      <c r="HE85" s="237" t="e">
        <f t="shared" si="77"/>
        <v>#N/A</v>
      </c>
      <c r="HF85" s="237" t="e">
        <f t="shared" si="77"/>
        <v>#N/A</v>
      </c>
      <c r="HG85" s="237" t="e">
        <f t="shared" si="77"/>
        <v>#N/A</v>
      </c>
      <c r="HH85" s="237" t="e">
        <f t="shared" si="77"/>
        <v>#N/A</v>
      </c>
      <c r="HI85" s="237" t="e">
        <f t="shared" si="77"/>
        <v>#N/A</v>
      </c>
      <c r="HJ85" s="237" t="e">
        <f t="shared" si="77"/>
        <v>#N/A</v>
      </c>
      <c r="HK85" s="237" t="e">
        <f t="shared" si="77"/>
        <v>#N/A</v>
      </c>
      <c r="HL85" s="237" t="e">
        <f t="shared" si="77"/>
        <v>#N/A</v>
      </c>
      <c r="HM85" s="237" t="e">
        <f t="shared" si="77"/>
        <v>#N/A</v>
      </c>
      <c r="HN85" s="237" t="e">
        <f t="shared" si="77"/>
        <v>#N/A</v>
      </c>
      <c r="HO85" s="237" t="e">
        <f t="shared" si="77"/>
        <v>#N/A</v>
      </c>
      <c r="HP85" s="237" t="e">
        <f t="shared" si="77"/>
        <v>#N/A</v>
      </c>
      <c r="HQ85" s="237" t="e">
        <f t="shared" si="107"/>
        <v>#N/A</v>
      </c>
      <c r="HR85" s="237" t="e">
        <f t="shared" si="107"/>
        <v>#N/A</v>
      </c>
      <c r="HS85" s="237" t="e">
        <f t="shared" si="107"/>
        <v>#N/A</v>
      </c>
      <c r="HT85" s="237" t="e">
        <f t="shared" si="107"/>
        <v>#N/A</v>
      </c>
      <c r="HU85" s="237" t="e">
        <f t="shared" si="107"/>
        <v>#N/A</v>
      </c>
      <c r="HV85" s="237" t="e">
        <f t="shared" si="81"/>
        <v>#N/A</v>
      </c>
      <c r="HW85" s="237" t="e">
        <f t="shared" si="79"/>
        <v>#N/A</v>
      </c>
      <c r="HX85" s="237" t="e">
        <f t="shared" si="66"/>
        <v>#N/A</v>
      </c>
      <c r="HY85" s="237" t="e">
        <f t="shared" si="63"/>
        <v>#N/A</v>
      </c>
      <c r="HZ85" s="237" t="e">
        <f t="shared" si="63"/>
        <v>#N/A</v>
      </c>
      <c r="IA85" s="237" t="e">
        <f t="shared" si="45"/>
        <v>#N/A</v>
      </c>
      <c r="IB85" s="237" t="e">
        <f t="shared" si="45"/>
        <v>#N/A</v>
      </c>
    </row>
    <row r="86" spans="1:236" hidden="1" x14ac:dyDescent="0.25">
      <c r="A86" s="22">
        <v>83</v>
      </c>
      <c r="B86" s="132"/>
      <c r="C86" s="132"/>
      <c r="D86" s="132"/>
      <c r="E86" s="127"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9" t="str">
        <f t="shared" si="94"/>
        <v/>
      </c>
      <c r="Q86" s="119" t="str">
        <f t="shared" si="95"/>
        <v/>
      </c>
      <c r="R86" s="40" t="str">
        <f t="shared" si="96"/>
        <v/>
      </c>
      <c r="S86" s="132"/>
      <c r="T86" s="28" t="str">
        <f>IF(AND(B86&gt;0,C86&gt;0,D86&gt;0,M86&gt;0,N86&gt;0,S86&gt;0,NOT(K86="")),ABS(VLOOKUP($S$1,VLookups!$A$28:$B$29,2,FALSE)-_xlfn.BETA.DIST(S86,IF(G86="L",N86,M86),IF(G86="L",M86,N86),TRUE,B86,D86)),"")</f>
        <v/>
      </c>
      <c r="U86" s="129" t="str">
        <f>IF(OR($M86="",$N86=""),"",_xlfn.BETA.INV(ABS(VLOOKUP($S$1,VLookups!$A$28:$B$29,2,FALSE)-U$3),IF($G86="L",$N86,$M86),IF($G86="L",$M86,$N86),$B86,$D86))</f>
        <v/>
      </c>
      <c r="V86" s="130" t="str">
        <f>IF(OR($M86="",$N86=""),"",_xlfn.BETA.INV(ABS(VLOOKUP($S$1,VLookups!$A$28:$B$29,2,FALSE)-V$3),IF($G86="L",$N86,$M86),IF($G86="L",$M86,$N86),$B86,$D86))</f>
        <v/>
      </c>
      <c r="W86" s="129" t="str">
        <f>IF(OR($M86="",$N86=""),"",_xlfn.BETA.INV(ABS(VLOOKUP($S$1,VLookups!$A$28:$B$29,2,FALSE)-W$3),IF($G86="L",$N86,$M86),IF($G86="L",$M86,$N86),$B86,$D86))</f>
        <v/>
      </c>
      <c r="X86" s="130" t="str">
        <f>IF(OR($M86="",$N86=""),"",_xlfn.BETA.INV(ABS(VLOOKUP($S$1,VLookups!$A$28:$B$29,2,FALSE)-X$3),IF($G86="L",$N86,$M86),IF($G86="L",$M86,$N86),$B86,$D86))</f>
        <v/>
      </c>
      <c r="Y86" s="129" t="str">
        <f>IF(OR($M86="",$N86=""),"",_xlfn.BETA.INV(ABS(VLOOKUP($S$1,VLookups!$A$28:$B$29,2,FALSE)-Y$3),IF($G86="L",$N86,$M86),IF($G86="L",$M86,$N86),$B86,$D86))</f>
        <v/>
      </c>
      <c r="Z86" s="130" t="str">
        <f>IF(OR($M86="",$N86=""),"",_xlfn.BETA.INV(ABS(VLOOKUP($S$1,VLookups!$A$28:$B$29,2,FALSE)-Z$3),IF($G86="L",$N86,$M86),IF($G86="L",$M86,$N86),$B86,$D86))</f>
        <v/>
      </c>
      <c r="AA86" s="129" t="str">
        <f>IF(OR($M86="",$N86=""),"",_xlfn.BETA.INV(ABS(VLOOKUP($S$1,VLookups!$A$28:$B$29,2,FALSE)-AA$3),IF($G86="L",$N86,$M86),IF($G86="L",$M86,$N86),$B86,$D86))</f>
        <v/>
      </c>
      <c r="AB86" s="130" t="str">
        <f>IF(OR($M86="",$N86=""),"",_xlfn.BETA.INV(ABS(VLOOKUP($S$1,VLookups!$A$28:$B$29,2,FALSE)-AB$3),IF($G86="L",$N86,$M86),IF($G86="L",$M86,$N86),$B86,$D86))</f>
        <v/>
      </c>
      <c r="AC86" s="129" t="str">
        <f>IF(OR($M86="",$N86=""),"",_xlfn.BETA.INV(ABS(VLOOKUP($S$1,VLookups!$A$28:$B$29,2,FALSE)-AC$3),IF($G86="L",$N86,$M86),IF($G86="L",$M86,$N86),$B86,$D86))</f>
        <v/>
      </c>
      <c r="AD86" s="130" t="str">
        <f>IF(OR($M86="",$N86=""),"",_xlfn.BETA.INV(ABS(VLOOKUP($S$1,VLookups!$A$28:$B$29,2,FALSE)-AD$3),IF($G86="L",$N86,$M86),IF($G86="L",$M86,$N86),$B86,$D86))</f>
        <v/>
      </c>
      <c r="AE86" s="129" t="str">
        <f>IF(OR($M86="",$N86=""),"",_xlfn.BETA.INV(ABS(VLOOKUP($S$1,VLookups!$A$28:$B$29,2,FALSE)-AE$3),IF($G86="L",$N86,$M86),IF($G86="L",$M86,$N86),$B86,$D86))</f>
        <v/>
      </c>
      <c r="AF86" s="130" t="str">
        <f>IF(OR($M86="",$N86=""),"",_xlfn.BETA.INV(ABS(VLOOKUP($S$1,VLookups!$A$28:$B$29,2,FALSE)-AF$3),IF($G86="L",$N86,$M86),IF($G86="L",$M86,$N86),$B86,$D86))</f>
        <v/>
      </c>
      <c r="AG86" s="17"/>
      <c r="AH86" s="238" t="str">
        <f t="shared" si="102"/>
        <v/>
      </c>
      <c r="AI86" s="236" t="str">
        <f t="shared" si="103"/>
        <v/>
      </c>
      <c r="AJ86" s="199" t="str">
        <f t="shared" si="123"/>
        <v/>
      </c>
      <c r="AK86" s="199" t="str">
        <f t="shared" si="123"/>
        <v/>
      </c>
      <c r="AL86" s="199" t="str">
        <f t="shared" si="123"/>
        <v/>
      </c>
      <c r="AM86" s="199" t="str">
        <f t="shared" si="123"/>
        <v/>
      </c>
      <c r="AN86" s="199" t="str">
        <f t="shared" si="123"/>
        <v/>
      </c>
      <c r="AO86" s="199" t="str">
        <f t="shared" si="123"/>
        <v/>
      </c>
      <c r="AP86" s="199" t="str">
        <f t="shared" si="123"/>
        <v/>
      </c>
      <c r="AQ86" s="199" t="str">
        <f t="shared" si="123"/>
        <v/>
      </c>
      <c r="AR86" s="199" t="str">
        <f t="shared" si="123"/>
        <v/>
      </c>
      <c r="AS86" s="199" t="str">
        <f t="shared" si="123"/>
        <v/>
      </c>
      <c r="AT86" s="199" t="str">
        <f t="shared" si="123"/>
        <v/>
      </c>
      <c r="AU86" s="199" t="str">
        <f t="shared" si="123"/>
        <v/>
      </c>
      <c r="AV86" s="199" t="str">
        <f t="shared" si="123"/>
        <v/>
      </c>
      <c r="AW86" s="199" t="str">
        <f t="shared" si="123"/>
        <v/>
      </c>
      <c r="AX86" s="199" t="str">
        <f t="shared" si="123"/>
        <v/>
      </c>
      <c r="AY86" s="199" t="str">
        <f t="shared" si="123"/>
        <v/>
      </c>
      <c r="AZ86" s="199" t="str">
        <f t="shared" si="123"/>
        <v/>
      </c>
      <c r="BA86" s="199" t="str">
        <f t="shared" si="123"/>
        <v/>
      </c>
      <c r="BB86" s="199" t="str">
        <f t="shared" si="123"/>
        <v/>
      </c>
      <c r="BC86" s="199" t="str">
        <f t="shared" si="123"/>
        <v/>
      </c>
      <c r="BD86" s="199" t="str">
        <f t="shared" si="123"/>
        <v/>
      </c>
      <c r="BE86" s="199" t="str">
        <f t="shared" si="123"/>
        <v/>
      </c>
      <c r="BF86" s="199" t="str">
        <f t="shared" si="123"/>
        <v/>
      </c>
      <c r="BG86" s="199" t="str">
        <f t="shared" si="123"/>
        <v/>
      </c>
      <c r="BH86" s="199" t="str">
        <f t="shared" si="123"/>
        <v/>
      </c>
      <c r="BI86" s="199" t="str">
        <f t="shared" si="123"/>
        <v/>
      </c>
      <c r="BJ86" s="199" t="str">
        <f t="shared" si="123"/>
        <v/>
      </c>
      <c r="BK86" s="199" t="str">
        <f t="shared" si="123"/>
        <v/>
      </c>
      <c r="BL86" s="199" t="str">
        <f t="shared" si="123"/>
        <v/>
      </c>
      <c r="BM86" s="199" t="str">
        <f t="shared" si="123"/>
        <v/>
      </c>
      <c r="BN86" s="199" t="str">
        <f t="shared" si="123"/>
        <v/>
      </c>
      <c r="BO86" s="199" t="str">
        <f t="shared" si="123"/>
        <v/>
      </c>
      <c r="BP86" s="199" t="str">
        <f t="shared" si="123"/>
        <v/>
      </c>
      <c r="BQ86" s="199" t="str">
        <f t="shared" si="123"/>
        <v/>
      </c>
      <c r="BR86" s="199" t="str">
        <f t="shared" si="123"/>
        <v/>
      </c>
      <c r="BS86" s="199" t="str">
        <f t="shared" si="123"/>
        <v/>
      </c>
      <c r="BT86" s="199" t="str">
        <f t="shared" si="123"/>
        <v/>
      </c>
      <c r="BU86" s="199" t="str">
        <f t="shared" si="123"/>
        <v/>
      </c>
      <c r="BV86" s="199" t="str">
        <f t="shared" si="123"/>
        <v/>
      </c>
      <c r="BW86" s="199" t="str">
        <f t="shared" si="123"/>
        <v/>
      </c>
      <c r="BX86" s="199" t="str">
        <f t="shared" si="123"/>
        <v/>
      </c>
      <c r="BY86" s="199" t="str">
        <f t="shared" si="123"/>
        <v/>
      </c>
      <c r="BZ86" s="199" t="str">
        <f t="shared" si="123"/>
        <v/>
      </c>
      <c r="CA86" s="199" t="str">
        <f t="shared" si="123"/>
        <v/>
      </c>
      <c r="CB86" s="199" t="str">
        <f t="shared" si="123"/>
        <v/>
      </c>
      <c r="CC86" s="199" t="str">
        <f t="shared" si="123"/>
        <v/>
      </c>
      <c r="CD86" s="199" t="str">
        <f t="shared" si="123"/>
        <v/>
      </c>
      <c r="CE86" s="199" t="str">
        <f t="shared" si="123"/>
        <v/>
      </c>
      <c r="CF86" s="199" t="str">
        <f t="shared" si="123"/>
        <v/>
      </c>
      <c r="CG86" s="199" t="str">
        <f t="shared" si="123"/>
        <v/>
      </c>
      <c r="CH86" s="199" t="str">
        <f t="shared" si="123"/>
        <v/>
      </c>
      <c r="CI86" s="199" t="str">
        <f t="shared" si="123"/>
        <v/>
      </c>
      <c r="CJ86" s="199" t="str">
        <f t="shared" si="123"/>
        <v/>
      </c>
      <c r="CK86" s="199" t="str">
        <f t="shared" si="123"/>
        <v/>
      </c>
      <c r="CL86" s="199" t="str">
        <f t="shared" si="123"/>
        <v/>
      </c>
      <c r="CM86" s="199" t="str">
        <f t="shared" si="123"/>
        <v/>
      </c>
      <c r="CN86" s="199" t="str">
        <f t="shared" si="123"/>
        <v/>
      </c>
      <c r="CO86" s="199" t="str">
        <f t="shared" si="123"/>
        <v/>
      </c>
      <c r="CP86" s="199" t="str">
        <f t="shared" si="123"/>
        <v/>
      </c>
      <c r="CQ86" s="199" t="str">
        <f t="shared" si="123"/>
        <v/>
      </c>
      <c r="CR86" s="199" t="str">
        <f t="shared" si="123"/>
        <v/>
      </c>
      <c r="CS86" s="199" t="str">
        <f t="shared" si="123"/>
        <v/>
      </c>
      <c r="CT86" s="199" t="str">
        <f t="shared" si="123"/>
        <v/>
      </c>
      <c r="CU86" s="199" t="str">
        <f t="shared" si="123"/>
        <v/>
      </c>
      <c r="CV86" s="199" t="str">
        <f t="shared" si="121"/>
        <v/>
      </c>
      <c r="CW86" s="199" t="str">
        <f t="shared" si="121"/>
        <v/>
      </c>
      <c r="CX86" s="199" t="str">
        <f t="shared" si="121"/>
        <v/>
      </c>
      <c r="CY86" s="199" t="str">
        <f t="shared" si="121"/>
        <v/>
      </c>
      <c r="CZ86" s="199" t="str">
        <f t="shared" si="121"/>
        <v/>
      </c>
      <c r="DA86" s="199" t="str">
        <f t="shared" si="121"/>
        <v/>
      </c>
      <c r="DB86" s="199" t="str">
        <f t="shared" si="121"/>
        <v/>
      </c>
      <c r="DC86" s="199" t="str">
        <f t="shared" si="121"/>
        <v/>
      </c>
      <c r="DD86" s="199" t="str">
        <f t="shared" si="121"/>
        <v/>
      </c>
      <c r="DE86" s="199" t="str">
        <f t="shared" si="121"/>
        <v/>
      </c>
      <c r="DF86" s="199" t="str">
        <f t="shared" si="121"/>
        <v/>
      </c>
      <c r="DG86" s="199" t="str">
        <f t="shared" si="121"/>
        <v/>
      </c>
      <c r="DH86" s="199" t="str">
        <f t="shared" si="121"/>
        <v/>
      </c>
      <c r="DI86" s="199" t="str">
        <f t="shared" si="121"/>
        <v/>
      </c>
      <c r="DJ86" s="199" t="str">
        <f t="shared" si="121"/>
        <v/>
      </c>
      <c r="DK86" s="199" t="str">
        <f t="shared" si="121"/>
        <v/>
      </c>
      <c r="DL86" s="199" t="str">
        <f t="shared" si="121"/>
        <v/>
      </c>
      <c r="DM86" s="199" t="str">
        <f t="shared" si="121"/>
        <v/>
      </c>
      <c r="DN86" s="199" t="str">
        <f t="shared" si="121"/>
        <v/>
      </c>
      <c r="DO86" s="199" t="str">
        <f t="shared" si="121"/>
        <v/>
      </c>
      <c r="DP86" s="199" t="str">
        <f t="shared" si="121"/>
        <v/>
      </c>
      <c r="DQ86" s="199" t="str">
        <f t="shared" si="121"/>
        <v/>
      </c>
      <c r="DR86" s="199" t="str">
        <f t="shared" si="121"/>
        <v/>
      </c>
      <c r="DS86" s="199" t="str">
        <f t="shared" si="121"/>
        <v/>
      </c>
      <c r="DT86" s="199" t="str">
        <f t="shared" si="121"/>
        <v/>
      </c>
      <c r="DU86" s="199" t="str">
        <f t="shared" si="121"/>
        <v/>
      </c>
      <c r="DV86" s="199" t="str">
        <f t="shared" si="121"/>
        <v/>
      </c>
      <c r="DW86" s="199" t="str">
        <f t="shared" si="121"/>
        <v/>
      </c>
      <c r="DX86" s="199" t="str">
        <f t="shared" si="121"/>
        <v/>
      </c>
      <c r="DY86" s="199" t="str">
        <f t="shared" si="121"/>
        <v/>
      </c>
      <c r="DZ86" s="199" t="str">
        <f t="shared" si="121"/>
        <v/>
      </c>
      <c r="EA86" s="199" t="str">
        <f t="shared" si="121"/>
        <v/>
      </c>
      <c r="EB86" s="199" t="str">
        <f t="shared" si="121"/>
        <v/>
      </c>
      <c r="EC86" s="199" t="str">
        <f t="shared" si="121"/>
        <v/>
      </c>
      <c r="ED86" s="199" t="str">
        <f t="shared" si="121"/>
        <v/>
      </c>
      <c r="EE86" s="236" t="str">
        <f t="shared" si="105"/>
        <v/>
      </c>
      <c r="EF86" s="237" t="e">
        <f t="shared" si="115"/>
        <v>#N/A</v>
      </c>
      <c r="EG86" s="237" t="e">
        <f t="shared" si="115"/>
        <v>#N/A</v>
      </c>
      <c r="EH86" s="237" t="e">
        <f t="shared" si="115"/>
        <v>#N/A</v>
      </c>
      <c r="EI86" s="237" t="e">
        <f t="shared" si="115"/>
        <v>#N/A</v>
      </c>
      <c r="EJ86" s="237" t="e">
        <f t="shared" si="115"/>
        <v>#N/A</v>
      </c>
      <c r="EK86" s="237" t="e">
        <f t="shared" si="115"/>
        <v>#N/A</v>
      </c>
      <c r="EL86" s="237" t="e">
        <f t="shared" si="115"/>
        <v>#N/A</v>
      </c>
      <c r="EM86" s="237" t="e">
        <f t="shared" si="115"/>
        <v>#N/A</v>
      </c>
      <c r="EN86" s="237" t="e">
        <f t="shared" si="115"/>
        <v>#N/A</v>
      </c>
      <c r="EO86" s="237" t="e">
        <f t="shared" si="115"/>
        <v>#N/A</v>
      </c>
      <c r="EP86" s="237" t="e">
        <f t="shared" si="115"/>
        <v>#N/A</v>
      </c>
      <c r="EQ86" s="237" t="e">
        <f t="shared" si="115"/>
        <v>#N/A</v>
      </c>
      <c r="ER86" s="237" t="e">
        <f t="shared" si="115"/>
        <v>#N/A</v>
      </c>
      <c r="ES86" s="237" t="e">
        <f t="shared" si="115"/>
        <v>#N/A</v>
      </c>
      <c r="ET86" s="237" t="e">
        <f t="shared" si="115"/>
        <v>#N/A</v>
      </c>
      <c r="EU86" s="237" t="e">
        <f t="shared" si="115"/>
        <v>#N/A</v>
      </c>
      <c r="EV86" s="237" t="e">
        <f t="shared" si="124"/>
        <v>#N/A</v>
      </c>
      <c r="EW86" s="237" t="e">
        <f t="shared" si="124"/>
        <v>#N/A</v>
      </c>
      <c r="EX86" s="237" t="e">
        <f t="shared" si="124"/>
        <v>#N/A</v>
      </c>
      <c r="EY86" s="237" t="e">
        <f t="shared" si="122"/>
        <v>#N/A</v>
      </c>
      <c r="EZ86" s="237" t="e">
        <f t="shared" si="122"/>
        <v>#N/A</v>
      </c>
      <c r="FA86" s="237" t="e">
        <f t="shared" si="122"/>
        <v>#N/A</v>
      </c>
      <c r="FB86" s="237" t="e">
        <f t="shared" si="122"/>
        <v>#N/A</v>
      </c>
      <c r="FC86" s="237" t="e">
        <f t="shared" si="122"/>
        <v>#N/A</v>
      </c>
      <c r="FD86" s="237" t="e">
        <f t="shared" si="122"/>
        <v>#N/A</v>
      </c>
      <c r="FE86" s="237" t="e">
        <f t="shared" si="122"/>
        <v>#N/A</v>
      </c>
      <c r="FF86" s="237" t="e">
        <f t="shared" si="122"/>
        <v>#N/A</v>
      </c>
      <c r="FG86" s="237" t="e">
        <f t="shared" si="122"/>
        <v>#N/A</v>
      </c>
      <c r="FH86" s="237" t="e">
        <f t="shared" si="122"/>
        <v>#N/A</v>
      </c>
      <c r="FI86" s="237" t="e">
        <f t="shared" si="122"/>
        <v>#N/A</v>
      </c>
      <c r="FJ86" s="237" t="e">
        <f t="shared" si="122"/>
        <v>#N/A</v>
      </c>
      <c r="FK86" s="237" t="e">
        <f t="shared" si="108"/>
        <v>#N/A</v>
      </c>
      <c r="FL86" s="237" t="e">
        <f t="shared" si="88"/>
        <v>#N/A</v>
      </c>
      <c r="FM86" s="237" t="e">
        <f t="shared" si="88"/>
        <v>#N/A</v>
      </c>
      <c r="FN86" s="237" t="e">
        <f t="shared" si="88"/>
        <v>#N/A</v>
      </c>
      <c r="FO86" s="237" t="e">
        <f t="shared" si="88"/>
        <v>#N/A</v>
      </c>
      <c r="FP86" s="237" t="e">
        <f t="shared" si="88"/>
        <v>#N/A</v>
      </c>
      <c r="FQ86" s="237" t="e">
        <f t="shared" si="88"/>
        <v>#N/A</v>
      </c>
      <c r="FR86" s="237" t="e">
        <f t="shared" si="88"/>
        <v>#N/A</v>
      </c>
      <c r="FS86" s="237" t="e">
        <f t="shared" si="76"/>
        <v>#N/A</v>
      </c>
      <c r="FT86" s="237" t="e">
        <f t="shared" si="76"/>
        <v>#N/A</v>
      </c>
      <c r="FU86" s="237" t="e">
        <f t="shared" si="76"/>
        <v>#N/A</v>
      </c>
      <c r="FV86" s="237" t="e">
        <f t="shared" si="76"/>
        <v>#N/A</v>
      </c>
      <c r="FW86" s="237" t="e">
        <f t="shared" si="74"/>
        <v>#N/A</v>
      </c>
      <c r="FX86" s="237" t="e">
        <f t="shared" si="74"/>
        <v>#N/A</v>
      </c>
      <c r="FY86" s="237" t="e">
        <f t="shared" si="111"/>
        <v>#N/A</v>
      </c>
      <c r="FZ86" s="237" t="e">
        <f t="shared" si="111"/>
        <v>#N/A</v>
      </c>
      <c r="GA86" s="237" t="e">
        <f t="shared" si="111"/>
        <v>#N/A</v>
      </c>
      <c r="GB86" s="237" t="e">
        <f t="shared" si="111"/>
        <v>#N/A</v>
      </c>
      <c r="GC86" s="237" t="e">
        <f t="shared" si="111"/>
        <v>#N/A</v>
      </c>
      <c r="GD86" s="237" t="e">
        <f t="shared" si="111"/>
        <v>#N/A</v>
      </c>
      <c r="GE86" s="237" t="e">
        <f t="shared" si="111"/>
        <v>#N/A</v>
      </c>
      <c r="GF86" s="237" t="e">
        <f t="shared" si="111"/>
        <v>#N/A</v>
      </c>
      <c r="GG86" s="237" t="e">
        <f t="shared" si="111"/>
        <v>#N/A</v>
      </c>
      <c r="GH86" s="237" t="e">
        <f t="shared" si="111"/>
        <v>#N/A</v>
      </c>
      <c r="GI86" s="237" t="e">
        <f t="shared" si="111"/>
        <v>#N/A</v>
      </c>
      <c r="GJ86" s="237" t="e">
        <f t="shared" si="111"/>
        <v>#N/A</v>
      </c>
      <c r="GK86" s="237" t="e">
        <f t="shared" si="111"/>
        <v>#N/A</v>
      </c>
      <c r="GL86" s="237" t="e">
        <f t="shared" si="111"/>
        <v>#N/A</v>
      </c>
      <c r="GM86" s="237" t="e">
        <f t="shared" si="111"/>
        <v>#N/A</v>
      </c>
      <c r="GN86" s="237" t="e">
        <f t="shared" si="111"/>
        <v>#N/A</v>
      </c>
      <c r="GO86" s="237" t="e">
        <f t="shared" si="120"/>
        <v>#N/A</v>
      </c>
      <c r="GP86" s="237" t="e">
        <f t="shared" si="120"/>
        <v>#N/A</v>
      </c>
      <c r="GQ86" s="237" t="e">
        <f t="shared" si="118"/>
        <v>#N/A</v>
      </c>
      <c r="GR86" s="237" t="e">
        <f t="shared" si="118"/>
        <v>#N/A</v>
      </c>
      <c r="GS86" s="237" t="e">
        <f t="shared" si="118"/>
        <v>#N/A</v>
      </c>
      <c r="GT86" s="237" t="e">
        <f t="shared" si="118"/>
        <v>#N/A</v>
      </c>
      <c r="GU86" s="237" t="e">
        <f t="shared" si="118"/>
        <v>#N/A</v>
      </c>
      <c r="GV86" s="237" t="e">
        <f t="shared" si="118"/>
        <v>#N/A</v>
      </c>
      <c r="GW86" s="237" t="e">
        <f t="shared" si="118"/>
        <v>#N/A</v>
      </c>
      <c r="GX86" s="237" t="e">
        <f t="shared" si="118"/>
        <v>#N/A</v>
      </c>
      <c r="GY86" s="237" t="e">
        <f t="shared" si="118"/>
        <v>#N/A</v>
      </c>
      <c r="GZ86" s="237" t="e">
        <f t="shared" si="118"/>
        <v>#N/A</v>
      </c>
      <c r="HA86" s="237" t="e">
        <f t="shared" si="118"/>
        <v>#N/A</v>
      </c>
      <c r="HB86" s="237" t="e">
        <f t="shared" si="106"/>
        <v>#N/A</v>
      </c>
      <c r="HC86" s="237" t="e">
        <f t="shared" si="106"/>
        <v>#N/A</v>
      </c>
      <c r="HD86" s="237" t="e">
        <f t="shared" si="98"/>
        <v>#N/A</v>
      </c>
      <c r="HE86" s="237" t="e">
        <f t="shared" si="77"/>
        <v>#N/A</v>
      </c>
      <c r="HF86" s="237" t="e">
        <f t="shared" si="77"/>
        <v>#N/A</v>
      </c>
      <c r="HG86" s="237" t="e">
        <f t="shared" si="77"/>
        <v>#N/A</v>
      </c>
      <c r="HH86" s="237" t="e">
        <f t="shared" si="77"/>
        <v>#N/A</v>
      </c>
      <c r="HI86" s="237" t="e">
        <f t="shared" si="77"/>
        <v>#N/A</v>
      </c>
      <c r="HJ86" s="237" t="e">
        <f t="shared" si="77"/>
        <v>#N/A</v>
      </c>
      <c r="HK86" s="237" t="e">
        <f t="shared" si="77"/>
        <v>#N/A</v>
      </c>
      <c r="HL86" s="237" t="e">
        <f t="shared" si="77"/>
        <v>#N/A</v>
      </c>
      <c r="HM86" s="237" t="e">
        <f t="shared" si="77"/>
        <v>#N/A</v>
      </c>
      <c r="HN86" s="237" t="e">
        <f t="shared" si="77"/>
        <v>#N/A</v>
      </c>
      <c r="HO86" s="237" t="e">
        <f t="shared" si="77"/>
        <v>#N/A</v>
      </c>
      <c r="HP86" s="237" t="e">
        <f t="shared" si="77"/>
        <v>#N/A</v>
      </c>
      <c r="HQ86" s="237" t="e">
        <f t="shared" si="107"/>
        <v>#N/A</v>
      </c>
      <c r="HR86" s="237" t="e">
        <f t="shared" si="107"/>
        <v>#N/A</v>
      </c>
      <c r="HS86" s="237" t="e">
        <f t="shared" si="107"/>
        <v>#N/A</v>
      </c>
      <c r="HT86" s="237" t="e">
        <f t="shared" si="107"/>
        <v>#N/A</v>
      </c>
      <c r="HU86" s="237" t="e">
        <f t="shared" si="107"/>
        <v>#N/A</v>
      </c>
      <c r="HV86" s="237" t="e">
        <f t="shared" si="81"/>
        <v>#N/A</v>
      </c>
      <c r="HW86" s="237" t="e">
        <f t="shared" si="79"/>
        <v>#N/A</v>
      </c>
      <c r="HX86" s="237" t="e">
        <f t="shared" si="66"/>
        <v>#N/A</v>
      </c>
      <c r="HY86" s="237" t="e">
        <f t="shared" si="63"/>
        <v>#N/A</v>
      </c>
      <c r="HZ86" s="237" t="e">
        <f t="shared" si="63"/>
        <v>#N/A</v>
      </c>
      <c r="IA86" s="237" t="e">
        <f t="shared" si="45"/>
        <v>#N/A</v>
      </c>
      <c r="IB86" s="237" t="e">
        <f t="shared" si="45"/>
        <v>#N/A</v>
      </c>
    </row>
    <row r="87" spans="1:236" hidden="1" x14ac:dyDescent="0.25">
      <c r="A87" s="22">
        <v>84</v>
      </c>
      <c r="B87" s="132"/>
      <c r="C87" s="132"/>
      <c r="D87" s="132"/>
      <c r="E87" s="127"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9" t="str">
        <f t="shared" si="94"/>
        <v/>
      </c>
      <c r="Q87" s="119" t="str">
        <f t="shared" si="95"/>
        <v/>
      </c>
      <c r="R87" s="40" t="str">
        <f t="shared" si="96"/>
        <v/>
      </c>
      <c r="S87" s="132"/>
      <c r="T87" s="28" t="str">
        <f>IF(AND(B87&gt;0,C87&gt;0,D87&gt;0,M87&gt;0,N87&gt;0,S87&gt;0,NOT(K87="")),ABS(VLOOKUP($S$1,VLookups!$A$28:$B$29,2,FALSE)-_xlfn.BETA.DIST(S87,IF(G87="L",N87,M87),IF(G87="L",M87,N87),TRUE,B87,D87)),"")</f>
        <v/>
      </c>
      <c r="U87" s="129" t="str">
        <f>IF(OR($M87="",$N87=""),"",_xlfn.BETA.INV(ABS(VLOOKUP($S$1,VLookups!$A$28:$B$29,2,FALSE)-U$3),IF($G87="L",$N87,$M87),IF($G87="L",$M87,$N87),$B87,$D87))</f>
        <v/>
      </c>
      <c r="V87" s="130" t="str">
        <f>IF(OR($M87="",$N87=""),"",_xlfn.BETA.INV(ABS(VLOOKUP($S$1,VLookups!$A$28:$B$29,2,FALSE)-V$3),IF($G87="L",$N87,$M87),IF($G87="L",$M87,$N87),$B87,$D87))</f>
        <v/>
      </c>
      <c r="W87" s="129" t="str">
        <f>IF(OR($M87="",$N87=""),"",_xlfn.BETA.INV(ABS(VLOOKUP($S$1,VLookups!$A$28:$B$29,2,FALSE)-W$3),IF($G87="L",$N87,$M87),IF($G87="L",$M87,$N87),$B87,$D87))</f>
        <v/>
      </c>
      <c r="X87" s="130" t="str">
        <f>IF(OR($M87="",$N87=""),"",_xlfn.BETA.INV(ABS(VLOOKUP($S$1,VLookups!$A$28:$B$29,2,FALSE)-X$3),IF($G87="L",$N87,$M87),IF($G87="L",$M87,$N87),$B87,$D87))</f>
        <v/>
      </c>
      <c r="Y87" s="129" t="str">
        <f>IF(OR($M87="",$N87=""),"",_xlfn.BETA.INV(ABS(VLOOKUP($S$1,VLookups!$A$28:$B$29,2,FALSE)-Y$3),IF($G87="L",$N87,$M87),IF($G87="L",$M87,$N87),$B87,$D87))</f>
        <v/>
      </c>
      <c r="Z87" s="130" t="str">
        <f>IF(OR($M87="",$N87=""),"",_xlfn.BETA.INV(ABS(VLOOKUP($S$1,VLookups!$A$28:$B$29,2,FALSE)-Z$3),IF($G87="L",$N87,$M87),IF($G87="L",$M87,$N87),$B87,$D87))</f>
        <v/>
      </c>
      <c r="AA87" s="129" t="str">
        <f>IF(OR($M87="",$N87=""),"",_xlfn.BETA.INV(ABS(VLOOKUP($S$1,VLookups!$A$28:$B$29,2,FALSE)-AA$3),IF($G87="L",$N87,$M87),IF($G87="L",$M87,$N87),$B87,$D87))</f>
        <v/>
      </c>
      <c r="AB87" s="130" t="str">
        <f>IF(OR($M87="",$N87=""),"",_xlfn.BETA.INV(ABS(VLOOKUP($S$1,VLookups!$A$28:$B$29,2,FALSE)-AB$3),IF($G87="L",$N87,$M87),IF($G87="L",$M87,$N87),$B87,$D87))</f>
        <v/>
      </c>
      <c r="AC87" s="129" t="str">
        <f>IF(OR($M87="",$N87=""),"",_xlfn.BETA.INV(ABS(VLOOKUP($S$1,VLookups!$A$28:$B$29,2,FALSE)-AC$3),IF($G87="L",$N87,$M87),IF($G87="L",$M87,$N87),$B87,$D87))</f>
        <v/>
      </c>
      <c r="AD87" s="130" t="str">
        <f>IF(OR($M87="",$N87=""),"",_xlfn.BETA.INV(ABS(VLOOKUP($S$1,VLookups!$A$28:$B$29,2,FALSE)-AD$3),IF($G87="L",$N87,$M87),IF($G87="L",$M87,$N87),$B87,$D87))</f>
        <v/>
      </c>
      <c r="AE87" s="129" t="str">
        <f>IF(OR($M87="",$N87=""),"",_xlfn.BETA.INV(ABS(VLOOKUP($S$1,VLookups!$A$28:$B$29,2,FALSE)-AE$3),IF($G87="L",$N87,$M87),IF($G87="L",$M87,$N87),$B87,$D87))</f>
        <v/>
      </c>
      <c r="AF87" s="130" t="str">
        <f>IF(OR($M87="",$N87=""),"",_xlfn.BETA.INV(ABS(VLOOKUP($S$1,VLookups!$A$28:$B$29,2,FALSE)-AF$3),IF($G87="L",$N87,$M87),IF($G87="L",$M87,$N87),$B87,$D87))</f>
        <v/>
      </c>
      <c r="AG87" s="17"/>
      <c r="AH87" s="238" t="str">
        <f t="shared" si="102"/>
        <v/>
      </c>
      <c r="AI87" s="236" t="str">
        <f t="shared" si="103"/>
        <v/>
      </c>
      <c r="AJ87" s="199" t="str">
        <f t="shared" si="123"/>
        <v/>
      </c>
      <c r="AK87" s="199" t="str">
        <f t="shared" si="123"/>
        <v/>
      </c>
      <c r="AL87" s="199" t="str">
        <f t="shared" si="123"/>
        <v/>
      </c>
      <c r="AM87" s="199" t="str">
        <f t="shared" si="123"/>
        <v/>
      </c>
      <c r="AN87" s="199" t="str">
        <f t="shared" si="123"/>
        <v/>
      </c>
      <c r="AO87" s="199" t="str">
        <f t="shared" si="123"/>
        <v/>
      </c>
      <c r="AP87" s="199" t="str">
        <f t="shared" si="123"/>
        <v/>
      </c>
      <c r="AQ87" s="199" t="str">
        <f t="shared" si="123"/>
        <v/>
      </c>
      <c r="AR87" s="199" t="str">
        <f t="shared" si="123"/>
        <v/>
      </c>
      <c r="AS87" s="199" t="str">
        <f t="shared" si="123"/>
        <v/>
      </c>
      <c r="AT87" s="199" t="str">
        <f t="shared" si="123"/>
        <v/>
      </c>
      <c r="AU87" s="199" t="str">
        <f t="shared" si="123"/>
        <v/>
      </c>
      <c r="AV87" s="199" t="str">
        <f t="shared" si="123"/>
        <v/>
      </c>
      <c r="AW87" s="199" t="str">
        <f t="shared" si="123"/>
        <v/>
      </c>
      <c r="AX87" s="199" t="str">
        <f t="shared" si="123"/>
        <v/>
      </c>
      <c r="AY87" s="199" t="str">
        <f t="shared" si="123"/>
        <v/>
      </c>
      <c r="AZ87" s="199" t="str">
        <f t="shared" si="123"/>
        <v/>
      </c>
      <c r="BA87" s="199" t="str">
        <f t="shared" si="123"/>
        <v/>
      </c>
      <c r="BB87" s="199" t="str">
        <f t="shared" si="123"/>
        <v/>
      </c>
      <c r="BC87" s="199" t="str">
        <f t="shared" si="123"/>
        <v/>
      </c>
      <c r="BD87" s="199" t="str">
        <f t="shared" si="123"/>
        <v/>
      </c>
      <c r="BE87" s="199" t="str">
        <f t="shared" si="123"/>
        <v/>
      </c>
      <c r="BF87" s="199" t="str">
        <f t="shared" si="123"/>
        <v/>
      </c>
      <c r="BG87" s="199" t="str">
        <f t="shared" si="123"/>
        <v/>
      </c>
      <c r="BH87" s="199" t="str">
        <f t="shared" si="123"/>
        <v/>
      </c>
      <c r="BI87" s="199" t="str">
        <f t="shared" si="123"/>
        <v/>
      </c>
      <c r="BJ87" s="199" t="str">
        <f t="shared" si="123"/>
        <v/>
      </c>
      <c r="BK87" s="199" t="str">
        <f t="shared" si="123"/>
        <v/>
      </c>
      <c r="BL87" s="199" t="str">
        <f t="shared" si="123"/>
        <v/>
      </c>
      <c r="BM87" s="199" t="str">
        <f t="shared" si="123"/>
        <v/>
      </c>
      <c r="BN87" s="199" t="str">
        <f t="shared" si="123"/>
        <v/>
      </c>
      <c r="BO87" s="199" t="str">
        <f t="shared" si="123"/>
        <v/>
      </c>
      <c r="BP87" s="199" t="str">
        <f t="shared" si="123"/>
        <v/>
      </c>
      <c r="BQ87" s="199" t="str">
        <f t="shared" si="123"/>
        <v/>
      </c>
      <c r="BR87" s="199" t="str">
        <f t="shared" si="123"/>
        <v/>
      </c>
      <c r="BS87" s="199" t="str">
        <f t="shared" si="123"/>
        <v/>
      </c>
      <c r="BT87" s="199" t="str">
        <f t="shared" si="123"/>
        <v/>
      </c>
      <c r="BU87" s="199" t="str">
        <f t="shared" si="123"/>
        <v/>
      </c>
      <c r="BV87" s="199" t="str">
        <f t="shared" si="123"/>
        <v/>
      </c>
      <c r="BW87" s="199" t="str">
        <f t="shared" si="123"/>
        <v/>
      </c>
      <c r="BX87" s="199" t="str">
        <f t="shared" si="123"/>
        <v/>
      </c>
      <c r="BY87" s="199" t="str">
        <f t="shared" si="123"/>
        <v/>
      </c>
      <c r="BZ87" s="199" t="str">
        <f t="shared" si="123"/>
        <v/>
      </c>
      <c r="CA87" s="199" t="str">
        <f t="shared" si="123"/>
        <v/>
      </c>
      <c r="CB87" s="199" t="str">
        <f t="shared" si="123"/>
        <v/>
      </c>
      <c r="CC87" s="199" t="str">
        <f t="shared" si="123"/>
        <v/>
      </c>
      <c r="CD87" s="199" t="str">
        <f t="shared" si="123"/>
        <v/>
      </c>
      <c r="CE87" s="199" t="str">
        <f t="shared" si="123"/>
        <v/>
      </c>
      <c r="CF87" s="199" t="str">
        <f t="shared" si="123"/>
        <v/>
      </c>
      <c r="CG87" s="199" t="str">
        <f t="shared" si="123"/>
        <v/>
      </c>
      <c r="CH87" s="199" t="str">
        <f t="shared" si="123"/>
        <v/>
      </c>
      <c r="CI87" s="199" t="str">
        <f t="shared" si="123"/>
        <v/>
      </c>
      <c r="CJ87" s="199" t="str">
        <f t="shared" si="123"/>
        <v/>
      </c>
      <c r="CK87" s="199" t="str">
        <f t="shared" si="123"/>
        <v/>
      </c>
      <c r="CL87" s="199" t="str">
        <f t="shared" si="123"/>
        <v/>
      </c>
      <c r="CM87" s="199" t="str">
        <f t="shared" si="123"/>
        <v/>
      </c>
      <c r="CN87" s="199" t="str">
        <f t="shared" si="123"/>
        <v/>
      </c>
      <c r="CO87" s="199" t="str">
        <f t="shared" si="123"/>
        <v/>
      </c>
      <c r="CP87" s="199" t="str">
        <f t="shared" si="123"/>
        <v/>
      </c>
      <c r="CQ87" s="199" t="str">
        <f t="shared" si="123"/>
        <v/>
      </c>
      <c r="CR87" s="199" t="str">
        <f t="shared" si="123"/>
        <v/>
      </c>
      <c r="CS87" s="199" t="str">
        <f t="shared" si="123"/>
        <v/>
      </c>
      <c r="CT87" s="199" t="str">
        <f t="shared" si="123"/>
        <v/>
      </c>
      <c r="CU87" s="199" t="str">
        <f t="shared" si="123"/>
        <v/>
      </c>
      <c r="CV87" s="199" t="str">
        <f t="shared" si="121"/>
        <v/>
      </c>
      <c r="CW87" s="199" t="str">
        <f t="shared" si="121"/>
        <v/>
      </c>
      <c r="CX87" s="199" t="str">
        <f t="shared" si="121"/>
        <v/>
      </c>
      <c r="CY87" s="199" t="str">
        <f t="shared" si="121"/>
        <v/>
      </c>
      <c r="CZ87" s="199" t="str">
        <f t="shared" si="121"/>
        <v/>
      </c>
      <c r="DA87" s="199" t="str">
        <f t="shared" si="121"/>
        <v/>
      </c>
      <c r="DB87" s="199" t="str">
        <f t="shared" si="121"/>
        <v/>
      </c>
      <c r="DC87" s="199" t="str">
        <f t="shared" si="121"/>
        <v/>
      </c>
      <c r="DD87" s="199" t="str">
        <f t="shared" si="121"/>
        <v/>
      </c>
      <c r="DE87" s="199" t="str">
        <f t="shared" si="121"/>
        <v/>
      </c>
      <c r="DF87" s="199" t="str">
        <f t="shared" si="121"/>
        <v/>
      </c>
      <c r="DG87" s="199" t="str">
        <f t="shared" si="121"/>
        <v/>
      </c>
      <c r="DH87" s="199" t="str">
        <f t="shared" si="121"/>
        <v/>
      </c>
      <c r="DI87" s="199" t="str">
        <f t="shared" si="121"/>
        <v/>
      </c>
      <c r="DJ87" s="199" t="str">
        <f t="shared" si="121"/>
        <v/>
      </c>
      <c r="DK87" s="199" t="str">
        <f t="shared" si="121"/>
        <v/>
      </c>
      <c r="DL87" s="199" t="str">
        <f t="shared" si="121"/>
        <v/>
      </c>
      <c r="DM87" s="199" t="str">
        <f t="shared" si="121"/>
        <v/>
      </c>
      <c r="DN87" s="199" t="str">
        <f t="shared" si="121"/>
        <v/>
      </c>
      <c r="DO87" s="199" t="str">
        <f t="shared" si="121"/>
        <v/>
      </c>
      <c r="DP87" s="199" t="str">
        <f t="shared" si="121"/>
        <v/>
      </c>
      <c r="DQ87" s="199" t="str">
        <f t="shared" si="121"/>
        <v/>
      </c>
      <c r="DR87" s="199" t="str">
        <f t="shared" si="121"/>
        <v/>
      </c>
      <c r="DS87" s="199" t="str">
        <f t="shared" si="121"/>
        <v/>
      </c>
      <c r="DT87" s="199" t="str">
        <f t="shared" si="121"/>
        <v/>
      </c>
      <c r="DU87" s="199" t="str">
        <f t="shared" si="121"/>
        <v/>
      </c>
      <c r="DV87" s="199" t="str">
        <f t="shared" si="121"/>
        <v/>
      </c>
      <c r="DW87" s="199" t="str">
        <f t="shared" si="121"/>
        <v/>
      </c>
      <c r="DX87" s="199" t="str">
        <f t="shared" si="121"/>
        <v/>
      </c>
      <c r="DY87" s="199" t="str">
        <f t="shared" si="121"/>
        <v/>
      </c>
      <c r="DZ87" s="199" t="str">
        <f t="shared" si="121"/>
        <v/>
      </c>
      <c r="EA87" s="199" t="str">
        <f t="shared" si="121"/>
        <v/>
      </c>
      <c r="EB87" s="199" t="str">
        <f t="shared" si="121"/>
        <v/>
      </c>
      <c r="EC87" s="199" t="str">
        <f t="shared" si="121"/>
        <v/>
      </c>
      <c r="ED87" s="199" t="str">
        <f t="shared" si="121"/>
        <v/>
      </c>
      <c r="EE87" s="236" t="str">
        <f t="shared" si="105"/>
        <v/>
      </c>
      <c r="EF87" s="237" t="e">
        <f t="shared" si="115"/>
        <v>#N/A</v>
      </c>
      <c r="EG87" s="237" t="e">
        <f t="shared" si="115"/>
        <v>#N/A</v>
      </c>
      <c r="EH87" s="237" t="e">
        <f t="shared" si="115"/>
        <v>#N/A</v>
      </c>
      <c r="EI87" s="237" t="e">
        <f t="shared" si="115"/>
        <v>#N/A</v>
      </c>
      <c r="EJ87" s="237" t="e">
        <f t="shared" si="115"/>
        <v>#N/A</v>
      </c>
      <c r="EK87" s="237" t="e">
        <f t="shared" si="115"/>
        <v>#N/A</v>
      </c>
      <c r="EL87" s="237" t="e">
        <f t="shared" si="115"/>
        <v>#N/A</v>
      </c>
      <c r="EM87" s="237" t="e">
        <f t="shared" si="115"/>
        <v>#N/A</v>
      </c>
      <c r="EN87" s="237" t="e">
        <f t="shared" si="115"/>
        <v>#N/A</v>
      </c>
      <c r="EO87" s="237" t="e">
        <f t="shared" si="115"/>
        <v>#N/A</v>
      </c>
      <c r="EP87" s="237" t="e">
        <f t="shared" si="115"/>
        <v>#N/A</v>
      </c>
      <c r="EQ87" s="237" t="e">
        <f t="shared" si="115"/>
        <v>#N/A</v>
      </c>
      <c r="ER87" s="237" t="e">
        <f t="shared" si="115"/>
        <v>#N/A</v>
      </c>
      <c r="ES87" s="237" t="e">
        <f t="shared" si="115"/>
        <v>#N/A</v>
      </c>
      <c r="ET87" s="237" t="e">
        <f t="shared" si="115"/>
        <v>#N/A</v>
      </c>
      <c r="EU87" s="237" t="e">
        <f t="shared" si="115"/>
        <v>#N/A</v>
      </c>
      <c r="EV87" s="237" t="e">
        <f t="shared" si="124"/>
        <v>#N/A</v>
      </c>
      <c r="EW87" s="237" t="e">
        <f t="shared" si="124"/>
        <v>#N/A</v>
      </c>
      <c r="EX87" s="237" t="e">
        <f t="shared" si="124"/>
        <v>#N/A</v>
      </c>
      <c r="EY87" s="237" t="e">
        <f t="shared" si="122"/>
        <v>#N/A</v>
      </c>
      <c r="EZ87" s="237" t="e">
        <f t="shared" si="122"/>
        <v>#N/A</v>
      </c>
      <c r="FA87" s="237" t="e">
        <f t="shared" si="122"/>
        <v>#N/A</v>
      </c>
      <c r="FB87" s="237" t="e">
        <f t="shared" si="122"/>
        <v>#N/A</v>
      </c>
      <c r="FC87" s="237" t="e">
        <f t="shared" si="122"/>
        <v>#N/A</v>
      </c>
      <c r="FD87" s="237" t="e">
        <f t="shared" si="122"/>
        <v>#N/A</v>
      </c>
      <c r="FE87" s="237" t="e">
        <f t="shared" si="122"/>
        <v>#N/A</v>
      </c>
      <c r="FF87" s="237" t="e">
        <f t="shared" si="122"/>
        <v>#N/A</v>
      </c>
      <c r="FG87" s="237" t="e">
        <f t="shared" si="122"/>
        <v>#N/A</v>
      </c>
      <c r="FH87" s="237" t="e">
        <f t="shared" si="122"/>
        <v>#N/A</v>
      </c>
      <c r="FI87" s="237" t="e">
        <f t="shared" si="122"/>
        <v>#N/A</v>
      </c>
      <c r="FJ87" s="237" t="e">
        <f t="shared" si="122"/>
        <v>#N/A</v>
      </c>
      <c r="FK87" s="237" t="e">
        <f t="shared" si="108"/>
        <v>#N/A</v>
      </c>
      <c r="FL87" s="237" t="e">
        <f t="shared" si="88"/>
        <v>#N/A</v>
      </c>
      <c r="FM87" s="237" t="e">
        <f t="shared" si="88"/>
        <v>#N/A</v>
      </c>
      <c r="FN87" s="237" t="e">
        <f t="shared" si="88"/>
        <v>#N/A</v>
      </c>
      <c r="FO87" s="237" t="e">
        <f t="shared" si="88"/>
        <v>#N/A</v>
      </c>
      <c r="FP87" s="237" t="e">
        <f t="shared" si="88"/>
        <v>#N/A</v>
      </c>
      <c r="FQ87" s="237" t="e">
        <f t="shared" si="88"/>
        <v>#N/A</v>
      </c>
      <c r="FR87" s="237" t="e">
        <f t="shared" si="88"/>
        <v>#N/A</v>
      </c>
      <c r="FS87" s="237" t="e">
        <f t="shared" si="76"/>
        <v>#N/A</v>
      </c>
      <c r="FT87" s="237" t="e">
        <f t="shared" si="76"/>
        <v>#N/A</v>
      </c>
      <c r="FU87" s="237" t="e">
        <f t="shared" si="76"/>
        <v>#N/A</v>
      </c>
      <c r="FV87" s="237" t="e">
        <f t="shared" si="76"/>
        <v>#N/A</v>
      </c>
      <c r="FW87" s="237" t="e">
        <f t="shared" si="74"/>
        <v>#N/A</v>
      </c>
      <c r="FX87" s="237" t="e">
        <f t="shared" si="74"/>
        <v>#N/A</v>
      </c>
      <c r="FY87" s="237" t="e">
        <f t="shared" si="111"/>
        <v>#N/A</v>
      </c>
      <c r="FZ87" s="237" t="e">
        <f t="shared" si="111"/>
        <v>#N/A</v>
      </c>
      <c r="GA87" s="237" t="e">
        <f t="shared" si="111"/>
        <v>#N/A</v>
      </c>
      <c r="GB87" s="237" t="e">
        <f t="shared" si="111"/>
        <v>#N/A</v>
      </c>
      <c r="GC87" s="237" t="e">
        <f t="shared" si="111"/>
        <v>#N/A</v>
      </c>
      <c r="GD87" s="237" t="e">
        <f t="shared" si="111"/>
        <v>#N/A</v>
      </c>
      <c r="GE87" s="237" t="e">
        <f t="shared" si="111"/>
        <v>#N/A</v>
      </c>
      <c r="GF87" s="237" t="e">
        <f t="shared" si="111"/>
        <v>#N/A</v>
      </c>
      <c r="GG87" s="237" t="e">
        <f t="shared" si="111"/>
        <v>#N/A</v>
      </c>
      <c r="GH87" s="237" t="e">
        <f t="shared" si="111"/>
        <v>#N/A</v>
      </c>
      <c r="GI87" s="237" t="e">
        <f t="shared" si="111"/>
        <v>#N/A</v>
      </c>
      <c r="GJ87" s="237" t="e">
        <f t="shared" si="111"/>
        <v>#N/A</v>
      </c>
      <c r="GK87" s="237" t="e">
        <f t="shared" si="111"/>
        <v>#N/A</v>
      </c>
      <c r="GL87" s="237" t="e">
        <f t="shared" si="111"/>
        <v>#N/A</v>
      </c>
      <c r="GM87" s="237" t="e">
        <f t="shared" si="111"/>
        <v>#N/A</v>
      </c>
      <c r="GN87" s="237" t="e">
        <f t="shared" si="111"/>
        <v>#N/A</v>
      </c>
      <c r="GO87" s="237" t="e">
        <f t="shared" si="120"/>
        <v>#N/A</v>
      </c>
      <c r="GP87" s="237" t="e">
        <f t="shared" si="120"/>
        <v>#N/A</v>
      </c>
      <c r="GQ87" s="237" t="e">
        <f t="shared" si="118"/>
        <v>#N/A</v>
      </c>
      <c r="GR87" s="237" t="e">
        <f t="shared" si="118"/>
        <v>#N/A</v>
      </c>
      <c r="GS87" s="237" t="e">
        <f t="shared" si="118"/>
        <v>#N/A</v>
      </c>
      <c r="GT87" s="237" t="e">
        <f t="shared" si="118"/>
        <v>#N/A</v>
      </c>
      <c r="GU87" s="237" t="e">
        <f t="shared" si="118"/>
        <v>#N/A</v>
      </c>
      <c r="GV87" s="237" t="e">
        <f t="shared" si="118"/>
        <v>#N/A</v>
      </c>
      <c r="GW87" s="237" t="e">
        <f t="shared" si="118"/>
        <v>#N/A</v>
      </c>
      <c r="GX87" s="237" t="e">
        <f t="shared" si="118"/>
        <v>#N/A</v>
      </c>
      <c r="GY87" s="237" t="e">
        <f t="shared" si="118"/>
        <v>#N/A</v>
      </c>
      <c r="GZ87" s="237" t="e">
        <f t="shared" si="118"/>
        <v>#N/A</v>
      </c>
      <c r="HA87" s="237" t="e">
        <f t="shared" si="118"/>
        <v>#N/A</v>
      </c>
      <c r="HB87" s="237" t="e">
        <f t="shared" si="106"/>
        <v>#N/A</v>
      </c>
      <c r="HC87" s="237" t="e">
        <f t="shared" si="106"/>
        <v>#N/A</v>
      </c>
      <c r="HD87" s="237" t="e">
        <f t="shared" si="98"/>
        <v>#N/A</v>
      </c>
      <c r="HE87" s="237" t="e">
        <f t="shared" si="77"/>
        <v>#N/A</v>
      </c>
      <c r="HF87" s="237" t="e">
        <f t="shared" si="77"/>
        <v>#N/A</v>
      </c>
      <c r="HG87" s="237" t="e">
        <f t="shared" si="77"/>
        <v>#N/A</v>
      </c>
      <c r="HH87" s="237" t="e">
        <f t="shared" si="77"/>
        <v>#N/A</v>
      </c>
      <c r="HI87" s="237" t="e">
        <f t="shared" si="77"/>
        <v>#N/A</v>
      </c>
      <c r="HJ87" s="237" t="e">
        <f t="shared" si="77"/>
        <v>#N/A</v>
      </c>
      <c r="HK87" s="237" t="e">
        <f t="shared" si="77"/>
        <v>#N/A</v>
      </c>
      <c r="HL87" s="237" t="e">
        <f t="shared" si="77"/>
        <v>#N/A</v>
      </c>
      <c r="HM87" s="237" t="e">
        <f t="shared" si="77"/>
        <v>#N/A</v>
      </c>
      <c r="HN87" s="237" t="e">
        <f t="shared" si="77"/>
        <v>#N/A</v>
      </c>
      <c r="HO87" s="237" t="e">
        <f t="shared" si="77"/>
        <v>#N/A</v>
      </c>
      <c r="HP87" s="237" t="e">
        <f t="shared" si="77"/>
        <v>#N/A</v>
      </c>
      <c r="HQ87" s="237" t="e">
        <f t="shared" si="107"/>
        <v>#N/A</v>
      </c>
      <c r="HR87" s="237" t="e">
        <f t="shared" si="107"/>
        <v>#N/A</v>
      </c>
      <c r="HS87" s="237" t="e">
        <f t="shared" si="107"/>
        <v>#N/A</v>
      </c>
      <c r="HT87" s="237" t="e">
        <f t="shared" si="107"/>
        <v>#N/A</v>
      </c>
      <c r="HU87" s="237" t="e">
        <f t="shared" si="107"/>
        <v>#N/A</v>
      </c>
      <c r="HV87" s="237" t="e">
        <f t="shared" si="81"/>
        <v>#N/A</v>
      </c>
      <c r="HW87" s="237" t="e">
        <f t="shared" si="79"/>
        <v>#N/A</v>
      </c>
      <c r="HX87" s="237" t="e">
        <f t="shared" si="66"/>
        <v>#N/A</v>
      </c>
      <c r="HY87" s="237" t="e">
        <f t="shared" si="63"/>
        <v>#N/A</v>
      </c>
      <c r="HZ87" s="237" t="e">
        <f t="shared" si="63"/>
        <v>#N/A</v>
      </c>
      <c r="IA87" s="237" t="e">
        <f t="shared" si="45"/>
        <v>#N/A</v>
      </c>
      <c r="IB87" s="237" t="e">
        <f t="shared" si="45"/>
        <v>#N/A</v>
      </c>
    </row>
    <row r="88" spans="1:236" hidden="1" x14ac:dyDescent="0.25">
      <c r="A88" s="22">
        <v>85</v>
      </c>
      <c r="B88" s="132"/>
      <c r="C88" s="132"/>
      <c r="D88" s="132"/>
      <c r="E88" s="127"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9" t="str">
        <f t="shared" si="94"/>
        <v/>
      </c>
      <c r="Q88" s="119" t="str">
        <f t="shared" si="95"/>
        <v/>
      </c>
      <c r="R88" s="40" t="str">
        <f t="shared" si="96"/>
        <v/>
      </c>
      <c r="S88" s="132"/>
      <c r="T88" s="28" t="str">
        <f>IF(AND(B88&gt;0,C88&gt;0,D88&gt;0,M88&gt;0,N88&gt;0,S88&gt;0,NOT(K88="")),ABS(VLOOKUP($S$1,VLookups!$A$28:$B$29,2,FALSE)-_xlfn.BETA.DIST(S88,IF(G88="L",N88,M88),IF(G88="L",M88,N88),TRUE,B88,D88)),"")</f>
        <v/>
      </c>
      <c r="U88" s="129" t="str">
        <f>IF(OR($M88="",$N88=""),"",_xlfn.BETA.INV(ABS(VLOOKUP($S$1,VLookups!$A$28:$B$29,2,FALSE)-U$3),IF($G88="L",$N88,$M88),IF($G88="L",$M88,$N88),$B88,$D88))</f>
        <v/>
      </c>
      <c r="V88" s="130" t="str">
        <f>IF(OR($M88="",$N88=""),"",_xlfn.BETA.INV(ABS(VLOOKUP($S$1,VLookups!$A$28:$B$29,2,FALSE)-V$3),IF($G88="L",$N88,$M88),IF($G88="L",$M88,$N88),$B88,$D88))</f>
        <v/>
      </c>
      <c r="W88" s="129" t="str">
        <f>IF(OR($M88="",$N88=""),"",_xlfn.BETA.INV(ABS(VLOOKUP($S$1,VLookups!$A$28:$B$29,2,FALSE)-W$3),IF($G88="L",$N88,$M88),IF($G88="L",$M88,$N88),$B88,$D88))</f>
        <v/>
      </c>
      <c r="X88" s="130" t="str">
        <f>IF(OR($M88="",$N88=""),"",_xlfn.BETA.INV(ABS(VLOOKUP($S$1,VLookups!$A$28:$B$29,2,FALSE)-X$3),IF($G88="L",$N88,$M88),IF($G88="L",$M88,$N88),$B88,$D88))</f>
        <v/>
      </c>
      <c r="Y88" s="129" t="str">
        <f>IF(OR($M88="",$N88=""),"",_xlfn.BETA.INV(ABS(VLOOKUP($S$1,VLookups!$A$28:$B$29,2,FALSE)-Y$3),IF($G88="L",$N88,$M88),IF($G88="L",$M88,$N88),$B88,$D88))</f>
        <v/>
      </c>
      <c r="Z88" s="130" t="str">
        <f>IF(OR($M88="",$N88=""),"",_xlfn.BETA.INV(ABS(VLOOKUP($S$1,VLookups!$A$28:$B$29,2,FALSE)-Z$3),IF($G88="L",$N88,$M88),IF($G88="L",$M88,$N88),$B88,$D88))</f>
        <v/>
      </c>
      <c r="AA88" s="129" t="str">
        <f>IF(OR($M88="",$N88=""),"",_xlfn.BETA.INV(ABS(VLOOKUP($S$1,VLookups!$A$28:$B$29,2,FALSE)-AA$3),IF($G88="L",$N88,$M88),IF($G88="L",$M88,$N88),$B88,$D88))</f>
        <v/>
      </c>
      <c r="AB88" s="130" t="str">
        <f>IF(OR($M88="",$N88=""),"",_xlfn.BETA.INV(ABS(VLOOKUP($S$1,VLookups!$A$28:$B$29,2,FALSE)-AB$3),IF($G88="L",$N88,$M88),IF($G88="L",$M88,$N88),$B88,$D88))</f>
        <v/>
      </c>
      <c r="AC88" s="129" t="str">
        <f>IF(OR($M88="",$N88=""),"",_xlfn.BETA.INV(ABS(VLOOKUP($S$1,VLookups!$A$28:$B$29,2,FALSE)-AC$3),IF($G88="L",$N88,$M88),IF($G88="L",$M88,$N88),$B88,$D88))</f>
        <v/>
      </c>
      <c r="AD88" s="130" t="str">
        <f>IF(OR($M88="",$N88=""),"",_xlfn.BETA.INV(ABS(VLOOKUP($S$1,VLookups!$A$28:$B$29,2,FALSE)-AD$3),IF($G88="L",$N88,$M88),IF($G88="L",$M88,$N88),$B88,$D88))</f>
        <v/>
      </c>
      <c r="AE88" s="129" t="str">
        <f>IF(OR($M88="",$N88=""),"",_xlfn.BETA.INV(ABS(VLOOKUP($S$1,VLookups!$A$28:$B$29,2,FALSE)-AE$3),IF($G88="L",$N88,$M88),IF($G88="L",$M88,$N88),$B88,$D88))</f>
        <v/>
      </c>
      <c r="AF88" s="130" t="str">
        <f>IF(OR($M88="",$N88=""),"",_xlfn.BETA.INV(ABS(VLOOKUP($S$1,VLookups!$A$28:$B$29,2,FALSE)-AF$3),IF($G88="L",$N88,$M88),IF($G88="L",$M88,$N88),$B88,$D88))</f>
        <v/>
      </c>
      <c r="AG88" s="17"/>
      <c r="AH88" s="238" t="str">
        <f t="shared" si="102"/>
        <v/>
      </c>
      <c r="AI88" s="236" t="str">
        <f t="shared" si="103"/>
        <v/>
      </c>
      <c r="AJ88" s="199" t="str">
        <f t="shared" si="123"/>
        <v/>
      </c>
      <c r="AK88" s="199" t="str">
        <f t="shared" si="123"/>
        <v/>
      </c>
      <c r="AL88" s="199" t="str">
        <f t="shared" si="123"/>
        <v/>
      </c>
      <c r="AM88" s="199" t="str">
        <f t="shared" si="123"/>
        <v/>
      </c>
      <c r="AN88" s="199" t="str">
        <f t="shared" si="123"/>
        <v/>
      </c>
      <c r="AO88" s="199" t="str">
        <f t="shared" si="123"/>
        <v/>
      </c>
      <c r="AP88" s="199" t="str">
        <f t="shared" si="123"/>
        <v/>
      </c>
      <c r="AQ88" s="199" t="str">
        <f t="shared" si="123"/>
        <v/>
      </c>
      <c r="AR88" s="199" t="str">
        <f t="shared" si="123"/>
        <v/>
      </c>
      <c r="AS88" s="199" t="str">
        <f t="shared" si="123"/>
        <v/>
      </c>
      <c r="AT88" s="199" t="str">
        <f t="shared" si="123"/>
        <v/>
      </c>
      <c r="AU88" s="199" t="str">
        <f t="shared" si="123"/>
        <v/>
      </c>
      <c r="AV88" s="199" t="str">
        <f t="shared" si="123"/>
        <v/>
      </c>
      <c r="AW88" s="199" t="str">
        <f t="shared" si="123"/>
        <v/>
      </c>
      <c r="AX88" s="199" t="str">
        <f t="shared" si="123"/>
        <v/>
      </c>
      <c r="AY88" s="199" t="str">
        <f t="shared" si="123"/>
        <v/>
      </c>
      <c r="AZ88" s="199" t="str">
        <f t="shared" si="123"/>
        <v/>
      </c>
      <c r="BA88" s="199" t="str">
        <f t="shared" si="123"/>
        <v/>
      </c>
      <c r="BB88" s="199" t="str">
        <f t="shared" si="123"/>
        <v/>
      </c>
      <c r="BC88" s="199" t="str">
        <f t="shared" si="123"/>
        <v/>
      </c>
      <c r="BD88" s="199" t="str">
        <f t="shared" si="123"/>
        <v/>
      </c>
      <c r="BE88" s="199" t="str">
        <f t="shared" si="123"/>
        <v/>
      </c>
      <c r="BF88" s="199" t="str">
        <f t="shared" si="123"/>
        <v/>
      </c>
      <c r="BG88" s="199" t="str">
        <f t="shared" si="123"/>
        <v/>
      </c>
      <c r="BH88" s="199" t="str">
        <f t="shared" si="123"/>
        <v/>
      </c>
      <c r="BI88" s="199" t="str">
        <f t="shared" si="123"/>
        <v/>
      </c>
      <c r="BJ88" s="199" t="str">
        <f t="shared" si="123"/>
        <v/>
      </c>
      <c r="BK88" s="199" t="str">
        <f t="shared" si="123"/>
        <v/>
      </c>
      <c r="BL88" s="199" t="str">
        <f t="shared" si="123"/>
        <v/>
      </c>
      <c r="BM88" s="199" t="str">
        <f t="shared" si="123"/>
        <v/>
      </c>
      <c r="BN88" s="199" t="str">
        <f t="shared" si="123"/>
        <v/>
      </c>
      <c r="BO88" s="199" t="str">
        <f t="shared" si="123"/>
        <v/>
      </c>
      <c r="BP88" s="199" t="str">
        <f t="shared" si="123"/>
        <v/>
      </c>
      <c r="BQ88" s="199" t="str">
        <f t="shared" si="123"/>
        <v/>
      </c>
      <c r="BR88" s="199" t="str">
        <f t="shared" si="123"/>
        <v/>
      </c>
      <c r="BS88" s="199" t="str">
        <f t="shared" si="123"/>
        <v/>
      </c>
      <c r="BT88" s="199" t="str">
        <f t="shared" si="123"/>
        <v/>
      </c>
      <c r="BU88" s="199" t="str">
        <f t="shared" si="123"/>
        <v/>
      </c>
      <c r="BV88" s="199" t="str">
        <f t="shared" si="123"/>
        <v/>
      </c>
      <c r="BW88" s="199" t="str">
        <f t="shared" si="123"/>
        <v/>
      </c>
      <c r="BX88" s="199" t="str">
        <f t="shared" si="123"/>
        <v/>
      </c>
      <c r="BY88" s="199" t="str">
        <f t="shared" si="123"/>
        <v/>
      </c>
      <c r="BZ88" s="199" t="str">
        <f t="shared" si="123"/>
        <v/>
      </c>
      <c r="CA88" s="199" t="str">
        <f t="shared" si="123"/>
        <v/>
      </c>
      <c r="CB88" s="199" t="str">
        <f t="shared" si="123"/>
        <v/>
      </c>
      <c r="CC88" s="199" t="str">
        <f t="shared" si="123"/>
        <v/>
      </c>
      <c r="CD88" s="199" t="str">
        <f t="shared" si="123"/>
        <v/>
      </c>
      <c r="CE88" s="199" t="str">
        <f t="shared" si="123"/>
        <v/>
      </c>
      <c r="CF88" s="199" t="str">
        <f t="shared" si="123"/>
        <v/>
      </c>
      <c r="CG88" s="199" t="str">
        <f t="shared" si="123"/>
        <v/>
      </c>
      <c r="CH88" s="199" t="str">
        <f t="shared" si="123"/>
        <v/>
      </c>
      <c r="CI88" s="199" t="str">
        <f t="shared" si="123"/>
        <v/>
      </c>
      <c r="CJ88" s="199" t="str">
        <f t="shared" si="123"/>
        <v/>
      </c>
      <c r="CK88" s="199" t="str">
        <f t="shared" si="123"/>
        <v/>
      </c>
      <c r="CL88" s="199" t="str">
        <f t="shared" si="123"/>
        <v/>
      </c>
      <c r="CM88" s="199" t="str">
        <f t="shared" si="123"/>
        <v/>
      </c>
      <c r="CN88" s="199" t="str">
        <f t="shared" si="123"/>
        <v/>
      </c>
      <c r="CO88" s="199" t="str">
        <f t="shared" si="123"/>
        <v/>
      </c>
      <c r="CP88" s="199" t="str">
        <f t="shared" si="123"/>
        <v/>
      </c>
      <c r="CQ88" s="199" t="str">
        <f t="shared" si="123"/>
        <v/>
      </c>
      <c r="CR88" s="199" t="str">
        <f t="shared" si="123"/>
        <v/>
      </c>
      <c r="CS88" s="199" t="str">
        <f t="shared" si="123"/>
        <v/>
      </c>
      <c r="CT88" s="199" t="str">
        <f t="shared" si="123"/>
        <v/>
      </c>
      <c r="CU88" s="199" t="str">
        <f t="shared" ref="CU88:FF88" si="125">IF(ISNONTEXT($AH88),CT88+$AH88,"")</f>
        <v/>
      </c>
      <c r="CV88" s="199" t="str">
        <f t="shared" si="121"/>
        <v/>
      </c>
      <c r="CW88" s="199" t="str">
        <f t="shared" si="121"/>
        <v/>
      </c>
      <c r="CX88" s="199" t="str">
        <f t="shared" si="121"/>
        <v/>
      </c>
      <c r="CY88" s="199" t="str">
        <f t="shared" si="121"/>
        <v/>
      </c>
      <c r="CZ88" s="199" t="str">
        <f t="shared" si="121"/>
        <v/>
      </c>
      <c r="DA88" s="199" t="str">
        <f t="shared" si="121"/>
        <v/>
      </c>
      <c r="DB88" s="199" t="str">
        <f t="shared" si="121"/>
        <v/>
      </c>
      <c r="DC88" s="199" t="str">
        <f t="shared" si="121"/>
        <v/>
      </c>
      <c r="DD88" s="199" t="str">
        <f t="shared" si="121"/>
        <v/>
      </c>
      <c r="DE88" s="199" t="str">
        <f t="shared" si="121"/>
        <v/>
      </c>
      <c r="DF88" s="199" t="str">
        <f t="shared" si="121"/>
        <v/>
      </c>
      <c r="DG88" s="199" t="str">
        <f t="shared" si="121"/>
        <v/>
      </c>
      <c r="DH88" s="199" t="str">
        <f t="shared" si="121"/>
        <v/>
      </c>
      <c r="DI88" s="199" t="str">
        <f t="shared" si="121"/>
        <v/>
      </c>
      <c r="DJ88" s="199" t="str">
        <f t="shared" si="121"/>
        <v/>
      </c>
      <c r="DK88" s="199" t="str">
        <f t="shared" si="121"/>
        <v/>
      </c>
      <c r="DL88" s="199" t="str">
        <f t="shared" si="121"/>
        <v/>
      </c>
      <c r="DM88" s="199" t="str">
        <f t="shared" si="121"/>
        <v/>
      </c>
      <c r="DN88" s="199" t="str">
        <f t="shared" si="121"/>
        <v/>
      </c>
      <c r="DO88" s="199" t="str">
        <f t="shared" si="121"/>
        <v/>
      </c>
      <c r="DP88" s="199" t="str">
        <f t="shared" si="121"/>
        <v/>
      </c>
      <c r="DQ88" s="199" t="str">
        <f t="shared" si="121"/>
        <v/>
      </c>
      <c r="DR88" s="199" t="str">
        <f t="shared" si="121"/>
        <v/>
      </c>
      <c r="DS88" s="199" t="str">
        <f t="shared" si="121"/>
        <v/>
      </c>
      <c r="DT88" s="199" t="str">
        <f t="shared" si="121"/>
        <v/>
      </c>
      <c r="DU88" s="199" t="str">
        <f t="shared" si="121"/>
        <v/>
      </c>
      <c r="DV88" s="199" t="str">
        <f t="shared" si="121"/>
        <v/>
      </c>
      <c r="DW88" s="199" t="str">
        <f t="shared" si="121"/>
        <v/>
      </c>
      <c r="DX88" s="199" t="str">
        <f t="shared" si="121"/>
        <v/>
      </c>
      <c r="DY88" s="199" t="str">
        <f t="shared" si="121"/>
        <v/>
      </c>
      <c r="DZ88" s="199" t="str">
        <f t="shared" si="121"/>
        <v/>
      </c>
      <c r="EA88" s="199" t="str">
        <f t="shared" si="121"/>
        <v/>
      </c>
      <c r="EB88" s="199" t="str">
        <f t="shared" si="121"/>
        <v/>
      </c>
      <c r="EC88" s="199" t="str">
        <f t="shared" si="121"/>
        <v/>
      </c>
      <c r="ED88" s="199" t="str">
        <f t="shared" si="121"/>
        <v/>
      </c>
      <c r="EE88" s="236" t="str">
        <f t="shared" si="105"/>
        <v/>
      </c>
      <c r="EF88" s="237" t="e">
        <f t="shared" si="115"/>
        <v>#N/A</v>
      </c>
      <c r="EG88" s="237" t="e">
        <f t="shared" si="115"/>
        <v>#N/A</v>
      </c>
      <c r="EH88" s="237" t="e">
        <f t="shared" si="115"/>
        <v>#N/A</v>
      </c>
      <c r="EI88" s="237" t="e">
        <f t="shared" si="115"/>
        <v>#N/A</v>
      </c>
      <c r="EJ88" s="237" t="e">
        <f t="shared" si="115"/>
        <v>#N/A</v>
      </c>
      <c r="EK88" s="237" t="e">
        <f t="shared" si="115"/>
        <v>#N/A</v>
      </c>
      <c r="EL88" s="237" t="e">
        <f t="shared" si="115"/>
        <v>#N/A</v>
      </c>
      <c r="EM88" s="237" t="e">
        <f t="shared" si="115"/>
        <v>#N/A</v>
      </c>
      <c r="EN88" s="237" t="e">
        <f t="shared" si="115"/>
        <v>#N/A</v>
      </c>
      <c r="EO88" s="237" t="e">
        <f t="shared" si="115"/>
        <v>#N/A</v>
      </c>
      <c r="EP88" s="237" t="e">
        <f t="shared" si="115"/>
        <v>#N/A</v>
      </c>
      <c r="EQ88" s="237" t="e">
        <f t="shared" si="115"/>
        <v>#N/A</v>
      </c>
      <c r="ER88" s="237" t="e">
        <f t="shared" si="115"/>
        <v>#N/A</v>
      </c>
      <c r="ES88" s="237" t="e">
        <f t="shared" si="115"/>
        <v>#N/A</v>
      </c>
      <c r="ET88" s="237" t="e">
        <f t="shared" si="115"/>
        <v>#N/A</v>
      </c>
      <c r="EU88" s="237" t="e">
        <f t="shared" si="115"/>
        <v>#N/A</v>
      </c>
      <c r="EV88" s="237" t="e">
        <f t="shared" si="124"/>
        <v>#N/A</v>
      </c>
      <c r="EW88" s="237" t="e">
        <f t="shared" si="124"/>
        <v>#N/A</v>
      </c>
      <c r="EX88" s="237" t="e">
        <f t="shared" si="124"/>
        <v>#N/A</v>
      </c>
      <c r="EY88" s="237" t="e">
        <f t="shared" si="122"/>
        <v>#N/A</v>
      </c>
      <c r="EZ88" s="237" t="e">
        <f t="shared" si="122"/>
        <v>#N/A</v>
      </c>
      <c r="FA88" s="237" t="e">
        <f t="shared" si="122"/>
        <v>#N/A</v>
      </c>
      <c r="FB88" s="237" t="e">
        <f t="shared" si="122"/>
        <v>#N/A</v>
      </c>
      <c r="FC88" s="237" t="e">
        <f t="shared" si="122"/>
        <v>#N/A</v>
      </c>
      <c r="FD88" s="237" t="e">
        <f t="shared" si="122"/>
        <v>#N/A</v>
      </c>
      <c r="FE88" s="237" t="e">
        <f t="shared" si="122"/>
        <v>#N/A</v>
      </c>
      <c r="FF88" s="237" t="e">
        <f t="shared" si="122"/>
        <v>#N/A</v>
      </c>
      <c r="FG88" s="237" t="e">
        <f t="shared" si="122"/>
        <v>#N/A</v>
      </c>
      <c r="FH88" s="237" t="e">
        <f t="shared" si="122"/>
        <v>#N/A</v>
      </c>
      <c r="FI88" s="237" t="e">
        <f t="shared" si="122"/>
        <v>#N/A</v>
      </c>
      <c r="FJ88" s="237" t="e">
        <f t="shared" si="122"/>
        <v>#N/A</v>
      </c>
      <c r="FK88" s="237" t="e">
        <f t="shared" si="108"/>
        <v>#N/A</v>
      </c>
      <c r="FL88" s="237" t="e">
        <f t="shared" si="88"/>
        <v>#N/A</v>
      </c>
      <c r="FM88" s="237" t="e">
        <f t="shared" si="88"/>
        <v>#N/A</v>
      </c>
      <c r="FN88" s="237" t="e">
        <f t="shared" si="88"/>
        <v>#N/A</v>
      </c>
      <c r="FO88" s="237" t="e">
        <f t="shared" si="88"/>
        <v>#N/A</v>
      </c>
      <c r="FP88" s="237" t="e">
        <f t="shared" si="88"/>
        <v>#N/A</v>
      </c>
      <c r="FQ88" s="237" t="e">
        <f t="shared" si="88"/>
        <v>#N/A</v>
      </c>
      <c r="FR88" s="237" t="e">
        <f t="shared" si="88"/>
        <v>#N/A</v>
      </c>
      <c r="FS88" s="237" t="e">
        <f t="shared" si="76"/>
        <v>#N/A</v>
      </c>
      <c r="FT88" s="237" t="e">
        <f t="shared" si="76"/>
        <v>#N/A</v>
      </c>
      <c r="FU88" s="237" t="e">
        <f t="shared" si="76"/>
        <v>#N/A</v>
      </c>
      <c r="FV88" s="237" t="e">
        <f t="shared" si="76"/>
        <v>#N/A</v>
      </c>
      <c r="FW88" s="237" t="e">
        <f t="shared" si="74"/>
        <v>#N/A</v>
      </c>
      <c r="FX88" s="237" t="e">
        <f t="shared" si="74"/>
        <v>#N/A</v>
      </c>
      <c r="FY88" s="237" t="e">
        <f t="shared" si="111"/>
        <v>#N/A</v>
      </c>
      <c r="FZ88" s="237" t="e">
        <f t="shared" si="111"/>
        <v>#N/A</v>
      </c>
      <c r="GA88" s="237" t="e">
        <f t="shared" si="111"/>
        <v>#N/A</v>
      </c>
      <c r="GB88" s="237" t="e">
        <f t="shared" si="111"/>
        <v>#N/A</v>
      </c>
      <c r="GC88" s="237" t="e">
        <f t="shared" si="111"/>
        <v>#N/A</v>
      </c>
      <c r="GD88" s="237" t="e">
        <f t="shared" si="111"/>
        <v>#N/A</v>
      </c>
      <c r="GE88" s="237" t="e">
        <f t="shared" si="111"/>
        <v>#N/A</v>
      </c>
      <c r="GF88" s="237" t="e">
        <f t="shared" si="111"/>
        <v>#N/A</v>
      </c>
      <c r="GG88" s="237" t="e">
        <f t="shared" si="111"/>
        <v>#N/A</v>
      </c>
      <c r="GH88" s="237" t="e">
        <f t="shared" si="111"/>
        <v>#N/A</v>
      </c>
      <c r="GI88" s="237" t="e">
        <f t="shared" si="111"/>
        <v>#N/A</v>
      </c>
      <c r="GJ88" s="237" t="e">
        <f t="shared" si="111"/>
        <v>#N/A</v>
      </c>
      <c r="GK88" s="237" t="e">
        <f t="shared" si="111"/>
        <v>#N/A</v>
      </c>
      <c r="GL88" s="237" t="e">
        <f t="shared" si="111"/>
        <v>#N/A</v>
      </c>
      <c r="GM88" s="237" t="e">
        <f t="shared" si="111"/>
        <v>#N/A</v>
      </c>
      <c r="GN88" s="237" t="e">
        <f t="shared" si="111"/>
        <v>#N/A</v>
      </c>
      <c r="GO88" s="237" t="e">
        <f t="shared" si="120"/>
        <v>#N/A</v>
      </c>
      <c r="GP88" s="237" t="e">
        <f t="shared" si="120"/>
        <v>#N/A</v>
      </c>
      <c r="GQ88" s="237" t="e">
        <f t="shared" si="118"/>
        <v>#N/A</v>
      </c>
      <c r="GR88" s="237" t="e">
        <f t="shared" si="118"/>
        <v>#N/A</v>
      </c>
      <c r="GS88" s="237" t="e">
        <f t="shared" si="118"/>
        <v>#N/A</v>
      </c>
      <c r="GT88" s="237" t="e">
        <f t="shared" si="118"/>
        <v>#N/A</v>
      </c>
      <c r="GU88" s="237" t="e">
        <f t="shared" si="118"/>
        <v>#N/A</v>
      </c>
      <c r="GV88" s="237" t="e">
        <f t="shared" si="118"/>
        <v>#N/A</v>
      </c>
      <c r="GW88" s="237" t="e">
        <f t="shared" si="118"/>
        <v>#N/A</v>
      </c>
      <c r="GX88" s="237" t="e">
        <f t="shared" si="118"/>
        <v>#N/A</v>
      </c>
      <c r="GY88" s="237" t="e">
        <f t="shared" si="118"/>
        <v>#N/A</v>
      </c>
      <c r="GZ88" s="237" t="e">
        <f t="shared" si="118"/>
        <v>#N/A</v>
      </c>
      <c r="HA88" s="237" t="e">
        <f t="shared" si="118"/>
        <v>#N/A</v>
      </c>
      <c r="HB88" s="237" t="e">
        <f t="shared" si="106"/>
        <v>#N/A</v>
      </c>
      <c r="HC88" s="237" t="e">
        <f t="shared" si="106"/>
        <v>#N/A</v>
      </c>
      <c r="HD88" s="237" t="e">
        <f t="shared" si="98"/>
        <v>#N/A</v>
      </c>
      <c r="HE88" s="237" t="e">
        <f t="shared" si="77"/>
        <v>#N/A</v>
      </c>
      <c r="HF88" s="237" t="e">
        <f t="shared" si="77"/>
        <v>#N/A</v>
      </c>
      <c r="HG88" s="237" t="e">
        <f t="shared" si="77"/>
        <v>#N/A</v>
      </c>
      <c r="HH88" s="237" t="e">
        <f t="shared" si="77"/>
        <v>#N/A</v>
      </c>
      <c r="HI88" s="237" t="e">
        <f t="shared" si="77"/>
        <v>#N/A</v>
      </c>
      <c r="HJ88" s="237" t="e">
        <f t="shared" si="77"/>
        <v>#N/A</v>
      </c>
      <c r="HK88" s="237" t="e">
        <f t="shared" si="77"/>
        <v>#N/A</v>
      </c>
      <c r="HL88" s="237" t="e">
        <f t="shared" si="77"/>
        <v>#N/A</v>
      </c>
      <c r="HM88" s="237" t="e">
        <f t="shared" si="77"/>
        <v>#N/A</v>
      </c>
      <c r="HN88" s="237" t="e">
        <f t="shared" si="77"/>
        <v>#N/A</v>
      </c>
      <c r="HO88" s="237" t="e">
        <f t="shared" si="77"/>
        <v>#N/A</v>
      </c>
      <c r="HP88" s="237" t="e">
        <f t="shared" si="77"/>
        <v>#N/A</v>
      </c>
      <c r="HQ88" s="237" t="e">
        <f t="shared" si="107"/>
        <v>#N/A</v>
      </c>
      <c r="HR88" s="237" t="e">
        <f t="shared" si="107"/>
        <v>#N/A</v>
      </c>
      <c r="HS88" s="237" t="e">
        <f t="shared" si="107"/>
        <v>#N/A</v>
      </c>
      <c r="HT88" s="237" t="e">
        <f t="shared" si="107"/>
        <v>#N/A</v>
      </c>
      <c r="HU88" s="237" t="e">
        <f t="shared" si="107"/>
        <v>#N/A</v>
      </c>
      <c r="HV88" s="237" t="e">
        <f t="shared" si="81"/>
        <v>#N/A</v>
      </c>
      <c r="HW88" s="237" t="e">
        <f t="shared" si="79"/>
        <v>#N/A</v>
      </c>
      <c r="HX88" s="237" t="e">
        <f t="shared" si="66"/>
        <v>#N/A</v>
      </c>
      <c r="HY88" s="237" t="e">
        <f t="shared" si="63"/>
        <v>#N/A</v>
      </c>
      <c r="HZ88" s="237" t="e">
        <f t="shared" si="63"/>
        <v>#N/A</v>
      </c>
      <c r="IA88" s="237" t="e">
        <f t="shared" si="45"/>
        <v>#N/A</v>
      </c>
      <c r="IB88" s="237" t="e">
        <f t="shared" si="45"/>
        <v>#N/A</v>
      </c>
    </row>
    <row r="89" spans="1:236" hidden="1" x14ac:dyDescent="0.25">
      <c r="A89" s="22">
        <v>86</v>
      </c>
      <c r="B89" s="132"/>
      <c r="C89" s="132"/>
      <c r="D89" s="132"/>
      <c r="E89" s="127"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9" t="str">
        <f t="shared" si="94"/>
        <v/>
      </c>
      <c r="Q89" s="119" t="str">
        <f t="shared" si="95"/>
        <v/>
      </c>
      <c r="R89" s="40" t="str">
        <f t="shared" si="96"/>
        <v/>
      </c>
      <c r="S89" s="132"/>
      <c r="T89" s="28" t="str">
        <f>IF(AND(B89&gt;0,C89&gt;0,D89&gt;0,M89&gt;0,N89&gt;0,S89&gt;0,NOT(K89="")),ABS(VLOOKUP($S$1,VLookups!$A$28:$B$29,2,FALSE)-_xlfn.BETA.DIST(S89,IF(G89="L",N89,M89),IF(G89="L",M89,N89),TRUE,B89,D89)),"")</f>
        <v/>
      </c>
      <c r="U89" s="129" t="str">
        <f>IF(OR($M89="",$N89=""),"",_xlfn.BETA.INV(ABS(VLOOKUP($S$1,VLookups!$A$28:$B$29,2,FALSE)-U$3),IF($G89="L",$N89,$M89),IF($G89="L",$M89,$N89),$B89,$D89))</f>
        <v/>
      </c>
      <c r="V89" s="130" t="str">
        <f>IF(OR($M89="",$N89=""),"",_xlfn.BETA.INV(ABS(VLOOKUP($S$1,VLookups!$A$28:$B$29,2,FALSE)-V$3),IF($G89="L",$N89,$M89),IF($G89="L",$M89,$N89),$B89,$D89))</f>
        <v/>
      </c>
      <c r="W89" s="129" t="str">
        <f>IF(OR($M89="",$N89=""),"",_xlfn.BETA.INV(ABS(VLOOKUP($S$1,VLookups!$A$28:$B$29,2,FALSE)-W$3),IF($G89="L",$N89,$M89),IF($G89="L",$M89,$N89),$B89,$D89))</f>
        <v/>
      </c>
      <c r="X89" s="130" t="str">
        <f>IF(OR($M89="",$N89=""),"",_xlfn.BETA.INV(ABS(VLOOKUP($S$1,VLookups!$A$28:$B$29,2,FALSE)-X$3),IF($G89="L",$N89,$M89),IF($G89="L",$M89,$N89),$B89,$D89))</f>
        <v/>
      </c>
      <c r="Y89" s="129" t="str">
        <f>IF(OR($M89="",$N89=""),"",_xlfn.BETA.INV(ABS(VLOOKUP($S$1,VLookups!$A$28:$B$29,2,FALSE)-Y$3),IF($G89="L",$N89,$M89),IF($G89="L",$M89,$N89),$B89,$D89))</f>
        <v/>
      </c>
      <c r="Z89" s="130" t="str">
        <f>IF(OR($M89="",$N89=""),"",_xlfn.BETA.INV(ABS(VLOOKUP($S$1,VLookups!$A$28:$B$29,2,FALSE)-Z$3),IF($G89="L",$N89,$M89),IF($G89="L",$M89,$N89),$B89,$D89))</f>
        <v/>
      </c>
      <c r="AA89" s="129" t="str">
        <f>IF(OR($M89="",$N89=""),"",_xlfn.BETA.INV(ABS(VLOOKUP($S$1,VLookups!$A$28:$B$29,2,FALSE)-AA$3),IF($G89="L",$N89,$M89),IF($G89="L",$M89,$N89),$B89,$D89))</f>
        <v/>
      </c>
      <c r="AB89" s="130" t="str">
        <f>IF(OR($M89="",$N89=""),"",_xlfn.BETA.INV(ABS(VLOOKUP($S$1,VLookups!$A$28:$B$29,2,FALSE)-AB$3),IF($G89="L",$N89,$M89),IF($G89="L",$M89,$N89),$B89,$D89))</f>
        <v/>
      </c>
      <c r="AC89" s="129" t="str">
        <f>IF(OR($M89="",$N89=""),"",_xlfn.BETA.INV(ABS(VLOOKUP($S$1,VLookups!$A$28:$B$29,2,FALSE)-AC$3),IF($G89="L",$N89,$M89),IF($G89="L",$M89,$N89),$B89,$D89))</f>
        <v/>
      </c>
      <c r="AD89" s="130" t="str">
        <f>IF(OR($M89="",$N89=""),"",_xlfn.BETA.INV(ABS(VLOOKUP($S$1,VLookups!$A$28:$B$29,2,FALSE)-AD$3),IF($G89="L",$N89,$M89),IF($G89="L",$M89,$N89),$B89,$D89))</f>
        <v/>
      </c>
      <c r="AE89" s="129" t="str">
        <f>IF(OR($M89="",$N89=""),"",_xlfn.BETA.INV(ABS(VLOOKUP($S$1,VLookups!$A$28:$B$29,2,FALSE)-AE$3),IF($G89="L",$N89,$M89),IF($G89="L",$M89,$N89),$B89,$D89))</f>
        <v/>
      </c>
      <c r="AF89" s="130" t="str">
        <f>IF(OR($M89="",$N89=""),"",_xlfn.BETA.INV(ABS(VLOOKUP($S$1,VLookups!$A$28:$B$29,2,FALSE)-AF$3),IF($G89="L",$N89,$M89),IF($G89="L",$M89,$N89),$B89,$D89))</f>
        <v/>
      </c>
      <c r="AG89" s="17"/>
      <c r="AH89" s="238" t="str">
        <f t="shared" si="102"/>
        <v/>
      </c>
      <c r="AI89" s="236" t="str">
        <f t="shared" si="103"/>
        <v/>
      </c>
      <c r="AJ89" s="199" t="str">
        <f t="shared" ref="AJ89:CU92" si="126">IF(ISNONTEXT($AH89),AI89+$AH89,"")</f>
        <v/>
      </c>
      <c r="AK89" s="199" t="str">
        <f t="shared" si="126"/>
        <v/>
      </c>
      <c r="AL89" s="199" t="str">
        <f t="shared" si="126"/>
        <v/>
      </c>
      <c r="AM89" s="199" t="str">
        <f t="shared" si="126"/>
        <v/>
      </c>
      <c r="AN89" s="199" t="str">
        <f t="shared" si="126"/>
        <v/>
      </c>
      <c r="AO89" s="199" t="str">
        <f t="shared" si="126"/>
        <v/>
      </c>
      <c r="AP89" s="199" t="str">
        <f t="shared" si="126"/>
        <v/>
      </c>
      <c r="AQ89" s="199" t="str">
        <f t="shared" si="126"/>
        <v/>
      </c>
      <c r="AR89" s="199" t="str">
        <f t="shared" si="126"/>
        <v/>
      </c>
      <c r="AS89" s="199" t="str">
        <f t="shared" si="126"/>
        <v/>
      </c>
      <c r="AT89" s="199" t="str">
        <f t="shared" si="126"/>
        <v/>
      </c>
      <c r="AU89" s="199" t="str">
        <f t="shared" si="126"/>
        <v/>
      </c>
      <c r="AV89" s="199" t="str">
        <f t="shared" si="126"/>
        <v/>
      </c>
      <c r="AW89" s="199" t="str">
        <f t="shared" si="126"/>
        <v/>
      </c>
      <c r="AX89" s="199" t="str">
        <f t="shared" si="126"/>
        <v/>
      </c>
      <c r="AY89" s="199" t="str">
        <f t="shared" si="126"/>
        <v/>
      </c>
      <c r="AZ89" s="199" t="str">
        <f t="shared" si="126"/>
        <v/>
      </c>
      <c r="BA89" s="199" t="str">
        <f t="shared" si="126"/>
        <v/>
      </c>
      <c r="BB89" s="199" t="str">
        <f t="shared" si="126"/>
        <v/>
      </c>
      <c r="BC89" s="199" t="str">
        <f t="shared" si="126"/>
        <v/>
      </c>
      <c r="BD89" s="199" t="str">
        <f t="shared" si="126"/>
        <v/>
      </c>
      <c r="BE89" s="199" t="str">
        <f t="shared" si="126"/>
        <v/>
      </c>
      <c r="BF89" s="199" t="str">
        <f t="shared" si="126"/>
        <v/>
      </c>
      <c r="BG89" s="199" t="str">
        <f t="shared" si="126"/>
        <v/>
      </c>
      <c r="BH89" s="199" t="str">
        <f t="shared" si="126"/>
        <v/>
      </c>
      <c r="BI89" s="199" t="str">
        <f t="shared" si="126"/>
        <v/>
      </c>
      <c r="BJ89" s="199" t="str">
        <f t="shared" si="126"/>
        <v/>
      </c>
      <c r="BK89" s="199" t="str">
        <f t="shared" si="126"/>
        <v/>
      </c>
      <c r="BL89" s="199" t="str">
        <f t="shared" si="126"/>
        <v/>
      </c>
      <c r="BM89" s="199" t="str">
        <f t="shared" si="126"/>
        <v/>
      </c>
      <c r="BN89" s="199" t="str">
        <f t="shared" si="126"/>
        <v/>
      </c>
      <c r="BO89" s="199" t="str">
        <f t="shared" si="126"/>
        <v/>
      </c>
      <c r="BP89" s="199" t="str">
        <f t="shared" si="126"/>
        <v/>
      </c>
      <c r="BQ89" s="199" t="str">
        <f t="shared" si="126"/>
        <v/>
      </c>
      <c r="BR89" s="199" t="str">
        <f t="shared" si="126"/>
        <v/>
      </c>
      <c r="BS89" s="199" t="str">
        <f t="shared" si="126"/>
        <v/>
      </c>
      <c r="BT89" s="199" t="str">
        <f t="shared" si="126"/>
        <v/>
      </c>
      <c r="BU89" s="199" t="str">
        <f t="shared" si="126"/>
        <v/>
      </c>
      <c r="BV89" s="199" t="str">
        <f t="shared" si="126"/>
        <v/>
      </c>
      <c r="BW89" s="199" t="str">
        <f t="shared" si="126"/>
        <v/>
      </c>
      <c r="BX89" s="199" t="str">
        <f t="shared" si="126"/>
        <v/>
      </c>
      <c r="BY89" s="199" t="str">
        <f t="shared" si="126"/>
        <v/>
      </c>
      <c r="BZ89" s="199" t="str">
        <f t="shared" si="126"/>
        <v/>
      </c>
      <c r="CA89" s="199" t="str">
        <f t="shared" si="126"/>
        <v/>
      </c>
      <c r="CB89" s="199" t="str">
        <f t="shared" si="126"/>
        <v/>
      </c>
      <c r="CC89" s="199" t="str">
        <f t="shared" si="126"/>
        <v/>
      </c>
      <c r="CD89" s="199" t="str">
        <f t="shared" si="126"/>
        <v/>
      </c>
      <c r="CE89" s="199" t="str">
        <f t="shared" si="126"/>
        <v/>
      </c>
      <c r="CF89" s="199" t="str">
        <f t="shared" si="126"/>
        <v/>
      </c>
      <c r="CG89" s="199" t="str">
        <f t="shared" si="126"/>
        <v/>
      </c>
      <c r="CH89" s="199" t="str">
        <f t="shared" si="126"/>
        <v/>
      </c>
      <c r="CI89" s="199" t="str">
        <f t="shared" si="126"/>
        <v/>
      </c>
      <c r="CJ89" s="199" t="str">
        <f t="shared" si="126"/>
        <v/>
      </c>
      <c r="CK89" s="199" t="str">
        <f t="shared" si="126"/>
        <v/>
      </c>
      <c r="CL89" s="199" t="str">
        <f t="shared" si="126"/>
        <v/>
      </c>
      <c r="CM89" s="199" t="str">
        <f t="shared" si="126"/>
        <v/>
      </c>
      <c r="CN89" s="199" t="str">
        <f t="shared" si="126"/>
        <v/>
      </c>
      <c r="CO89" s="199" t="str">
        <f t="shared" si="126"/>
        <v/>
      </c>
      <c r="CP89" s="199" t="str">
        <f t="shared" si="126"/>
        <v/>
      </c>
      <c r="CQ89" s="199" t="str">
        <f t="shared" si="126"/>
        <v/>
      </c>
      <c r="CR89" s="199" t="str">
        <f t="shared" si="126"/>
        <v/>
      </c>
      <c r="CS89" s="199" t="str">
        <f t="shared" si="126"/>
        <v/>
      </c>
      <c r="CT89" s="199" t="str">
        <f t="shared" si="126"/>
        <v/>
      </c>
      <c r="CU89" s="199" t="str">
        <f t="shared" si="126"/>
        <v/>
      </c>
      <c r="CV89" s="199" t="str">
        <f t="shared" si="121"/>
        <v/>
      </c>
      <c r="CW89" s="199" t="str">
        <f t="shared" si="121"/>
        <v/>
      </c>
      <c r="CX89" s="199" t="str">
        <f t="shared" si="121"/>
        <v/>
      </c>
      <c r="CY89" s="199" t="str">
        <f t="shared" si="121"/>
        <v/>
      </c>
      <c r="CZ89" s="199" t="str">
        <f t="shared" si="121"/>
        <v/>
      </c>
      <c r="DA89" s="199" t="str">
        <f t="shared" si="121"/>
        <v/>
      </c>
      <c r="DB89" s="199" t="str">
        <f t="shared" si="121"/>
        <v/>
      </c>
      <c r="DC89" s="199" t="str">
        <f t="shared" si="121"/>
        <v/>
      </c>
      <c r="DD89" s="199" t="str">
        <f t="shared" si="121"/>
        <v/>
      </c>
      <c r="DE89" s="199" t="str">
        <f t="shared" si="121"/>
        <v/>
      </c>
      <c r="DF89" s="199" t="str">
        <f t="shared" si="121"/>
        <v/>
      </c>
      <c r="DG89" s="199" t="str">
        <f t="shared" si="121"/>
        <v/>
      </c>
      <c r="DH89" s="199" t="str">
        <f t="shared" si="121"/>
        <v/>
      </c>
      <c r="DI89" s="199" t="str">
        <f t="shared" si="121"/>
        <v/>
      </c>
      <c r="DJ89" s="199" t="str">
        <f t="shared" si="121"/>
        <v/>
      </c>
      <c r="DK89" s="199" t="str">
        <f t="shared" si="121"/>
        <v/>
      </c>
      <c r="DL89" s="199" t="str">
        <f t="shared" si="121"/>
        <v/>
      </c>
      <c r="DM89" s="199" t="str">
        <f t="shared" si="121"/>
        <v/>
      </c>
      <c r="DN89" s="199" t="str">
        <f t="shared" si="121"/>
        <v/>
      </c>
      <c r="DO89" s="199" t="str">
        <f t="shared" si="121"/>
        <v/>
      </c>
      <c r="DP89" s="199" t="str">
        <f t="shared" si="121"/>
        <v/>
      </c>
      <c r="DQ89" s="199" t="str">
        <f t="shared" si="121"/>
        <v/>
      </c>
      <c r="DR89" s="199" t="str">
        <f t="shared" si="121"/>
        <v/>
      </c>
      <c r="DS89" s="199" t="str">
        <f t="shared" si="121"/>
        <v/>
      </c>
      <c r="DT89" s="199" t="str">
        <f t="shared" si="121"/>
        <v/>
      </c>
      <c r="DU89" s="199" t="str">
        <f t="shared" si="121"/>
        <v/>
      </c>
      <c r="DV89" s="199" t="str">
        <f t="shared" si="121"/>
        <v/>
      </c>
      <c r="DW89" s="199" t="str">
        <f t="shared" si="121"/>
        <v/>
      </c>
      <c r="DX89" s="199" t="str">
        <f t="shared" si="121"/>
        <v/>
      </c>
      <c r="DY89" s="199" t="str">
        <f t="shared" si="121"/>
        <v/>
      </c>
      <c r="DZ89" s="199" t="str">
        <f t="shared" si="121"/>
        <v/>
      </c>
      <c r="EA89" s="199" t="str">
        <f t="shared" si="121"/>
        <v/>
      </c>
      <c r="EB89" s="199" t="str">
        <f t="shared" si="121"/>
        <v/>
      </c>
      <c r="EC89" s="199" t="str">
        <f t="shared" si="121"/>
        <v/>
      </c>
      <c r="ED89" s="199" t="str">
        <f t="shared" si="121"/>
        <v/>
      </c>
      <c r="EE89" s="236" t="str">
        <f t="shared" si="105"/>
        <v/>
      </c>
      <c r="EF89" s="237" t="e">
        <f t="shared" si="115"/>
        <v>#N/A</v>
      </c>
      <c r="EG89" s="237" t="e">
        <f t="shared" si="115"/>
        <v>#N/A</v>
      </c>
      <c r="EH89" s="237" t="e">
        <f t="shared" si="115"/>
        <v>#N/A</v>
      </c>
      <c r="EI89" s="237" t="e">
        <f t="shared" si="115"/>
        <v>#N/A</v>
      </c>
      <c r="EJ89" s="237" t="e">
        <f t="shared" si="115"/>
        <v>#N/A</v>
      </c>
      <c r="EK89" s="237" t="e">
        <f t="shared" si="115"/>
        <v>#N/A</v>
      </c>
      <c r="EL89" s="237" t="e">
        <f t="shared" si="115"/>
        <v>#N/A</v>
      </c>
      <c r="EM89" s="237" t="e">
        <f t="shared" si="115"/>
        <v>#N/A</v>
      </c>
      <c r="EN89" s="237" t="e">
        <f t="shared" si="115"/>
        <v>#N/A</v>
      </c>
      <c r="EO89" s="237" t="e">
        <f t="shared" si="115"/>
        <v>#N/A</v>
      </c>
      <c r="EP89" s="237" t="e">
        <f t="shared" si="115"/>
        <v>#N/A</v>
      </c>
      <c r="EQ89" s="237" t="e">
        <f t="shared" si="115"/>
        <v>#N/A</v>
      </c>
      <c r="ER89" s="237" t="e">
        <f t="shared" si="115"/>
        <v>#N/A</v>
      </c>
      <c r="ES89" s="237" t="e">
        <f t="shared" si="115"/>
        <v>#N/A</v>
      </c>
      <c r="ET89" s="237" t="e">
        <f t="shared" si="115"/>
        <v>#N/A</v>
      </c>
      <c r="EU89" s="237" t="e">
        <f t="shared" si="115"/>
        <v>#N/A</v>
      </c>
      <c r="EV89" s="237" t="e">
        <f t="shared" si="124"/>
        <v>#N/A</v>
      </c>
      <c r="EW89" s="237" t="e">
        <f t="shared" si="124"/>
        <v>#N/A</v>
      </c>
      <c r="EX89" s="237" t="e">
        <f t="shared" si="124"/>
        <v>#N/A</v>
      </c>
      <c r="EY89" s="237" t="e">
        <f t="shared" si="122"/>
        <v>#N/A</v>
      </c>
      <c r="EZ89" s="237" t="e">
        <f t="shared" si="122"/>
        <v>#N/A</v>
      </c>
      <c r="FA89" s="237" t="e">
        <f t="shared" si="122"/>
        <v>#N/A</v>
      </c>
      <c r="FB89" s="237" t="e">
        <f t="shared" si="122"/>
        <v>#N/A</v>
      </c>
      <c r="FC89" s="237" t="e">
        <f t="shared" si="122"/>
        <v>#N/A</v>
      </c>
      <c r="FD89" s="237" t="e">
        <f t="shared" si="122"/>
        <v>#N/A</v>
      </c>
      <c r="FE89" s="237" t="e">
        <f t="shared" si="122"/>
        <v>#N/A</v>
      </c>
      <c r="FF89" s="237" t="e">
        <f t="shared" si="122"/>
        <v>#N/A</v>
      </c>
      <c r="FG89" s="237" t="e">
        <f t="shared" si="122"/>
        <v>#N/A</v>
      </c>
      <c r="FH89" s="237" t="e">
        <f t="shared" si="122"/>
        <v>#N/A</v>
      </c>
      <c r="FI89" s="237" t="e">
        <f t="shared" si="122"/>
        <v>#N/A</v>
      </c>
      <c r="FJ89" s="237" t="e">
        <f t="shared" si="122"/>
        <v>#N/A</v>
      </c>
      <c r="FK89" s="237" t="e">
        <f t="shared" si="108"/>
        <v>#N/A</v>
      </c>
      <c r="FL89" s="237" t="e">
        <f t="shared" si="88"/>
        <v>#N/A</v>
      </c>
      <c r="FM89" s="237" t="e">
        <f t="shared" si="88"/>
        <v>#N/A</v>
      </c>
      <c r="FN89" s="237" t="e">
        <f t="shared" si="88"/>
        <v>#N/A</v>
      </c>
      <c r="FO89" s="237" t="e">
        <f t="shared" si="88"/>
        <v>#N/A</v>
      </c>
      <c r="FP89" s="237" t="e">
        <f t="shared" si="88"/>
        <v>#N/A</v>
      </c>
      <c r="FQ89" s="237" t="e">
        <f t="shared" si="88"/>
        <v>#N/A</v>
      </c>
      <c r="FR89" s="237" t="e">
        <f t="shared" si="88"/>
        <v>#N/A</v>
      </c>
      <c r="FS89" s="237" t="e">
        <f t="shared" si="76"/>
        <v>#N/A</v>
      </c>
      <c r="FT89" s="237" t="e">
        <f t="shared" si="76"/>
        <v>#N/A</v>
      </c>
      <c r="FU89" s="237" t="e">
        <f t="shared" si="76"/>
        <v>#N/A</v>
      </c>
      <c r="FV89" s="237" t="e">
        <f t="shared" si="76"/>
        <v>#N/A</v>
      </c>
      <c r="FW89" s="237" t="e">
        <f t="shared" si="74"/>
        <v>#N/A</v>
      </c>
      <c r="FX89" s="237" t="e">
        <f t="shared" si="74"/>
        <v>#N/A</v>
      </c>
      <c r="FY89" s="237" t="e">
        <f t="shared" si="111"/>
        <v>#N/A</v>
      </c>
      <c r="FZ89" s="237" t="e">
        <f t="shared" si="111"/>
        <v>#N/A</v>
      </c>
      <c r="GA89" s="237" t="e">
        <f t="shared" si="111"/>
        <v>#N/A</v>
      </c>
      <c r="GB89" s="237" t="e">
        <f t="shared" si="111"/>
        <v>#N/A</v>
      </c>
      <c r="GC89" s="237" t="e">
        <f t="shared" si="111"/>
        <v>#N/A</v>
      </c>
      <c r="GD89" s="237" t="e">
        <f t="shared" si="111"/>
        <v>#N/A</v>
      </c>
      <c r="GE89" s="237" t="e">
        <f t="shared" si="111"/>
        <v>#N/A</v>
      </c>
      <c r="GF89" s="237" t="e">
        <f t="shared" si="111"/>
        <v>#N/A</v>
      </c>
      <c r="GG89" s="237" t="e">
        <f t="shared" si="111"/>
        <v>#N/A</v>
      </c>
      <c r="GH89" s="237" t="e">
        <f t="shared" si="111"/>
        <v>#N/A</v>
      </c>
      <c r="GI89" s="237" t="e">
        <f t="shared" si="111"/>
        <v>#N/A</v>
      </c>
      <c r="GJ89" s="237" t="e">
        <f t="shared" si="111"/>
        <v>#N/A</v>
      </c>
      <c r="GK89" s="237" t="e">
        <f t="shared" si="111"/>
        <v>#N/A</v>
      </c>
      <c r="GL89" s="237" t="e">
        <f t="shared" si="111"/>
        <v>#N/A</v>
      </c>
      <c r="GM89" s="237" t="e">
        <f t="shared" si="111"/>
        <v>#N/A</v>
      </c>
      <c r="GN89" s="237" t="e">
        <f t="shared" si="111"/>
        <v>#N/A</v>
      </c>
      <c r="GO89" s="237" t="e">
        <f t="shared" si="120"/>
        <v>#N/A</v>
      </c>
      <c r="GP89" s="237" t="e">
        <f t="shared" si="120"/>
        <v>#N/A</v>
      </c>
      <c r="GQ89" s="237" t="e">
        <f t="shared" si="118"/>
        <v>#N/A</v>
      </c>
      <c r="GR89" s="237" t="e">
        <f t="shared" si="118"/>
        <v>#N/A</v>
      </c>
      <c r="GS89" s="237" t="e">
        <f t="shared" si="118"/>
        <v>#N/A</v>
      </c>
      <c r="GT89" s="237" t="e">
        <f t="shared" si="118"/>
        <v>#N/A</v>
      </c>
      <c r="GU89" s="237" t="e">
        <f t="shared" si="118"/>
        <v>#N/A</v>
      </c>
      <c r="GV89" s="237" t="e">
        <f t="shared" si="118"/>
        <v>#N/A</v>
      </c>
      <c r="GW89" s="237" t="e">
        <f t="shared" si="118"/>
        <v>#N/A</v>
      </c>
      <c r="GX89" s="237" t="e">
        <f t="shared" si="118"/>
        <v>#N/A</v>
      </c>
      <c r="GY89" s="237" t="e">
        <f t="shared" si="118"/>
        <v>#N/A</v>
      </c>
      <c r="GZ89" s="237" t="e">
        <f t="shared" si="118"/>
        <v>#N/A</v>
      </c>
      <c r="HA89" s="237" t="e">
        <f t="shared" si="118"/>
        <v>#N/A</v>
      </c>
      <c r="HB89" s="237" t="e">
        <f t="shared" si="106"/>
        <v>#N/A</v>
      </c>
      <c r="HC89" s="237" t="e">
        <f t="shared" si="106"/>
        <v>#N/A</v>
      </c>
      <c r="HD89" s="237" t="e">
        <f t="shared" si="98"/>
        <v>#N/A</v>
      </c>
      <c r="HE89" s="237" t="e">
        <f t="shared" si="77"/>
        <v>#N/A</v>
      </c>
      <c r="HF89" s="237" t="e">
        <f t="shared" si="77"/>
        <v>#N/A</v>
      </c>
      <c r="HG89" s="237" t="e">
        <f t="shared" si="77"/>
        <v>#N/A</v>
      </c>
      <c r="HH89" s="237" t="e">
        <f t="shared" si="77"/>
        <v>#N/A</v>
      </c>
      <c r="HI89" s="237" t="e">
        <f t="shared" si="77"/>
        <v>#N/A</v>
      </c>
      <c r="HJ89" s="237" t="e">
        <f t="shared" si="77"/>
        <v>#N/A</v>
      </c>
      <c r="HK89" s="237" t="e">
        <f t="shared" si="77"/>
        <v>#N/A</v>
      </c>
      <c r="HL89" s="237" t="e">
        <f t="shared" si="77"/>
        <v>#N/A</v>
      </c>
      <c r="HM89" s="237" t="e">
        <f t="shared" si="77"/>
        <v>#N/A</v>
      </c>
      <c r="HN89" s="237" t="e">
        <f t="shared" si="77"/>
        <v>#N/A</v>
      </c>
      <c r="HO89" s="237" t="e">
        <f t="shared" si="77"/>
        <v>#N/A</v>
      </c>
      <c r="HP89" s="237" t="e">
        <f t="shared" ref="HP89:HP103" si="127">IF(ISNONTEXT($Q89),IF($G89="R",_xlfn.BETA.DIST(DS89,$M89,$N89,FALSE,$B89,$D89),_xlfn.BETA.DIST(DS89,$N89,$M89,FALSE,$B89,$D89)),NA())</f>
        <v>#N/A</v>
      </c>
      <c r="HQ89" s="237" t="e">
        <f t="shared" si="107"/>
        <v>#N/A</v>
      </c>
      <c r="HR89" s="237" t="e">
        <f t="shared" si="107"/>
        <v>#N/A</v>
      </c>
      <c r="HS89" s="237" t="e">
        <f t="shared" si="107"/>
        <v>#N/A</v>
      </c>
      <c r="HT89" s="237" t="e">
        <f t="shared" si="107"/>
        <v>#N/A</v>
      </c>
      <c r="HU89" s="237" t="e">
        <f t="shared" si="107"/>
        <v>#N/A</v>
      </c>
      <c r="HV89" s="237" t="e">
        <f t="shared" si="81"/>
        <v>#N/A</v>
      </c>
      <c r="HW89" s="237" t="e">
        <f t="shared" si="79"/>
        <v>#N/A</v>
      </c>
      <c r="HX89" s="237" t="e">
        <f t="shared" si="66"/>
        <v>#N/A</v>
      </c>
      <c r="HY89" s="237" t="e">
        <f t="shared" si="63"/>
        <v>#N/A</v>
      </c>
      <c r="HZ89" s="237" t="e">
        <f t="shared" si="63"/>
        <v>#N/A</v>
      </c>
      <c r="IA89" s="237" t="e">
        <f t="shared" si="45"/>
        <v>#N/A</v>
      </c>
      <c r="IB89" s="237" t="e">
        <f t="shared" si="45"/>
        <v>#N/A</v>
      </c>
    </row>
    <row r="90" spans="1:236" hidden="1" x14ac:dyDescent="0.25">
      <c r="A90" s="22">
        <v>87</v>
      </c>
      <c r="B90" s="132"/>
      <c r="C90" s="132"/>
      <c r="D90" s="132"/>
      <c r="E90" s="127"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9" t="str">
        <f t="shared" si="94"/>
        <v/>
      </c>
      <c r="Q90" s="119" t="str">
        <f t="shared" si="95"/>
        <v/>
      </c>
      <c r="R90" s="40" t="str">
        <f t="shared" si="96"/>
        <v/>
      </c>
      <c r="S90" s="132"/>
      <c r="T90" s="28" t="str">
        <f>IF(AND(B90&gt;0,C90&gt;0,D90&gt;0,M90&gt;0,N90&gt;0,S90&gt;0,NOT(K90="")),ABS(VLOOKUP($S$1,VLookups!$A$28:$B$29,2,FALSE)-_xlfn.BETA.DIST(S90,IF(G90="L",N90,M90),IF(G90="L",M90,N90),TRUE,B90,D90)),"")</f>
        <v/>
      </c>
      <c r="U90" s="129" t="str">
        <f>IF(OR($M90="",$N90=""),"",_xlfn.BETA.INV(ABS(VLOOKUP($S$1,VLookups!$A$28:$B$29,2,FALSE)-U$3),IF($G90="L",$N90,$M90),IF($G90="L",$M90,$N90),$B90,$D90))</f>
        <v/>
      </c>
      <c r="V90" s="130" t="str">
        <f>IF(OR($M90="",$N90=""),"",_xlfn.BETA.INV(ABS(VLOOKUP($S$1,VLookups!$A$28:$B$29,2,FALSE)-V$3),IF($G90="L",$N90,$M90),IF($G90="L",$M90,$N90),$B90,$D90))</f>
        <v/>
      </c>
      <c r="W90" s="129" t="str">
        <f>IF(OR($M90="",$N90=""),"",_xlfn.BETA.INV(ABS(VLOOKUP($S$1,VLookups!$A$28:$B$29,2,FALSE)-W$3),IF($G90="L",$N90,$M90),IF($G90="L",$M90,$N90),$B90,$D90))</f>
        <v/>
      </c>
      <c r="X90" s="130" t="str">
        <f>IF(OR($M90="",$N90=""),"",_xlfn.BETA.INV(ABS(VLOOKUP($S$1,VLookups!$A$28:$B$29,2,FALSE)-X$3),IF($G90="L",$N90,$M90),IF($G90="L",$M90,$N90),$B90,$D90))</f>
        <v/>
      </c>
      <c r="Y90" s="129" t="str">
        <f>IF(OR($M90="",$N90=""),"",_xlfn.BETA.INV(ABS(VLOOKUP($S$1,VLookups!$A$28:$B$29,2,FALSE)-Y$3),IF($G90="L",$N90,$M90),IF($G90="L",$M90,$N90),$B90,$D90))</f>
        <v/>
      </c>
      <c r="Z90" s="130" t="str">
        <f>IF(OR($M90="",$N90=""),"",_xlfn.BETA.INV(ABS(VLOOKUP($S$1,VLookups!$A$28:$B$29,2,FALSE)-Z$3),IF($G90="L",$N90,$M90),IF($G90="L",$M90,$N90),$B90,$D90))</f>
        <v/>
      </c>
      <c r="AA90" s="129" t="str">
        <f>IF(OR($M90="",$N90=""),"",_xlfn.BETA.INV(ABS(VLOOKUP($S$1,VLookups!$A$28:$B$29,2,FALSE)-AA$3),IF($G90="L",$N90,$M90),IF($G90="L",$M90,$N90),$B90,$D90))</f>
        <v/>
      </c>
      <c r="AB90" s="130" t="str">
        <f>IF(OR($M90="",$N90=""),"",_xlfn.BETA.INV(ABS(VLOOKUP($S$1,VLookups!$A$28:$B$29,2,FALSE)-AB$3),IF($G90="L",$N90,$M90),IF($G90="L",$M90,$N90),$B90,$D90))</f>
        <v/>
      </c>
      <c r="AC90" s="129" t="str">
        <f>IF(OR($M90="",$N90=""),"",_xlfn.BETA.INV(ABS(VLOOKUP($S$1,VLookups!$A$28:$B$29,2,FALSE)-AC$3),IF($G90="L",$N90,$M90),IF($G90="L",$M90,$N90),$B90,$D90))</f>
        <v/>
      </c>
      <c r="AD90" s="130" t="str">
        <f>IF(OR($M90="",$N90=""),"",_xlfn.BETA.INV(ABS(VLOOKUP($S$1,VLookups!$A$28:$B$29,2,FALSE)-AD$3),IF($G90="L",$N90,$M90),IF($G90="L",$M90,$N90),$B90,$D90))</f>
        <v/>
      </c>
      <c r="AE90" s="129" t="str">
        <f>IF(OR($M90="",$N90=""),"",_xlfn.BETA.INV(ABS(VLOOKUP($S$1,VLookups!$A$28:$B$29,2,FALSE)-AE$3),IF($G90="L",$N90,$M90),IF($G90="L",$M90,$N90),$B90,$D90))</f>
        <v/>
      </c>
      <c r="AF90" s="130" t="str">
        <f>IF(OR($M90="",$N90=""),"",_xlfn.BETA.INV(ABS(VLOOKUP($S$1,VLookups!$A$28:$B$29,2,FALSE)-AF$3),IF($G90="L",$N90,$M90),IF($G90="L",$M90,$N90),$B90,$D90))</f>
        <v/>
      </c>
      <c r="AG90" s="17"/>
      <c r="AH90" s="238" t="str">
        <f t="shared" si="102"/>
        <v/>
      </c>
      <c r="AI90" s="236" t="str">
        <f t="shared" si="103"/>
        <v/>
      </c>
      <c r="AJ90" s="199" t="str">
        <f t="shared" si="126"/>
        <v/>
      </c>
      <c r="AK90" s="199" t="str">
        <f t="shared" si="126"/>
        <v/>
      </c>
      <c r="AL90" s="199" t="str">
        <f t="shared" si="126"/>
        <v/>
      </c>
      <c r="AM90" s="199" t="str">
        <f t="shared" si="126"/>
        <v/>
      </c>
      <c r="AN90" s="199" t="str">
        <f t="shared" si="126"/>
        <v/>
      </c>
      <c r="AO90" s="199" t="str">
        <f t="shared" si="126"/>
        <v/>
      </c>
      <c r="AP90" s="199" t="str">
        <f t="shared" si="126"/>
        <v/>
      </c>
      <c r="AQ90" s="199" t="str">
        <f t="shared" si="126"/>
        <v/>
      </c>
      <c r="AR90" s="199" t="str">
        <f t="shared" si="126"/>
        <v/>
      </c>
      <c r="AS90" s="199" t="str">
        <f t="shared" si="126"/>
        <v/>
      </c>
      <c r="AT90" s="199" t="str">
        <f t="shared" si="126"/>
        <v/>
      </c>
      <c r="AU90" s="199" t="str">
        <f t="shared" si="126"/>
        <v/>
      </c>
      <c r="AV90" s="199" t="str">
        <f t="shared" si="126"/>
        <v/>
      </c>
      <c r="AW90" s="199" t="str">
        <f t="shared" si="126"/>
        <v/>
      </c>
      <c r="AX90" s="199" t="str">
        <f t="shared" si="126"/>
        <v/>
      </c>
      <c r="AY90" s="199" t="str">
        <f t="shared" si="126"/>
        <v/>
      </c>
      <c r="AZ90" s="199" t="str">
        <f t="shared" si="126"/>
        <v/>
      </c>
      <c r="BA90" s="199" t="str">
        <f t="shared" si="126"/>
        <v/>
      </c>
      <c r="BB90" s="199" t="str">
        <f t="shared" si="126"/>
        <v/>
      </c>
      <c r="BC90" s="199" t="str">
        <f t="shared" si="126"/>
        <v/>
      </c>
      <c r="BD90" s="199" t="str">
        <f t="shared" si="126"/>
        <v/>
      </c>
      <c r="BE90" s="199" t="str">
        <f t="shared" si="126"/>
        <v/>
      </c>
      <c r="BF90" s="199" t="str">
        <f t="shared" si="126"/>
        <v/>
      </c>
      <c r="BG90" s="199" t="str">
        <f t="shared" si="126"/>
        <v/>
      </c>
      <c r="BH90" s="199" t="str">
        <f t="shared" si="126"/>
        <v/>
      </c>
      <c r="BI90" s="199" t="str">
        <f t="shared" si="126"/>
        <v/>
      </c>
      <c r="BJ90" s="199" t="str">
        <f t="shared" si="126"/>
        <v/>
      </c>
      <c r="BK90" s="199" t="str">
        <f t="shared" si="126"/>
        <v/>
      </c>
      <c r="BL90" s="199" t="str">
        <f t="shared" si="126"/>
        <v/>
      </c>
      <c r="BM90" s="199" t="str">
        <f t="shared" si="126"/>
        <v/>
      </c>
      <c r="BN90" s="199" t="str">
        <f t="shared" si="126"/>
        <v/>
      </c>
      <c r="BO90" s="199" t="str">
        <f t="shared" si="126"/>
        <v/>
      </c>
      <c r="BP90" s="199" t="str">
        <f t="shared" si="126"/>
        <v/>
      </c>
      <c r="BQ90" s="199" t="str">
        <f t="shared" si="126"/>
        <v/>
      </c>
      <c r="BR90" s="199" t="str">
        <f t="shared" si="126"/>
        <v/>
      </c>
      <c r="BS90" s="199" t="str">
        <f t="shared" si="126"/>
        <v/>
      </c>
      <c r="BT90" s="199" t="str">
        <f t="shared" si="126"/>
        <v/>
      </c>
      <c r="BU90" s="199" t="str">
        <f t="shared" si="126"/>
        <v/>
      </c>
      <c r="BV90" s="199" t="str">
        <f t="shared" si="126"/>
        <v/>
      </c>
      <c r="BW90" s="199" t="str">
        <f t="shared" si="126"/>
        <v/>
      </c>
      <c r="BX90" s="199" t="str">
        <f t="shared" si="126"/>
        <v/>
      </c>
      <c r="BY90" s="199" t="str">
        <f t="shared" si="126"/>
        <v/>
      </c>
      <c r="BZ90" s="199" t="str">
        <f t="shared" si="126"/>
        <v/>
      </c>
      <c r="CA90" s="199" t="str">
        <f t="shared" si="126"/>
        <v/>
      </c>
      <c r="CB90" s="199" t="str">
        <f t="shared" si="126"/>
        <v/>
      </c>
      <c r="CC90" s="199" t="str">
        <f t="shared" si="126"/>
        <v/>
      </c>
      <c r="CD90" s="199" t="str">
        <f t="shared" si="126"/>
        <v/>
      </c>
      <c r="CE90" s="199" t="str">
        <f t="shared" si="126"/>
        <v/>
      </c>
      <c r="CF90" s="199" t="str">
        <f t="shared" si="126"/>
        <v/>
      </c>
      <c r="CG90" s="199" t="str">
        <f t="shared" si="126"/>
        <v/>
      </c>
      <c r="CH90" s="199" t="str">
        <f t="shared" si="126"/>
        <v/>
      </c>
      <c r="CI90" s="199" t="str">
        <f t="shared" si="126"/>
        <v/>
      </c>
      <c r="CJ90" s="199" t="str">
        <f t="shared" si="126"/>
        <v/>
      </c>
      <c r="CK90" s="199" t="str">
        <f t="shared" si="126"/>
        <v/>
      </c>
      <c r="CL90" s="199" t="str">
        <f t="shared" si="126"/>
        <v/>
      </c>
      <c r="CM90" s="199" t="str">
        <f t="shared" si="126"/>
        <v/>
      </c>
      <c r="CN90" s="199" t="str">
        <f t="shared" si="126"/>
        <v/>
      </c>
      <c r="CO90" s="199" t="str">
        <f t="shared" si="126"/>
        <v/>
      </c>
      <c r="CP90" s="199" t="str">
        <f t="shared" si="126"/>
        <v/>
      </c>
      <c r="CQ90" s="199" t="str">
        <f t="shared" si="126"/>
        <v/>
      </c>
      <c r="CR90" s="199" t="str">
        <f t="shared" si="126"/>
        <v/>
      </c>
      <c r="CS90" s="199" t="str">
        <f t="shared" si="126"/>
        <v/>
      </c>
      <c r="CT90" s="199" t="str">
        <f t="shared" si="126"/>
        <v/>
      </c>
      <c r="CU90" s="199" t="str">
        <f t="shared" si="126"/>
        <v/>
      </c>
      <c r="CV90" s="199" t="str">
        <f t="shared" si="121"/>
        <v/>
      </c>
      <c r="CW90" s="199" t="str">
        <f t="shared" si="121"/>
        <v/>
      </c>
      <c r="CX90" s="199" t="str">
        <f t="shared" si="121"/>
        <v/>
      </c>
      <c r="CY90" s="199" t="str">
        <f t="shared" si="121"/>
        <v/>
      </c>
      <c r="CZ90" s="199" t="str">
        <f t="shared" si="121"/>
        <v/>
      </c>
      <c r="DA90" s="199" t="str">
        <f t="shared" si="121"/>
        <v/>
      </c>
      <c r="DB90" s="199" t="str">
        <f t="shared" si="121"/>
        <v/>
      </c>
      <c r="DC90" s="199" t="str">
        <f t="shared" si="121"/>
        <v/>
      </c>
      <c r="DD90" s="199" t="str">
        <f t="shared" si="121"/>
        <v/>
      </c>
      <c r="DE90" s="199" t="str">
        <f t="shared" si="121"/>
        <v/>
      </c>
      <c r="DF90" s="199" t="str">
        <f t="shared" si="121"/>
        <v/>
      </c>
      <c r="DG90" s="199" t="str">
        <f t="shared" si="121"/>
        <v/>
      </c>
      <c r="DH90" s="199" t="str">
        <f t="shared" si="121"/>
        <v/>
      </c>
      <c r="DI90" s="199" t="str">
        <f t="shared" si="121"/>
        <v/>
      </c>
      <c r="DJ90" s="199" t="str">
        <f t="shared" si="121"/>
        <v/>
      </c>
      <c r="DK90" s="199" t="str">
        <f t="shared" si="121"/>
        <v/>
      </c>
      <c r="DL90" s="199" t="str">
        <f t="shared" si="121"/>
        <v/>
      </c>
      <c r="DM90" s="199" t="str">
        <f t="shared" si="121"/>
        <v/>
      </c>
      <c r="DN90" s="199" t="str">
        <f t="shared" si="121"/>
        <v/>
      </c>
      <c r="DO90" s="199" t="str">
        <f t="shared" si="121"/>
        <v/>
      </c>
      <c r="DP90" s="199" t="str">
        <f t="shared" si="121"/>
        <v/>
      </c>
      <c r="DQ90" s="199" t="str">
        <f t="shared" si="121"/>
        <v/>
      </c>
      <c r="DR90" s="199" t="str">
        <f t="shared" si="121"/>
        <v/>
      </c>
      <c r="DS90" s="199" t="str">
        <f t="shared" si="121"/>
        <v/>
      </c>
      <c r="DT90" s="199" t="str">
        <f t="shared" si="121"/>
        <v/>
      </c>
      <c r="DU90" s="199" t="str">
        <f t="shared" si="121"/>
        <v/>
      </c>
      <c r="DV90" s="199" t="str">
        <f t="shared" si="121"/>
        <v/>
      </c>
      <c r="DW90" s="199" t="str">
        <f t="shared" si="121"/>
        <v/>
      </c>
      <c r="DX90" s="199" t="str">
        <f t="shared" si="121"/>
        <v/>
      </c>
      <c r="DY90" s="199" t="str">
        <f t="shared" si="121"/>
        <v/>
      </c>
      <c r="DZ90" s="199" t="str">
        <f t="shared" si="121"/>
        <v/>
      </c>
      <c r="EA90" s="199" t="str">
        <f t="shared" si="121"/>
        <v/>
      </c>
      <c r="EB90" s="199" t="str">
        <f t="shared" si="121"/>
        <v/>
      </c>
      <c r="EC90" s="199" t="str">
        <f t="shared" si="121"/>
        <v/>
      </c>
      <c r="ED90" s="199" t="str">
        <f t="shared" si="121"/>
        <v/>
      </c>
      <c r="EE90" s="236" t="str">
        <f t="shared" si="105"/>
        <v/>
      </c>
      <c r="EF90" s="237" t="e">
        <f t="shared" si="115"/>
        <v>#N/A</v>
      </c>
      <c r="EG90" s="237" t="e">
        <f t="shared" si="115"/>
        <v>#N/A</v>
      </c>
      <c r="EH90" s="237" t="e">
        <f t="shared" si="115"/>
        <v>#N/A</v>
      </c>
      <c r="EI90" s="237" t="e">
        <f t="shared" si="115"/>
        <v>#N/A</v>
      </c>
      <c r="EJ90" s="237" t="e">
        <f t="shared" si="115"/>
        <v>#N/A</v>
      </c>
      <c r="EK90" s="237" t="e">
        <f t="shared" si="115"/>
        <v>#N/A</v>
      </c>
      <c r="EL90" s="237" t="e">
        <f t="shared" si="115"/>
        <v>#N/A</v>
      </c>
      <c r="EM90" s="237" t="e">
        <f t="shared" si="115"/>
        <v>#N/A</v>
      </c>
      <c r="EN90" s="237" t="e">
        <f t="shared" si="115"/>
        <v>#N/A</v>
      </c>
      <c r="EO90" s="237" t="e">
        <f t="shared" si="115"/>
        <v>#N/A</v>
      </c>
      <c r="EP90" s="237" t="e">
        <f t="shared" si="115"/>
        <v>#N/A</v>
      </c>
      <c r="EQ90" s="237" t="e">
        <f t="shared" si="115"/>
        <v>#N/A</v>
      </c>
      <c r="ER90" s="237" t="e">
        <f t="shared" si="115"/>
        <v>#N/A</v>
      </c>
      <c r="ES90" s="237" t="e">
        <f t="shared" si="115"/>
        <v>#N/A</v>
      </c>
      <c r="ET90" s="237" t="e">
        <f t="shared" si="115"/>
        <v>#N/A</v>
      </c>
      <c r="EU90" s="237" t="e">
        <f t="shared" si="115"/>
        <v>#N/A</v>
      </c>
      <c r="EV90" s="237" t="e">
        <f t="shared" si="124"/>
        <v>#N/A</v>
      </c>
      <c r="EW90" s="237" t="e">
        <f t="shared" si="124"/>
        <v>#N/A</v>
      </c>
      <c r="EX90" s="237" t="e">
        <f t="shared" si="124"/>
        <v>#N/A</v>
      </c>
      <c r="EY90" s="237" t="e">
        <f t="shared" si="122"/>
        <v>#N/A</v>
      </c>
      <c r="EZ90" s="237" t="e">
        <f t="shared" si="122"/>
        <v>#N/A</v>
      </c>
      <c r="FA90" s="237" t="e">
        <f t="shared" si="122"/>
        <v>#N/A</v>
      </c>
      <c r="FB90" s="237" t="e">
        <f t="shared" si="122"/>
        <v>#N/A</v>
      </c>
      <c r="FC90" s="237" t="e">
        <f t="shared" si="122"/>
        <v>#N/A</v>
      </c>
      <c r="FD90" s="237" t="e">
        <f t="shared" si="122"/>
        <v>#N/A</v>
      </c>
      <c r="FE90" s="237" t="e">
        <f t="shared" si="122"/>
        <v>#N/A</v>
      </c>
      <c r="FF90" s="237" t="e">
        <f t="shared" si="122"/>
        <v>#N/A</v>
      </c>
      <c r="FG90" s="237" t="e">
        <f t="shared" si="122"/>
        <v>#N/A</v>
      </c>
      <c r="FH90" s="237" t="e">
        <f t="shared" si="122"/>
        <v>#N/A</v>
      </c>
      <c r="FI90" s="237" t="e">
        <f t="shared" si="122"/>
        <v>#N/A</v>
      </c>
      <c r="FJ90" s="237" t="e">
        <f t="shared" si="122"/>
        <v>#N/A</v>
      </c>
      <c r="FK90" s="237" t="e">
        <f t="shared" si="108"/>
        <v>#N/A</v>
      </c>
      <c r="FL90" s="237" t="e">
        <f t="shared" si="88"/>
        <v>#N/A</v>
      </c>
      <c r="FM90" s="237" t="e">
        <f t="shared" si="88"/>
        <v>#N/A</v>
      </c>
      <c r="FN90" s="237" t="e">
        <f t="shared" si="88"/>
        <v>#N/A</v>
      </c>
      <c r="FO90" s="237" t="e">
        <f t="shared" si="88"/>
        <v>#N/A</v>
      </c>
      <c r="FP90" s="237" t="e">
        <f t="shared" si="88"/>
        <v>#N/A</v>
      </c>
      <c r="FQ90" s="237" t="e">
        <f t="shared" si="88"/>
        <v>#N/A</v>
      </c>
      <c r="FR90" s="237" t="e">
        <f t="shared" si="88"/>
        <v>#N/A</v>
      </c>
      <c r="FS90" s="237" t="e">
        <f t="shared" si="76"/>
        <v>#N/A</v>
      </c>
      <c r="FT90" s="237" t="e">
        <f t="shared" si="76"/>
        <v>#N/A</v>
      </c>
      <c r="FU90" s="237" t="e">
        <f t="shared" si="76"/>
        <v>#N/A</v>
      </c>
      <c r="FV90" s="237" t="e">
        <f t="shared" si="76"/>
        <v>#N/A</v>
      </c>
      <c r="FW90" s="237" t="e">
        <f t="shared" si="74"/>
        <v>#N/A</v>
      </c>
      <c r="FX90" s="237" t="e">
        <f t="shared" si="74"/>
        <v>#N/A</v>
      </c>
      <c r="FY90" s="237" t="e">
        <f t="shared" si="111"/>
        <v>#N/A</v>
      </c>
      <c r="FZ90" s="237" t="e">
        <f t="shared" si="111"/>
        <v>#N/A</v>
      </c>
      <c r="GA90" s="237" t="e">
        <f t="shared" si="111"/>
        <v>#N/A</v>
      </c>
      <c r="GB90" s="237" t="e">
        <f t="shared" si="111"/>
        <v>#N/A</v>
      </c>
      <c r="GC90" s="237" t="e">
        <f t="shared" si="111"/>
        <v>#N/A</v>
      </c>
      <c r="GD90" s="237" t="e">
        <f t="shared" si="111"/>
        <v>#N/A</v>
      </c>
      <c r="GE90" s="237" t="e">
        <f t="shared" si="111"/>
        <v>#N/A</v>
      </c>
      <c r="GF90" s="237" t="e">
        <f t="shared" si="111"/>
        <v>#N/A</v>
      </c>
      <c r="GG90" s="237" t="e">
        <f t="shared" si="111"/>
        <v>#N/A</v>
      </c>
      <c r="GH90" s="237" t="e">
        <f t="shared" si="111"/>
        <v>#N/A</v>
      </c>
      <c r="GI90" s="237" t="e">
        <f t="shared" si="111"/>
        <v>#N/A</v>
      </c>
      <c r="GJ90" s="237" t="e">
        <f t="shared" si="111"/>
        <v>#N/A</v>
      </c>
      <c r="GK90" s="237" t="e">
        <f t="shared" si="111"/>
        <v>#N/A</v>
      </c>
      <c r="GL90" s="237" t="e">
        <f t="shared" ref="GL90:GN103" si="128">IF(ISNONTEXT($Q90),IF($G90="R",_xlfn.BETA.DIST(CO90,$M90,$N90,FALSE,$B90,$D90),_xlfn.BETA.DIST(CO90,$N90,$M90,FALSE,$B90,$D90)),NA())</f>
        <v>#N/A</v>
      </c>
      <c r="GM90" s="237" t="e">
        <f t="shared" si="128"/>
        <v>#N/A</v>
      </c>
      <c r="GN90" s="237" t="e">
        <f t="shared" si="128"/>
        <v>#N/A</v>
      </c>
      <c r="GO90" s="237" t="e">
        <f t="shared" si="120"/>
        <v>#N/A</v>
      </c>
      <c r="GP90" s="237" t="e">
        <f t="shared" si="120"/>
        <v>#N/A</v>
      </c>
      <c r="GQ90" s="237" t="e">
        <f t="shared" si="118"/>
        <v>#N/A</v>
      </c>
      <c r="GR90" s="237" t="e">
        <f t="shared" si="118"/>
        <v>#N/A</v>
      </c>
      <c r="GS90" s="237" t="e">
        <f t="shared" si="118"/>
        <v>#N/A</v>
      </c>
      <c r="GT90" s="237" t="e">
        <f t="shared" si="118"/>
        <v>#N/A</v>
      </c>
      <c r="GU90" s="237" t="e">
        <f t="shared" si="118"/>
        <v>#N/A</v>
      </c>
      <c r="GV90" s="237" t="e">
        <f t="shared" si="118"/>
        <v>#N/A</v>
      </c>
      <c r="GW90" s="237" t="e">
        <f t="shared" si="118"/>
        <v>#N/A</v>
      </c>
      <c r="GX90" s="237" t="e">
        <f t="shared" si="118"/>
        <v>#N/A</v>
      </c>
      <c r="GY90" s="237" t="e">
        <f t="shared" si="118"/>
        <v>#N/A</v>
      </c>
      <c r="GZ90" s="237" t="e">
        <f t="shared" si="118"/>
        <v>#N/A</v>
      </c>
      <c r="HA90" s="237" t="e">
        <f t="shared" si="118"/>
        <v>#N/A</v>
      </c>
      <c r="HB90" s="237" t="e">
        <f t="shared" si="106"/>
        <v>#N/A</v>
      </c>
      <c r="HC90" s="237" t="e">
        <f t="shared" si="106"/>
        <v>#N/A</v>
      </c>
      <c r="HD90" s="237" t="e">
        <f t="shared" si="98"/>
        <v>#N/A</v>
      </c>
      <c r="HE90" s="237" t="e">
        <f t="shared" si="98"/>
        <v>#N/A</v>
      </c>
      <c r="HF90" s="237" t="e">
        <f t="shared" si="98"/>
        <v>#N/A</v>
      </c>
      <c r="HG90" s="237" t="e">
        <f t="shared" si="98"/>
        <v>#N/A</v>
      </c>
      <c r="HH90" s="237" t="e">
        <f t="shared" si="98"/>
        <v>#N/A</v>
      </c>
      <c r="HI90" s="237" t="e">
        <f t="shared" si="98"/>
        <v>#N/A</v>
      </c>
      <c r="HJ90" s="237" t="e">
        <f t="shared" si="98"/>
        <v>#N/A</v>
      </c>
      <c r="HK90" s="237" t="e">
        <f t="shared" si="98"/>
        <v>#N/A</v>
      </c>
      <c r="HL90" s="237" t="e">
        <f t="shared" si="98"/>
        <v>#N/A</v>
      </c>
      <c r="HM90" s="237" t="e">
        <f t="shared" si="98"/>
        <v>#N/A</v>
      </c>
      <c r="HN90" s="237" t="e">
        <f t="shared" si="98"/>
        <v>#N/A</v>
      </c>
      <c r="HO90" s="237" t="e">
        <f t="shared" si="98"/>
        <v>#N/A</v>
      </c>
      <c r="HP90" s="237" t="e">
        <f t="shared" si="127"/>
        <v>#N/A</v>
      </c>
      <c r="HQ90" s="237" t="e">
        <f t="shared" si="107"/>
        <v>#N/A</v>
      </c>
      <c r="HR90" s="237" t="e">
        <f t="shared" si="107"/>
        <v>#N/A</v>
      </c>
      <c r="HS90" s="237" t="e">
        <f t="shared" si="107"/>
        <v>#N/A</v>
      </c>
      <c r="HT90" s="237" t="e">
        <f t="shared" si="107"/>
        <v>#N/A</v>
      </c>
      <c r="HU90" s="237" t="e">
        <f t="shared" si="107"/>
        <v>#N/A</v>
      </c>
      <c r="HV90" s="237" t="e">
        <f t="shared" si="81"/>
        <v>#N/A</v>
      </c>
      <c r="HW90" s="237" t="e">
        <f t="shared" si="79"/>
        <v>#N/A</v>
      </c>
      <c r="HX90" s="237" t="e">
        <f t="shared" si="66"/>
        <v>#N/A</v>
      </c>
      <c r="HY90" s="237" t="e">
        <f t="shared" si="63"/>
        <v>#N/A</v>
      </c>
      <c r="HZ90" s="237" t="e">
        <f t="shared" si="63"/>
        <v>#N/A</v>
      </c>
      <c r="IA90" s="237" t="e">
        <f t="shared" si="63"/>
        <v>#N/A</v>
      </c>
      <c r="IB90" s="237" t="e">
        <f t="shared" si="63"/>
        <v>#N/A</v>
      </c>
    </row>
    <row r="91" spans="1:236" hidden="1" x14ac:dyDescent="0.25">
      <c r="A91" s="22">
        <v>88</v>
      </c>
      <c r="B91" s="132"/>
      <c r="C91" s="132"/>
      <c r="D91" s="132"/>
      <c r="E91" s="127"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9" t="str">
        <f t="shared" si="94"/>
        <v/>
      </c>
      <c r="Q91" s="119" t="str">
        <f t="shared" si="95"/>
        <v/>
      </c>
      <c r="R91" s="40" t="str">
        <f t="shared" si="96"/>
        <v/>
      </c>
      <c r="S91" s="132"/>
      <c r="T91" s="28" t="str">
        <f>IF(AND(B91&gt;0,C91&gt;0,D91&gt;0,M91&gt;0,N91&gt;0,S91&gt;0,NOT(K91="")),ABS(VLOOKUP($S$1,VLookups!$A$28:$B$29,2,FALSE)-_xlfn.BETA.DIST(S91,IF(G91="L",N91,M91),IF(G91="L",M91,N91),TRUE,B91,D91)),"")</f>
        <v/>
      </c>
      <c r="U91" s="129" t="str">
        <f>IF(OR($M91="",$N91=""),"",_xlfn.BETA.INV(ABS(VLOOKUP($S$1,VLookups!$A$28:$B$29,2,FALSE)-U$3),IF($G91="L",$N91,$M91),IF($G91="L",$M91,$N91),$B91,$D91))</f>
        <v/>
      </c>
      <c r="V91" s="130" t="str">
        <f>IF(OR($M91="",$N91=""),"",_xlfn.BETA.INV(ABS(VLOOKUP($S$1,VLookups!$A$28:$B$29,2,FALSE)-V$3),IF($G91="L",$N91,$M91),IF($G91="L",$M91,$N91),$B91,$D91))</f>
        <v/>
      </c>
      <c r="W91" s="129" t="str">
        <f>IF(OR($M91="",$N91=""),"",_xlfn.BETA.INV(ABS(VLOOKUP($S$1,VLookups!$A$28:$B$29,2,FALSE)-W$3),IF($G91="L",$N91,$M91),IF($G91="L",$M91,$N91),$B91,$D91))</f>
        <v/>
      </c>
      <c r="X91" s="130" t="str">
        <f>IF(OR($M91="",$N91=""),"",_xlfn.BETA.INV(ABS(VLOOKUP($S$1,VLookups!$A$28:$B$29,2,FALSE)-X$3),IF($G91="L",$N91,$M91),IF($G91="L",$M91,$N91),$B91,$D91))</f>
        <v/>
      </c>
      <c r="Y91" s="129" t="str">
        <f>IF(OR($M91="",$N91=""),"",_xlfn.BETA.INV(ABS(VLOOKUP($S$1,VLookups!$A$28:$B$29,2,FALSE)-Y$3),IF($G91="L",$N91,$M91),IF($G91="L",$M91,$N91),$B91,$D91))</f>
        <v/>
      </c>
      <c r="Z91" s="130" t="str">
        <f>IF(OR($M91="",$N91=""),"",_xlfn.BETA.INV(ABS(VLOOKUP($S$1,VLookups!$A$28:$B$29,2,FALSE)-Z$3),IF($G91="L",$N91,$M91),IF($G91="L",$M91,$N91),$B91,$D91))</f>
        <v/>
      </c>
      <c r="AA91" s="129" t="str">
        <f>IF(OR($M91="",$N91=""),"",_xlfn.BETA.INV(ABS(VLOOKUP($S$1,VLookups!$A$28:$B$29,2,FALSE)-AA$3),IF($G91="L",$N91,$M91),IF($G91="L",$M91,$N91),$B91,$D91))</f>
        <v/>
      </c>
      <c r="AB91" s="130" t="str">
        <f>IF(OR($M91="",$N91=""),"",_xlfn.BETA.INV(ABS(VLOOKUP($S$1,VLookups!$A$28:$B$29,2,FALSE)-AB$3),IF($G91="L",$N91,$M91),IF($G91="L",$M91,$N91),$B91,$D91))</f>
        <v/>
      </c>
      <c r="AC91" s="129" t="str">
        <f>IF(OR($M91="",$N91=""),"",_xlfn.BETA.INV(ABS(VLOOKUP($S$1,VLookups!$A$28:$B$29,2,FALSE)-AC$3),IF($G91="L",$N91,$M91),IF($G91="L",$M91,$N91),$B91,$D91))</f>
        <v/>
      </c>
      <c r="AD91" s="130" t="str">
        <f>IF(OR($M91="",$N91=""),"",_xlfn.BETA.INV(ABS(VLOOKUP($S$1,VLookups!$A$28:$B$29,2,FALSE)-AD$3),IF($G91="L",$N91,$M91),IF($G91="L",$M91,$N91),$B91,$D91))</f>
        <v/>
      </c>
      <c r="AE91" s="129" t="str">
        <f>IF(OR($M91="",$N91=""),"",_xlfn.BETA.INV(ABS(VLOOKUP($S$1,VLookups!$A$28:$B$29,2,FALSE)-AE$3),IF($G91="L",$N91,$M91),IF($G91="L",$M91,$N91),$B91,$D91))</f>
        <v/>
      </c>
      <c r="AF91" s="130" t="str">
        <f>IF(OR($M91="",$N91=""),"",_xlfn.BETA.INV(ABS(VLOOKUP($S$1,VLookups!$A$28:$B$29,2,FALSE)-AF$3),IF($G91="L",$N91,$M91),IF($G91="L",$M91,$N91),$B91,$D91))</f>
        <v/>
      </c>
      <c r="AG91" s="17"/>
      <c r="AH91" s="238" t="str">
        <f t="shared" si="102"/>
        <v/>
      </c>
      <c r="AI91" s="236" t="str">
        <f t="shared" si="103"/>
        <v/>
      </c>
      <c r="AJ91" s="199" t="str">
        <f t="shared" si="126"/>
        <v/>
      </c>
      <c r="AK91" s="199" t="str">
        <f t="shared" si="126"/>
        <v/>
      </c>
      <c r="AL91" s="199" t="str">
        <f t="shared" si="126"/>
        <v/>
      </c>
      <c r="AM91" s="199" t="str">
        <f t="shared" si="126"/>
        <v/>
      </c>
      <c r="AN91" s="199" t="str">
        <f t="shared" si="126"/>
        <v/>
      </c>
      <c r="AO91" s="199" t="str">
        <f t="shared" si="126"/>
        <v/>
      </c>
      <c r="AP91" s="199" t="str">
        <f t="shared" si="126"/>
        <v/>
      </c>
      <c r="AQ91" s="199" t="str">
        <f t="shared" si="126"/>
        <v/>
      </c>
      <c r="AR91" s="199" t="str">
        <f t="shared" si="126"/>
        <v/>
      </c>
      <c r="AS91" s="199" t="str">
        <f t="shared" si="126"/>
        <v/>
      </c>
      <c r="AT91" s="199" t="str">
        <f t="shared" si="126"/>
        <v/>
      </c>
      <c r="AU91" s="199" t="str">
        <f t="shared" si="126"/>
        <v/>
      </c>
      <c r="AV91" s="199" t="str">
        <f t="shared" si="126"/>
        <v/>
      </c>
      <c r="AW91" s="199" t="str">
        <f t="shared" si="126"/>
        <v/>
      </c>
      <c r="AX91" s="199" t="str">
        <f t="shared" si="126"/>
        <v/>
      </c>
      <c r="AY91" s="199" t="str">
        <f t="shared" si="126"/>
        <v/>
      </c>
      <c r="AZ91" s="199" t="str">
        <f t="shared" si="126"/>
        <v/>
      </c>
      <c r="BA91" s="199" t="str">
        <f t="shared" si="126"/>
        <v/>
      </c>
      <c r="BB91" s="199" t="str">
        <f t="shared" si="126"/>
        <v/>
      </c>
      <c r="BC91" s="199" t="str">
        <f t="shared" si="126"/>
        <v/>
      </c>
      <c r="BD91" s="199" t="str">
        <f t="shared" si="126"/>
        <v/>
      </c>
      <c r="BE91" s="199" t="str">
        <f t="shared" si="126"/>
        <v/>
      </c>
      <c r="BF91" s="199" t="str">
        <f t="shared" si="126"/>
        <v/>
      </c>
      <c r="BG91" s="199" t="str">
        <f t="shared" si="126"/>
        <v/>
      </c>
      <c r="BH91" s="199" t="str">
        <f t="shared" si="126"/>
        <v/>
      </c>
      <c r="BI91" s="199" t="str">
        <f t="shared" si="126"/>
        <v/>
      </c>
      <c r="BJ91" s="199" t="str">
        <f t="shared" si="126"/>
        <v/>
      </c>
      <c r="BK91" s="199" t="str">
        <f t="shared" si="126"/>
        <v/>
      </c>
      <c r="BL91" s="199" t="str">
        <f t="shared" si="126"/>
        <v/>
      </c>
      <c r="BM91" s="199" t="str">
        <f t="shared" si="126"/>
        <v/>
      </c>
      <c r="BN91" s="199" t="str">
        <f t="shared" si="126"/>
        <v/>
      </c>
      <c r="BO91" s="199" t="str">
        <f t="shared" si="126"/>
        <v/>
      </c>
      <c r="BP91" s="199" t="str">
        <f t="shared" si="126"/>
        <v/>
      </c>
      <c r="BQ91" s="199" t="str">
        <f t="shared" si="126"/>
        <v/>
      </c>
      <c r="BR91" s="199" t="str">
        <f t="shared" si="126"/>
        <v/>
      </c>
      <c r="BS91" s="199" t="str">
        <f t="shared" si="126"/>
        <v/>
      </c>
      <c r="BT91" s="199" t="str">
        <f t="shared" si="126"/>
        <v/>
      </c>
      <c r="BU91" s="199" t="str">
        <f t="shared" si="126"/>
        <v/>
      </c>
      <c r="BV91" s="199" t="str">
        <f t="shared" si="126"/>
        <v/>
      </c>
      <c r="BW91" s="199" t="str">
        <f t="shared" si="126"/>
        <v/>
      </c>
      <c r="BX91" s="199" t="str">
        <f t="shared" si="126"/>
        <v/>
      </c>
      <c r="BY91" s="199" t="str">
        <f t="shared" si="126"/>
        <v/>
      </c>
      <c r="BZ91" s="199" t="str">
        <f t="shared" si="126"/>
        <v/>
      </c>
      <c r="CA91" s="199" t="str">
        <f t="shared" si="126"/>
        <v/>
      </c>
      <c r="CB91" s="199" t="str">
        <f t="shared" si="126"/>
        <v/>
      </c>
      <c r="CC91" s="199" t="str">
        <f t="shared" si="126"/>
        <v/>
      </c>
      <c r="CD91" s="199" t="str">
        <f t="shared" si="126"/>
        <v/>
      </c>
      <c r="CE91" s="199" t="str">
        <f t="shared" si="126"/>
        <v/>
      </c>
      <c r="CF91" s="199" t="str">
        <f t="shared" si="126"/>
        <v/>
      </c>
      <c r="CG91" s="199" t="str">
        <f t="shared" si="126"/>
        <v/>
      </c>
      <c r="CH91" s="199" t="str">
        <f t="shared" si="126"/>
        <v/>
      </c>
      <c r="CI91" s="199" t="str">
        <f t="shared" si="126"/>
        <v/>
      </c>
      <c r="CJ91" s="199" t="str">
        <f t="shared" si="126"/>
        <v/>
      </c>
      <c r="CK91" s="199" t="str">
        <f t="shared" si="126"/>
        <v/>
      </c>
      <c r="CL91" s="199" t="str">
        <f t="shared" si="126"/>
        <v/>
      </c>
      <c r="CM91" s="199" t="str">
        <f t="shared" si="126"/>
        <v/>
      </c>
      <c r="CN91" s="199" t="str">
        <f t="shared" si="126"/>
        <v/>
      </c>
      <c r="CO91" s="199" t="str">
        <f t="shared" si="126"/>
        <v/>
      </c>
      <c r="CP91" s="199" t="str">
        <f t="shared" si="126"/>
        <v/>
      </c>
      <c r="CQ91" s="199" t="str">
        <f t="shared" si="126"/>
        <v/>
      </c>
      <c r="CR91" s="199" t="str">
        <f t="shared" si="126"/>
        <v/>
      </c>
      <c r="CS91" s="199" t="str">
        <f t="shared" si="126"/>
        <v/>
      </c>
      <c r="CT91" s="199" t="str">
        <f t="shared" si="126"/>
        <v/>
      </c>
      <c r="CU91" s="199" t="str">
        <f t="shared" si="126"/>
        <v/>
      </c>
      <c r="CV91" s="199" t="str">
        <f t="shared" si="121"/>
        <v/>
      </c>
      <c r="CW91" s="199" t="str">
        <f t="shared" si="121"/>
        <v/>
      </c>
      <c r="CX91" s="199" t="str">
        <f t="shared" si="121"/>
        <v/>
      </c>
      <c r="CY91" s="199" t="str">
        <f t="shared" si="121"/>
        <v/>
      </c>
      <c r="CZ91" s="199" t="str">
        <f t="shared" si="121"/>
        <v/>
      </c>
      <c r="DA91" s="199" t="str">
        <f t="shared" si="121"/>
        <v/>
      </c>
      <c r="DB91" s="199" t="str">
        <f t="shared" si="121"/>
        <v/>
      </c>
      <c r="DC91" s="199" t="str">
        <f t="shared" si="121"/>
        <v/>
      </c>
      <c r="DD91" s="199" t="str">
        <f t="shared" si="121"/>
        <v/>
      </c>
      <c r="DE91" s="199" t="str">
        <f t="shared" ref="DE91:FP91" si="129">IF(ISNONTEXT($AH91),DD91+$AH91,"")</f>
        <v/>
      </c>
      <c r="DF91" s="199" t="str">
        <f t="shared" si="129"/>
        <v/>
      </c>
      <c r="DG91" s="199" t="str">
        <f t="shared" si="129"/>
        <v/>
      </c>
      <c r="DH91" s="199" t="str">
        <f t="shared" si="129"/>
        <v/>
      </c>
      <c r="DI91" s="199" t="str">
        <f t="shared" si="129"/>
        <v/>
      </c>
      <c r="DJ91" s="199" t="str">
        <f t="shared" si="129"/>
        <v/>
      </c>
      <c r="DK91" s="199" t="str">
        <f t="shared" si="129"/>
        <v/>
      </c>
      <c r="DL91" s="199" t="str">
        <f t="shared" si="129"/>
        <v/>
      </c>
      <c r="DM91" s="199" t="str">
        <f t="shared" si="129"/>
        <v/>
      </c>
      <c r="DN91" s="199" t="str">
        <f t="shared" si="129"/>
        <v/>
      </c>
      <c r="DO91" s="199" t="str">
        <f t="shared" si="129"/>
        <v/>
      </c>
      <c r="DP91" s="199" t="str">
        <f t="shared" si="129"/>
        <v/>
      </c>
      <c r="DQ91" s="199" t="str">
        <f t="shared" si="129"/>
        <v/>
      </c>
      <c r="DR91" s="199" t="str">
        <f t="shared" si="129"/>
        <v/>
      </c>
      <c r="DS91" s="199" t="str">
        <f t="shared" si="129"/>
        <v/>
      </c>
      <c r="DT91" s="199" t="str">
        <f t="shared" si="129"/>
        <v/>
      </c>
      <c r="DU91" s="199" t="str">
        <f t="shared" si="129"/>
        <v/>
      </c>
      <c r="DV91" s="199" t="str">
        <f t="shared" si="129"/>
        <v/>
      </c>
      <c r="DW91" s="199" t="str">
        <f t="shared" si="129"/>
        <v/>
      </c>
      <c r="DX91" s="199" t="str">
        <f t="shared" si="129"/>
        <v/>
      </c>
      <c r="DY91" s="199" t="str">
        <f t="shared" si="129"/>
        <v/>
      </c>
      <c r="DZ91" s="199" t="str">
        <f t="shared" si="129"/>
        <v/>
      </c>
      <c r="EA91" s="199" t="str">
        <f t="shared" si="129"/>
        <v/>
      </c>
      <c r="EB91" s="199" t="str">
        <f t="shared" si="129"/>
        <v/>
      </c>
      <c r="EC91" s="199" t="str">
        <f t="shared" si="129"/>
        <v/>
      </c>
      <c r="ED91" s="199" t="str">
        <f t="shared" si="129"/>
        <v/>
      </c>
      <c r="EE91" s="236" t="str">
        <f t="shared" si="105"/>
        <v/>
      </c>
      <c r="EF91" s="237" t="e">
        <f t="shared" si="115"/>
        <v>#N/A</v>
      </c>
      <c r="EG91" s="237" t="e">
        <f t="shared" si="115"/>
        <v>#N/A</v>
      </c>
      <c r="EH91" s="237" t="e">
        <f t="shared" si="115"/>
        <v>#N/A</v>
      </c>
      <c r="EI91" s="237" t="e">
        <f t="shared" si="115"/>
        <v>#N/A</v>
      </c>
      <c r="EJ91" s="237" t="e">
        <f t="shared" si="115"/>
        <v>#N/A</v>
      </c>
      <c r="EK91" s="237" t="e">
        <f t="shared" si="115"/>
        <v>#N/A</v>
      </c>
      <c r="EL91" s="237" t="e">
        <f t="shared" si="115"/>
        <v>#N/A</v>
      </c>
      <c r="EM91" s="237" t="e">
        <f t="shared" si="115"/>
        <v>#N/A</v>
      </c>
      <c r="EN91" s="237" t="e">
        <f t="shared" si="115"/>
        <v>#N/A</v>
      </c>
      <c r="EO91" s="237" t="e">
        <f t="shared" si="115"/>
        <v>#N/A</v>
      </c>
      <c r="EP91" s="237" t="e">
        <f t="shared" si="115"/>
        <v>#N/A</v>
      </c>
      <c r="EQ91" s="237" t="e">
        <f t="shared" si="115"/>
        <v>#N/A</v>
      </c>
      <c r="ER91" s="237" t="e">
        <f t="shared" si="115"/>
        <v>#N/A</v>
      </c>
      <c r="ES91" s="237" t="e">
        <f t="shared" si="115"/>
        <v>#N/A</v>
      </c>
      <c r="ET91" s="237" t="e">
        <f t="shared" si="115"/>
        <v>#N/A</v>
      </c>
      <c r="EU91" s="237" t="e">
        <f t="shared" si="115"/>
        <v>#N/A</v>
      </c>
      <c r="EV91" s="237" t="e">
        <f t="shared" si="124"/>
        <v>#N/A</v>
      </c>
      <c r="EW91" s="237" t="e">
        <f t="shared" si="124"/>
        <v>#N/A</v>
      </c>
      <c r="EX91" s="237" t="e">
        <f t="shared" si="124"/>
        <v>#N/A</v>
      </c>
      <c r="EY91" s="237" t="e">
        <f t="shared" si="122"/>
        <v>#N/A</v>
      </c>
      <c r="EZ91" s="237" t="e">
        <f t="shared" si="122"/>
        <v>#N/A</v>
      </c>
      <c r="FA91" s="237" t="e">
        <f t="shared" si="122"/>
        <v>#N/A</v>
      </c>
      <c r="FB91" s="237" t="e">
        <f t="shared" si="122"/>
        <v>#N/A</v>
      </c>
      <c r="FC91" s="237" t="e">
        <f t="shared" si="122"/>
        <v>#N/A</v>
      </c>
      <c r="FD91" s="237" t="e">
        <f t="shared" si="122"/>
        <v>#N/A</v>
      </c>
      <c r="FE91" s="237" t="e">
        <f t="shared" si="122"/>
        <v>#N/A</v>
      </c>
      <c r="FF91" s="237" t="e">
        <f t="shared" si="122"/>
        <v>#N/A</v>
      </c>
      <c r="FG91" s="237" t="e">
        <f t="shared" si="122"/>
        <v>#N/A</v>
      </c>
      <c r="FH91" s="237" t="e">
        <f t="shared" si="122"/>
        <v>#N/A</v>
      </c>
      <c r="FI91" s="237" t="e">
        <f t="shared" si="122"/>
        <v>#N/A</v>
      </c>
      <c r="FJ91" s="237" t="e">
        <f t="shared" si="122"/>
        <v>#N/A</v>
      </c>
      <c r="FK91" s="237" t="e">
        <f t="shared" si="108"/>
        <v>#N/A</v>
      </c>
      <c r="FL91" s="237" t="e">
        <f t="shared" si="88"/>
        <v>#N/A</v>
      </c>
      <c r="FM91" s="237" t="e">
        <f t="shared" si="88"/>
        <v>#N/A</v>
      </c>
      <c r="FN91" s="237" t="e">
        <f t="shared" si="88"/>
        <v>#N/A</v>
      </c>
      <c r="FO91" s="237" t="e">
        <f t="shared" si="88"/>
        <v>#N/A</v>
      </c>
      <c r="FP91" s="237" t="e">
        <f t="shared" si="88"/>
        <v>#N/A</v>
      </c>
      <c r="FQ91" s="237" t="e">
        <f t="shared" si="88"/>
        <v>#N/A</v>
      </c>
      <c r="FR91" s="237" t="e">
        <f t="shared" si="88"/>
        <v>#N/A</v>
      </c>
      <c r="FS91" s="237" t="e">
        <f t="shared" si="76"/>
        <v>#N/A</v>
      </c>
      <c r="FT91" s="237" t="e">
        <f t="shared" si="76"/>
        <v>#N/A</v>
      </c>
      <c r="FU91" s="237" t="e">
        <f t="shared" si="76"/>
        <v>#N/A</v>
      </c>
      <c r="FV91" s="237" t="e">
        <f t="shared" si="76"/>
        <v>#N/A</v>
      </c>
      <c r="FW91" s="237" t="e">
        <f t="shared" si="74"/>
        <v>#N/A</v>
      </c>
      <c r="FX91" s="237" t="e">
        <f t="shared" si="74"/>
        <v>#N/A</v>
      </c>
      <c r="FY91" s="237" t="e">
        <f t="shared" si="74"/>
        <v>#N/A</v>
      </c>
      <c r="FZ91" s="237" t="e">
        <f t="shared" si="74"/>
        <v>#N/A</v>
      </c>
      <c r="GA91" s="237" t="e">
        <f t="shared" si="74"/>
        <v>#N/A</v>
      </c>
      <c r="GB91" s="237" t="e">
        <f t="shared" si="74"/>
        <v>#N/A</v>
      </c>
      <c r="GC91" s="237" t="e">
        <f t="shared" si="74"/>
        <v>#N/A</v>
      </c>
      <c r="GD91" s="237" t="e">
        <f t="shared" si="74"/>
        <v>#N/A</v>
      </c>
      <c r="GE91" s="237" t="e">
        <f t="shared" si="74"/>
        <v>#N/A</v>
      </c>
      <c r="GF91" s="237" t="e">
        <f t="shared" si="74"/>
        <v>#N/A</v>
      </c>
      <c r="GG91" s="237" t="e">
        <f t="shared" si="74"/>
        <v>#N/A</v>
      </c>
      <c r="GH91" s="237" t="e">
        <f t="shared" si="74"/>
        <v>#N/A</v>
      </c>
      <c r="GI91" s="237" t="e">
        <f t="shared" si="74"/>
        <v>#N/A</v>
      </c>
      <c r="GJ91" s="237" t="e">
        <f t="shared" si="74"/>
        <v>#N/A</v>
      </c>
      <c r="GK91" s="237" t="e">
        <f t="shared" si="74"/>
        <v>#N/A</v>
      </c>
      <c r="GL91" s="237" t="e">
        <f t="shared" si="128"/>
        <v>#N/A</v>
      </c>
      <c r="GM91" s="237" t="e">
        <f t="shared" si="128"/>
        <v>#N/A</v>
      </c>
      <c r="GN91" s="237" t="e">
        <f t="shared" si="128"/>
        <v>#N/A</v>
      </c>
      <c r="GO91" s="237" t="e">
        <f t="shared" si="120"/>
        <v>#N/A</v>
      </c>
      <c r="GP91" s="237" t="e">
        <f t="shared" si="120"/>
        <v>#N/A</v>
      </c>
      <c r="GQ91" s="237" t="e">
        <f t="shared" si="118"/>
        <v>#N/A</v>
      </c>
      <c r="GR91" s="237" t="e">
        <f t="shared" si="118"/>
        <v>#N/A</v>
      </c>
      <c r="GS91" s="237" t="e">
        <f t="shared" si="118"/>
        <v>#N/A</v>
      </c>
      <c r="GT91" s="237" t="e">
        <f t="shared" si="118"/>
        <v>#N/A</v>
      </c>
      <c r="GU91" s="237" t="e">
        <f t="shared" si="118"/>
        <v>#N/A</v>
      </c>
      <c r="GV91" s="237" t="e">
        <f t="shared" si="118"/>
        <v>#N/A</v>
      </c>
      <c r="GW91" s="237" t="e">
        <f t="shared" si="118"/>
        <v>#N/A</v>
      </c>
      <c r="GX91" s="237" t="e">
        <f t="shared" si="118"/>
        <v>#N/A</v>
      </c>
      <c r="GY91" s="237" t="e">
        <f t="shared" si="118"/>
        <v>#N/A</v>
      </c>
      <c r="GZ91" s="237" t="e">
        <f t="shared" si="118"/>
        <v>#N/A</v>
      </c>
      <c r="HA91" s="237" t="e">
        <f t="shared" si="118"/>
        <v>#N/A</v>
      </c>
      <c r="HB91" s="237" t="e">
        <f t="shared" si="106"/>
        <v>#N/A</v>
      </c>
      <c r="HC91" s="237" t="e">
        <f t="shared" si="106"/>
        <v>#N/A</v>
      </c>
      <c r="HD91" s="237" t="e">
        <f t="shared" si="98"/>
        <v>#N/A</v>
      </c>
      <c r="HE91" s="237" t="e">
        <f t="shared" si="98"/>
        <v>#N/A</v>
      </c>
      <c r="HF91" s="237" t="e">
        <f t="shared" si="98"/>
        <v>#N/A</v>
      </c>
      <c r="HG91" s="237" t="e">
        <f t="shared" si="98"/>
        <v>#N/A</v>
      </c>
      <c r="HH91" s="237" t="e">
        <f t="shared" si="98"/>
        <v>#N/A</v>
      </c>
      <c r="HI91" s="237" t="e">
        <f t="shared" si="98"/>
        <v>#N/A</v>
      </c>
      <c r="HJ91" s="237" t="e">
        <f t="shared" si="98"/>
        <v>#N/A</v>
      </c>
      <c r="HK91" s="237" t="e">
        <f t="shared" si="98"/>
        <v>#N/A</v>
      </c>
      <c r="HL91" s="237" t="e">
        <f t="shared" si="98"/>
        <v>#N/A</v>
      </c>
      <c r="HM91" s="237" t="e">
        <f t="shared" si="98"/>
        <v>#N/A</v>
      </c>
      <c r="HN91" s="237" t="e">
        <f t="shared" si="98"/>
        <v>#N/A</v>
      </c>
      <c r="HO91" s="237" t="e">
        <f t="shared" si="98"/>
        <v>#N/A</v>
      </c>
      <c r="HP91" s="237" t="e">
        <f t="shared" si="127"/>
        <v>#N/A</v>
      </c>
      <c r="HQ91" s="237" t="e">
        <f t="shared" si="107"/>
        <v>#N/A</v>
      </c>
      <c r="HR91" s="237" t="e">
        <f t="shared" si="107"/>
        <v>#N/A</v>
      </c>
      <c r="HS91" s="237" t="e">
        <f t="shared" si="107"/>
        <v>#N/A</v>
      </c>
      <c r="HT91" s="237" t="e">
        <f t="shared" si="107"/>
        <v>#N/A</v>
      </c>
      <c r="HU91" s="237" t="e">
        <f t="shared" si="107"/>
        <v>#N/A</v>
      </c>
      <c r="HV91" s="237" t="e">
        <f t="shared" si="81"/>
        <v>#N/A</v>
      </c>
      <c r="HW91" s="237" t="e">
        <f t="shared" si="79"/>
        <v>#N/A</v>
      </c>
      <c r="HX91" s="237" t="e">
        <f t="shared" si="66"/>
        <v>#N/A</v>
      </c>
      <c r="HY91" s="237" t="e">
        <f t="shared" si="63"/>
        <v>#N/A</v>
      </c>
      <c r="HZ91" s="237" t="e">
        <f t="shared" si="63"/>
        <v>#N/A</v>
      </c>
      <c r="IA91" s="237" t="e">
        <f t="shared" si="63"/>
        <v>#N/A</v>
      </c>
      <c r="IB91" s="237" t="e">
        <f t="shared" si="63"/>
        <v>#N/A</v>
      </c>
    </row>
    <row r="92" spans="1:236" hidden="1" x14ac:dyDescent="0.25">
      <c r="A92" s="22">
        <v>89</v>
      </c>
      <c r="B92" s="132"/>
      <c r="C92" s="132"/>
      <c r="D92" s="132"/>
      <c r="E92" s="127"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9" t="str">
        <f t="shared" si="94"/>
        <v/>
      </c>
      <c r="Q92" s="119" t="str">
        <f t="shared" si="95"/>
        <v/>
      </c>
      <c r="R92" s="40" t="str">
        <f t="shared" si="96"/>
        <v/>
      </c>
      <c r="S92" s="132"/>
      <c r="T92" s="28" t="str">
        <f>IF(AND(B92&gt;0,C92&gt;0,D92&gt;0,M92&gt;0,N92&gt;0,S92&gt;0,NOT(K92="")),ABS(VLOOKUP($S$1,VLookups!$A$28:$B$29,2,FALSE)-_xlfn.BETA.DIST(S92,IF(G92="L",N92,M92),IF(G92="L",M92,N92),TRUE,B92,D92)),"")</f>
        <v/>
      </c>
      <c r="U92" s="129" t="str">
        <f>IF(OR($M92="",$N92=""),"",_xlfn.BETA.INV(ABS(VLOOKUP($S$1,VLookups!$A$28:$B$29,2,FALSE)-U$3),IF($G92="L",$N92,$M92),IF($G92="L",$M92,$N92),$B92,$D92))</f>
        <v/>
      </c>
      <c r="V92" s="130" t="str">
        <f>IF(OR($M92="",$N92=""),"",_xlfn.BETA.INV(ABS(VLOOKUP($S$1,VLookups!$A$28:$B$29,2,FALSE)-V$3),IF($G92="L",$N92,$M92),IF($G92="L",$M92,$N92),$B92,$D92))</f>
        <v/>
      </c>
      <c r="W92" s="129" t="str">
        <f>IF(OR($M92="",$N92=""),"",_xlfn.BETA.INV(ABS(VLOOKUP($S$1,VLookups!$A$28:$B$29,2,FALSE)-W$3),IF($G92="L",$N92,$M92),IF($G92="L",$M92,$N92),$B92,$D92))</f>
        <v/>
      </c>
      <c r="X92" s="130" t="str">
        <f>IF(OR($M92="",$N92=""),"",_xlfn.BETA.INV(ABS(VLOOKUP($S$1,VLookups!$A$28:$B$29,2,FALSE)-X$3),IF($G92="L",$N92,$M92),IF($G92="L",$M92,$N92),$B92,$D92))</f>
        <v/>
      </c>
      <c r="Y92" s="129" t="str">
        <f>IF(OR($M92="",$N92=""),"",_xlfn.BETA.INV(ABS(VLOOKUP($S$1,VLookups!$A$28:$B$29,2,FALSE)-Y$3),IF($G92="L",$N92,$M92),IF($G92="L",$M92,$N92),$B92,$D92))</f>
        <v/>
      </c>
      <c r="Z92" s="130" t="str">
        <f>IF(OR($M92="",$N92=""),"",_xlfn.BETA.INV(ABS(VLOOKUP($S$1,VLookups!$A$28:$B$29,2,FALSE)-Z$3),IF($G92="L",$N92,$M92),IF($G92="L",$M92,$N92),$B92,$D92))</f>
        <v/>
      </c>
      <c r="AA92" s="129" t="str">
        <f>IF(OR($M92="",$N92=""),"",_xlfn.BETA.INV(ABS(VLOOKUP($S$1,VLookups!$A$28:$B$29,2,FALSE)-AA$3),IF($G92="L",$N92,$M92),IF($G92="L",$M92,$N92),$B92,$D92))</f>
        <v/>
      </c>
      <c r="AB92" s="130" t="str">
        <f>IF(OR($M92="",$N92=""),"",_xlfn.BETA.INV(ABS(VLOOKUP($S$1,VLookups!$A$28:$B$29,2,FALSE)-AB$3),IF($G92="L",$N92,$M92),IF($G92="L",$M92,$N92),$B92,$D92))</f>
        <v/>
      </c>
      <c r="AC92" s="129" t="str">
        <f>IF(OR($M92="",$N92=""),"",_xlfn.BETA.INV(ABS(VLOOKUP($S$1,VLookups!$A$28:$B$29,2,FALSE)-AC$3),IF($G92="L",$N92,$M92),IF($G92="L",$M92,$N92),$B92,$D92))</f>
        <v/>
      </c>
      <c r="AD92" s="130" t="str">
        <f>IF(OR($M92="",$N92=""),"",_xlfn.BETA.INV(ABS(VLOOKUP($S$1,VLookups!$A$28:$B$29,2,FALSE)-AD$3),IF($G92="L",$N92,$M92),IF($G92="L",$M92,$N92),$B92,$D92))</f>
        <v/>
      </c>
      <c r="AE92" s="129" t="str">
        <f>IF(OR($M92="",$N92=""),"",_xlfn.BETA.INV(ABS(VLOOKUP($S$1,VLookups!$A$28:$B$29,2,FALSE)-AE$3),IF($G92="L",$N92,$M92),IF($G92="L",$M92,$N92),$B92,$D92))</f>
        <v/>
      </c>
      <c r="AF92" s="130" t="str">
        <f>IF(OR($M92="",$N92=""),"",_xlfn.BETA.INV(ABS(VLOOKUP($S$1,VLookups!$A$28:$B$29,2,FALSE)-AF$3),IF($G92="L",$N92,$M92),IF($G92="L",$M92,$N92),$B92,$D92))</f>
        <v/>
      </c>
      <c r="AG92" s="17"/>
      <c r="AH92" s="238" t="str">
        <f t="shared" si="102"/>
        <v/>
      </c>
      <c r="AI92" s="236" t="str">
        <f t="shared" si="103"/>
        <v/>
      </c>
      <c r="AJ92" s="199" t="str">
        <f t="shared" si="126"/>
        <v/>
      </c>
      <c r="AK92" s="199" t="str">
        <f t="shared" si="126"/>
        <v/>
      </c>
      <c r="AL92" s="199" t="str">
        <f t="shared" si="126"/>
        <v/>
      </c>
      <c r="AM92" s="199" t="str">
        <f t="shared" si="126"/>
        <v/>
      </c>
      <c r="AN92" s="199" t="str">
        <f t="shared" si="126"/>
        <v/>
      </c>
      <c r="AO92" s="199" t="str">
        <f t="shared" si="126"/>
        <v/>
      </c>
      <c r="AP92" s="199" t="str">
        <f t="shared" si="126"/>
        <v/>
      </c>
      <c r="AQ92" s="199" t="str">
        <f t="shared" si="126"/>
        <v/>
      </c>
      <c r="AR92" s="199" t="str">
        <f t="shared" si="126"/>
        <v/>
      </c>
      <c r="AS92" s="199" t="str">
        <f t="shared" si="126"/>
        <v/>
      </c>
      <c r="AT92" s="199" t="str">
        <f t="shared" si="126"/>
        <v/>
      </c>
      <c r="AU92" s="199" t="str">
        <f t="shared" si="126"/>
        <v/>
      </c>
      <c r="AV92" s="199" t="str">
        <f t="shared" si="126"/>
        <v/>
      </c>
      <c r="AW92" s="199" t="str">
        <f t="shared" si="126"/>
        <v/>
      </c>
      <c r="AX92" s="199" t="str">
        <f t="shared" si="126"/>
        <v/>
      </c>
      <c r="AY92" s="199" t="str">
        <f t="shared" si="126"/>
        <v/>
      </c>
      <c r="AZ92" s="199" t="str">
        <f t="shared" si="126"/>
        <v/>
      </c>
      <c r="BA92" s="199" t="str">
        <f t="shared" si="126"/>
        <v/>
      </c>
      <c r="BB92" s="199" t="str">
        <f t="shared" si="126"/>
        <v/>
      </c>
      <c r="BC92" s="199" t="str">
        <f t="shared" si="126"/>
        <v/>
      </c>
      <c r="BD92" s="199" t="str">
        <f t="shared" si="126"/>
        <v/>
      </c>
      <c r="BE92" s="199" t="str">
        <f t="shared" si="126"/>
        <v/>
      </c>
      <c r="BF92" s="199" t="str">
        <f t="shared" si="126"/>
        <v/>
      </c>
      <c r="BG92" s="199" t="str">
        <f t="shared" si="126"/>
        <v/>
      </c>
      <c r="BH92" s="199" t="str">
        <f t="shared" si="126"/>
        <v/>
      </c>
      <c r="BI92" s="199" t="str">
        <f t="shared" si="126"/>
        <v/>
      </c>
      <c r="BJ92" s="199" t="str">
        <f t="shared" si="126"/>
        <v/>
      </c>
      <c r="BK92" s="199" t="str">
        <f t="shared" si="126"/>
        <v/>
      </c>
      <c r="BL92" s="199" t="str">
        <f t="shared" si="126"/>
        <v/>
      </c>
      <c r="BM92" s="199" t="str">
        <f t="shared" si="126"/>
        <v/>
      </c>
      <c r="BN92" s="199" t="str">
        <f t="shared" si="126"/>
        <v/>
      </c>
      <c r="BO92" s="199" t="str">
        <f t="shared" si="126"/>
        <v/>
      </c>
      <c r="BP92" s="199" t="str">
        <f t="shared" si="126"/>
        <v/>
      </c>
      <c r="BQ92" s="199" t="str">
        <f t="shared" si="126"/>
        <v/>
      </c>
      <c r="BR92" s="199" t="str">
        <f t="shared" si="126"/>
        <v/>
      </c>
      <c r="BS92" s="199" t="str">
        <f t="shared" si="126"/>
        <v/>
      </c>
      <c r="BT92" s="199" t="str">
        <f t="shared" si="126"/>
        <v/>
      </c>
      <c r="BU92" s="199" t="str">
        <f t="shared" si="126"/>
        <v/>
      </c>
      <c r="BV92" s="199" t="str">
        <f t="shared" si="126"/>
        <v/>
      </c>
      <c r="BW92" s="199" t="str">
        <f t="shared" si="126"/>
        <v/>
      </c>
      <c r="BX92" s="199" t="str">
        <f t="shared" si="126"/>
        <v/>
      </c>
      <c r="BY92" s="199" t="str">
        <f t="shared" si="126"/>
        <v/>
      </c>
      <c r="BZ92" s="199" t="str">
        <f t="shared" si="126"/>
        <v/>
      </c>
      <c r="CA92" s="199" t="str">
        <f t="shared" si="126"/>
        <v/>
      </c>
      <c r="CB92" s="199" t="str">
        <f t="shared" si="126"/>
        <v/>
      </c>
      <c r="CC92" s="199" t="str">
        <f t="shared" si="126"/>
        <v/>
      </c>
      <c r="CD92" s="199" t="str">
        <f t="shared" si="126"/>
        <v/>
      </c>
      <c r="CE92" s="199" t="str">
        <f t="shared" si="126"/>
        <v/>
      </c>
      <c r="CF92" s="199" t="str">
        <f t="shared" si="126"/>
        <v/>
      </c>
      <c r="CG92" s="199" t="str">
        <f t="shared" si="126"/>
        <v/>
      </c>
      <c r="CH92" s="199" t="str">
        <f t="shared" si="126"/>
        <v/>
      </c>
      <c r="CI92" s="199" t="str">
        <f t="shared" si="126"/>
        <v/>
      </c>
      <c r="CJ92" s="199" t="str">
        <f t="shared" si="126"/>
        <v/>
      </c>
      <c r="CK92" s="199" t="str">
        <f t="shared" si="126"/>
        <v/>
      </c>
      <c r="CL92" s="199" t="str">
        <f t="shared" si="126"/>
        <v/>
      </c>
      <c r="CM92" s="199" t="str">
        <f t="shared" si="126"/>
        <v/>
      </c>
      <c r="CN92" s="199" t="str">
        <f t="shared" si="126"/>
        <v/>
      </c>
      <c r="CO92" s="199" t="str">
        <f t="shared" si="126"/>
        <v/>
      </c>
      <c r="CP92" s="199" t="str">
        <f t="shared" si="126"/>
        <v/>
      </c>
      <c r="CQ92" s="199" t="str">
        <f t="shared" si="126"/>
        <v/>
      </c>
      <c r="CR92" s="199" t="str">
        <f t="shared" si="126"/>
        <v/>
      </c>
      <c r="CS92" s="199" t="str">
        <f t="shared" si="126"/>
        <v/>
      </c>
      <c r="CT92" s="199" t="str">
        <f t="shared" si="126"/>
        <v/>
      </c>
      <c r="CU92" s="199" t="str">
        <f t="shared" ref="CU92:FF99" si="130">IF(ISNONTEXT($AH92),CT92+$AH92,"")</f>
        <v/>
      </c>
      <c r="CV92" s="199" t="str">
        <f t="shared" si="130"/>
        <v/>
      </c>
      <c r="CW92" s="199" t="str">
        <f t="shared" si="130"/>
        <v/>
      </c>
      <c r="CX92" s="199" t="str">
        <f t="shared" si="130"/>
        <v/>
      </c>
      <c r="CY92" s="199" t="str">
        <f t="shared" si="130"/>
        <v/>
      </c>
      <c r="CZ92" s="199" t="str">
        <f t="shared" si="130"/>
        <v/>
      </c>
      <c r="DA92" s="199" t="str">
        <f t="shared" si="130"/>
        <v/>
      </c>
      <c r="DB92" s="199" t="str">
        <f t="shared" si="130"/>
        <v/>
      </c>
      <c r="DC92" s="199" t="str">
        <f t="shared" si="130"/>
        <v/>
      </c>
      <c r="DD92" s="199" t="str">
        <f t="shared" si="130"/>
        <v/>
      </c>
      <c r="DE92" s="199" t="str">
        <f t="shared" si="130"/>
        <v/>
      </c>
      <c r="DF92" s="199" t="str">
        <f t="shared" si="130"/>
        <v/>
      </c>
      <c r="DG92" s="199" t="str">
        <f t="shared" si="130"/>
        <v/>
      </c>
      <c r="DH92" s="199" t="str">
        <f t="shared" si="130"/>
        <v/>
      </c>
      <c r="DI92" s="199" t="str">
        <f t="shared" si="130"/>
        <v/>
      </c>
      <c r="DJ92" s="199" t="str">
        <f t="shared" si="130"/>
        <v/>
      </c>
      <c r="DK92" s="199" t="str">
        <f t="shared" si="130"/>
        <v/>
      </c>
      <c r="DL92" s="199" t="str">
        <f t="shared" si="130"/>
        <v/>
      </c>
      <c r="DM92" s="199" t="str">
        <f t="shared" si="130"/>
        <v/>
      </c>
      <c r="DN92" s="199" t="str">
        <f t="shared" si="130"/>
        <v/>
      </c>
      <c r="DO92" s="199" t="str">
        <f t="shared" si="130"/>
        <v/>
      </c>
      <c r="DP92" s="199" t="str">
        <f t="shared" si="130"/>
        <v/>
      </c>
      <c r="DQ92" s="199" t="str">
        <f t="shared" si="130"/>
        <v/>
      </c>
      <c r="DR92" s="199" t="str">
        <f t="shared" si="130"/>
        <v/>
      </c>
      <c r="DS92" s="199" t="str">
        <f t="shared" si="130"/>
        <v/>
      </c>
      <c r="DT92" s="199" t="str">
        <f t="shared" si="130"/>
        <v/>
      </c>
      <c r="DU92" s="199" t="str">
        <f t="shared" si="130"/>
        <v/>
      </c>
      <c r="DV92" s="199" t="str">
        <f t="shared" si="130"/>
        <v/>
      </c>
      <c r="DW92" s="199" t="str">
        <f t="shared" si="130"/>
        <v/>
      </c>
      <c r="DX92" s="199" t="str">
        <f t="shared" si="130"/>
        <v/>
      </c>
      <c r="DY92" s="199" t="str">
        <f t="shared" si="130"/>
        <v/>
      </c>
      <c r="DZ92" s="199" t="str">
        <f t="shared" si="130"/>
        <v/>
      </c>
      <c r="EA92" s="199" t="str">
        <f t="shared" si="130"/>
        <v/>
      </c>
      <c r="EB92" s="199" t="str">
        <f t="shared" si="130"/>
        <v/>
      </c>
      <c r="EC92" s="199" t="str">
        <f t="shared" si="130"/>
        <v/>
      </c>
      <c r="ED92" s="199" t="str">
        <f t="shared" si="130"/>
        <v/>
      </c>
      <c r="EE92" s="236" t="str">
        <f t="shared" si="105"/>
        <v/>
      </c>
      <c r="EF92" s="237" t="e">
        <f t="shared" si="115"/>
        <v>#N/A</v>
      </c>
      <c r="EG92" s="237" t="e">
        <f t="shared" si="115"/>
        <v>#N/A</v>
      </c>
      <c r="EH92" s="237" t="e">
        <f t="shared" si="115"/>
        <v>#N/A</v>
      </c>
      <c r="EI92" s="237" t="e">
        <f t="shared" si="115"/>
        <v>#N/A</v>
      </c>
      <c r="EJ92" s="237" t="e">
        <f t="shared" si="115"/>
        <v>#N/A</v>
      </c>
      <c r="EK92" s="237" t="e">
        <f t="shared" si="115"/>
        <v>#N/A</v>
      </c>
      <c r="EL92" s="237" t="e">
        <f t="shared" si="115"/>
        <v>#N/A</v>
      </c>
      <c r="EM92" s="237" t="e">
        <f t="shared" si="115"/>
        <v>#N/A</v>
      </c>
      <c r="EN92" s="237" t="e">
        <f t="shared" si="115"/>
        <v>#N/A</v>
      </c>
      <c r="EO92" s="237" t="e">
        <f t="shared" si="115"/>
        <v>#N/A</v>
      </c>
      <c r="EP92" s="237" t="e">
        <f t="shared" si="115"/>
        <v>#N/A</v>
      </c>
      <c r="EQ92" s="237" t="e">
        <f t="shared" si="115"/>
        <v>#N/A</v>
      </c>
      <c r="ER92" s="237" t="e">
        <f t="shared" si="115"/>
        <v>#N/A</v>
      </c>
      <c r="ES92" s="237" t="e">
        <f t="shared" si="115"/>
        <v>#N/A</v>
      </c>
      <c r="ET92" s="237" t="e">
        <f t="shared" si="115"/>
        <v>#N/A</v>
      </c>
      <c r="EU92" s="237" t="e">
        <f t="shared" si="115"/>
        <v>#N/A</v>
      </c>
      <c r="EV92" s="237" t="e">
        <f t="shared" si="124"/>
        <v>#N/A</v>
      </c>
      <c r="EW92" s="237" t="e">
        <f t="shared" si="124"/>
        <v>#N/A</v>
      </c>
      <c r="EX92" s="237" t="e">
        <f t="shared" si="124"/>
        <v>#N/A</v>
      </c>
      <c r="EY92" s="237" t="e">
        <f t="shared" si="122"/>
        <v>#N/A</v>
      </c>
      <c r="EZ92" s="237" t="e">
        <f t="shared" si="122"/>
        <v>#N/A</v>
      </c>
      <c r="FA92" s="237" t="e">
        <f t="shared" si="122"/>
        <v>#N/A</v>
      </c>
      <c r="FB92" s="237" t="e">
        <f t="shared" si="122"/>
        <v>#N/A</v>
      </c>
      <c r="FC92" s="237" t="e">
        <f t="shared" si="122"/>
        <v>#N/A</v>
      </c>
      <c r="FD92" s="237" t="e">
        <f t="shared" si="122"/>
        <v>#N/A</v>
      </c>
      <c r="FE92" s="237" t="e">
        <f t="shared" si="122"/>
        <v>#N/A</v>
      </c>
      <c r="FF92" s="237" t="e">
        <f t="shared" si="122"/>
        <v>#N/A</v>
      </c>
      <c r="FG92" s="237" t="e">
        <f t="shared" si="122"/>
        <v>#N/A</v>
      </c>
      <c r="FH92" s="237" t="e">
        <f t="shared" si="122"/>
        <v>#N/A</v>
      </c>
      <c r="FI92" s="237" t="e">
        <f t="shared" si="122"/>
        <v>#N/A</v>
      </c>
      <c r="FJ92" s="237" t="e">
        <f t="shared" si="122"/>
        <v>#N/A</v>
      </c>
      <c r="FK92" s="237" t="e">
        <f t="shared" si="108"/>
        <v>#N/A</v>
      </c>
      <c r="FL92" s="237" t="e">
        <f t="shared" si="88"/>
        <v>#N/A</v>
      </c>
      <c r="FM92" s="237" t="e">
        <f t="shared" si="88"/>
        <v>#N/A</v>
      </c>
      <c r="FN92" s="237" t="e">
        <f t="shared" si="88"/>
        <v>#N/A</v>
      </c>
      <c r="FO92" s="237" t="e">
        <f t="shared" si="88"/>
        <v>#N/A</v>
      </c>
      <c r="FP92" s="237" t="e">
        <f t="shared" si="88"/>
        <v>#N/A</v>
      </c>
      <c r="FQ92" s="237" t="e">
        <f t="shared" si="88"/>
        <v>#N/A</v>
      </c>
      <c r="FR92" s="237" t="e">
        <f t="shared" si="88"/>
        <v>#N/A</v>
      </c>
      <c r="FS92" s="237" t="e">
        <f t="shared" si="76"/>
        <v>#N/A</v>
      </c>
      <c r="FT92" s="237" t="e">
        <f t="shared" si="76"/>
        <v>#N/A</v>
      </c>
      <c r="FU92" s="237" t="e">
        <f t="shared" si="76"/>
        <v>#N/A</v>
      </c>
      <c r="FV92" s="237" t="e">
        <f t="shared" si="76"/>
        <v>#N/A</v>
      </c>
      <c r="FW92" s="237" t="e">
        <f t="shared" si="74"/>
        <v>#N/A</v>
      </c>
      <c r="FX92" s="237" t="e">
        <f t="shared" si="74"/>
        <v>#N/A</v>
      </c>
      <c r="FY92" s="237" t="e">
        <f t="shared" si="74"/>
        <v>#N/A</v>
      </c>
      <c r="FZ92" s="237" t="e">
        <f t="shared" si="74"/>
        <v>#N/A</v>
      </c>
      <c r="GA92" s="237" t="e">
        <f t="shared" si="74"/>
        <v>#N/A</v>
      </c>
      <c r="GB92" s="237" t="e">
        <f t="shared" si="74"/>
        <v>#N/A</v>
      </c>
      <c r="GC92" s="237" t="e">
        <f t="shared" si="74"/>
        <v>#N/A</v>
      </c>
      <c r="GD92" s="237" t="e">
        <f t="shared" si="74"/>
        <v>#N/A</v>
      </c>
      <c r="GE92" s="237" t="e">
        <f t="shared" si="74"/>
        <v>#N/A</v>
      </c>
      <c r="GF92" s="237" t="e">
        <f t="shared" si="74"/>
        <v>#N/A</v>
      </c>
      <c r="GG92" s="237" t="e">
        <f t="shared" si="74"/>
        <v>#N/A</v>
      </c>
      <c r="GH92" s="237" t="e">
        <f t="shared" si="74"/>
        <v>#N/A</v>
      </c>
      <c r="GI92" s="237" t="e">
        <f t="shared" si="74"/>
        <v>#N/A</v>
      </c>
      <c r="GJ92" s="237" t="e">
        <f t="shared" si="74"/>
        <v>#N/A</v>
      </c>
      <c r="GK92" s="237" t="e">
        <f t="shared" si="74"/>
        <v>#N/A</v>
      </c>
      <c r="GL92" s="237" t="e">
        <f t="shared" si="128"/>
        <v>#N/A</v>
      </c>
      <c r="GM92" s="237" t="e">
        <f t="shared" si="128"/>
        <v>#N/A</v>
      </c>
      <c r="GN92" s="237" t="e">
        <f t="shared" si="128"/>
        <v>#N/A</v>
      </c>
      <c r="GO92" s="237" t="e">
        <f t="shared" si="120"/>
        <v>#N/A</v>
      </c>
      <c r="GP92" s="237" t="e">
        <f t="shared" si="120"/>
        <v>#N/A</v>
      </c>
      <c r="GQ92" s="237" t="e">
        <f t="shared" si="118"/>
        <v>#N/A</v>
      </c>
      <c r="GR92" s="237" t="e">
        <f t="shared" si="118"/>
        <v>#N/A</v>
      </c>
      <c r="GS92" s="237" t="e">
        <f t="shared" si="118"/>
        <v>#N/A</v>
      </c>
      <c r="GT92" s="237" t="e">
        <f t="shared" si="118"/>
        <v>#N/A</v>
      </c>
      <c r="GU92" s="237" t="e">
        <f t="shared" si="118"/>
        <v>#N/A</v>
      </c>
      <c r="GV92" s="237" t="e">
        <f t="shared" si="118"/>
        <v>#N/A</v>
      </c>
      <c r="GW92" s="237" t="e">
        <f t="shared" si="118"/>
        <v>#N/A</v>
      </c>
      <c r="GX92" s="237" t="e">
        <f t="shared" si="118"/>
        <v>#N/A</v>
      </c>
      <c r="GY92" s="237" t="e">
        <f t="shared" si="118"/>
        <v>#N/A</v>
      </c>
      <c r="GZ92" s="237" t="e">
        <f t="shared" si="118"/>
        <v>#N/A</v>
      </c>
      <c r="HA92" s="237" t="e">
        <f t="shared" si="118"/>
        <v>#N/A</v>
      </c>
      <c r="HB92" s="237" t="e">
        <f t="shared" si="106"/>
        <v>#N/A</v>
      </c>
      <c r="HC92" s="237" t="e">
        <f t="shared" si="106"/>
        <v>#N/A</v>
      </c>
      <c r="HD92" s="237" t="e">
        <f t="shared" si="98"/>
        <v>#N/A</v>
      </c>
      <c r="HE92" s="237" t="e">
        <f t="shared" si="98"/>
        <v>#N/A</v>
      </c>
      <c r="HF92" s="237" t="e">
        <f t="shared" si="98"/>
        <v>#N/A</v>
      </c>
      <c r="HG92" s="237" t="e">
        <f t="shared" si="98"/>
        <v>#N/A</v>
      </c>
      <c r="HH92" s="237" t="e">
        <f t="shared" si="98"/>
        <v>#N/A</v>
      </c>
      <c r="HI92" s="237" t="e">
        <f t="shared" si="98"/>
        <v>#N/A</v>
      </c>
      <c r="HJ92" s="237" t="e">
        <f t="shared" si="98"/>
        <v>#N/A</v>
      </c>
      <c r="HK92" s="237" t="e">
        <f t="shared" si="98"/>
        <v>#N/A</v>
      </c>
      <c r="HL92" s="237" t="e">
        <f t="shared" si="98"/>
        <v>#N/A</v>
      </c>
      <c r="HM92" s="237" t="e">
        <f t="shared" si="98"/>
        <v>#N/A</v>
      </c>
      <c r="HN92" s="237" t="e">
        <f t="shared" si="98"/>
        <v>#N/A</v>
      </c>
      <c r="HO92" s="237" t="e">
        <f t="shared" si="98"/>
        <v>#N/A</v>
      </c>
      <c r="HP92" s="237" t="e">
        <f t="shared" si="127"/>
        <v>#N/A</v>
      </c>
      <c r="HQ92" s="237" t="e">
        <f t="shared" si="107"/>
        <v>#N/A</v>
      </c>
      <c r="HR92" s="237" t="e">
        <f t="shared" si="107"/>
        <v>#N/A</v>
      </c>
      <c r="HS92" s="237" t="e">
        <f t="shared" si="107"/>
        <v>#N/A</v>
      </c>
      <c r="HT92" s="237" t="e">
        <f t="shared" si="107"/>
        <v>#N/A</v>
      </c>
      <c r="HU92" s="237" t="e">
        <f t="shared" si="107"/>
        <v>#N/A</v>
      </c>
      <c r="HV92" s="237" t="e">
        <f t="shared" si="81"/>
        <v>#N/A</v>
      </c>
      <c r="HW92" s="237" t="e">
        <f t="shared" si="79"/>
        <v>#N/A</v>
      </c>
      <c r="HX92" s="237" t="e">
        <f t="shared" si="66"/>
        <v>#N/A</v>
      </c>
      <c r="HY92" s="237" t="e">
        <f t="shared" si="63"/>
        <v>#N/A</v>
      </c>
      <c r="HZ92" s="237" t="e">
        <f t="shared" si="63"/>
        <v>#N/A</v>
      </c>
      <c r="IA92" s="237" t="e">
        <f t="shared" si="63"/>
        <v>#N/A</v>
      </c>
      <c r="IB92" s="237" t="e">
        <f t="shared" si="63"/>
        <v>#N/A</v>
      </c>
    </row>
    <row r="93" spans="1:236" hidden="1" x14ac:dyDescent="0.25">
      <c r="A93" s="22">
        <v>90</v>
      </c>
      <c r="B93" s="132"/>
      <c r="C93" s="132"/>
      <c r="D93" s="132"/>
      <c r="E93" s="127"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9" t="str">
        <f t="shared" si="94"/>
        <v/>
      </c>
      <c r="Q93" s="119" t="str">
        <f t="shared" si="95"/>
        <v/>
      </c>
      <c r="R93" s="40" t="str">
        <f t="shared" si="96"/>
        <v/>
      </c>
      <c r="S93" s="132"/>
      <c r="T93" s="28" t="str">
        <f>IF(AND(B93&gt;0,C93&gt;0,D93&gt;0,M93&gt;0,N93&gt;0,S93&gt;0,NOT(K93="")),ABS(VLOOKUP($S$1,VLookups!$A$28:$B$29,2,FALSE)-_xlfn.BETA.DIST(S93,IF(G93="L",N93,M93),IF(G93="L",M93,N93),TRUE,B93,D93)),"")</f>
        <v/>
      </c>
      <c r="U93" s="129" t="str">
        <f>IF(OR($M93="",$N93=""),"",_xlfn.BETA.INV(ABS(VLOOKUP($S$1,VLookups!$A$28:$B$29,2,FALSE)-U$3),IF($G93="L",$N93,$M93),IF($G93="L",$M93,$N93),$B93,$D93))</f>
        <v/>
      </c>
      <c r="V93" s="130" t="str">
        <f>IF(OR($M93="",$N93=""),"",_xlfn.BETA.INV(ABS(VLOOKUP($S$1,VLookups!$A$28:$B$29,2,FALSE)-V$3),IF($G93="L",$N93,$M93),IF($G93="L",$M93,$N93),$B93,$D93))</f>
        <v/>
      </c>
      <c r="W93" s="129" t="str">
        <f>IF(OR($M93="",$N93=""),"",_xlfn.BETA.INV(ABS(VLOOKUP($S$1,VLookups!$A$28:$B$29,2,FALSE)-W$3),IF($G93="L",$N93,$M93),IF($G93="L",$M93,$N93),$B93,$D93))</f>
        <v/>
      </c>
      <c r="X93" s="130" t="str">
        <f>IF(OR($M93="",$N93=""),"",_xlfn.BETA.INV(ABS(VLOOKUP($S$1,VLookups!$A$28:$B$29,2,FALSE)-X$3),IF($G93="L",$N93,$M93),IF($G93="L",$M93,$N93),$B93,$D93))</f>
        <v/>
      </c>
      <c r="Y93" s="129" t="str">
        <f>IF(OR($M93="",$N93=""),"",_xlfn.BETA.INV(ABS(VLOOKUP($S$1,VLookups!$A$28:$B$29,2,FALSE)-Y$3),IF($G93="L",$N93,$M93),IF($G93="L",$M93,$N93),$B93,$D93))</f>
        <v/>
      </c>
      <c r="Z93" s="130" t="str">
        <f>IF(OR($M93="",$N93=""),"",_xlfn.BETA.INV(ABS(VLOOKUP($S$1,VLookups!$A$28:$B$29,2,FALSE)-Z$3),IF($G93="L",$N93,$M93),IF($G93="L",$M93,$N93),$B93,$D93))</f>
        <v/>
      </c>
      <c r="AA93" s="129" t="str">
        <f>IF(OR($M93="",$N93=""),"",_xlfn.BETA.INV(ABS(VLOOKUP($S$1,VLookups!$A$28:$B$29,2,FALSE)-AA$3),IF($G93="L",$N93,$M93),IF($G93="L",$M93,$N93),$B93,$D93))</f>
        <v/>
      </c>
      <c r="AB93" s="130" t="str">
        <f>IF(OR($M93="",$N93=""),"",_xlfn.BETA.INV(ABS(VLOOKUP($S$1,VLookups!$A$28:$B$29,2,FALSE)-AB$3),IF($G93="L",$N93,$M93),IF($G93="L",$M93,$N93),$B93,$D93))</f>
        <v/>
      </c>
      <c r="AC93" s="129" t="str">
        <f>IF(OR($M93="",$N93=""),"",_xlfn.BETA.INV(ABS(VLOOKUP($S$1,VLookups!$A$28:$B$29,2,FALSE)-AC$3),IF($G93="L",$N93,$M93),IF($G93="L",$M93,$N93),$B93,$D93))</f>
        <v/>
      </c>
      <c r="AD93" s="130" t="str">
        <f>IF(OR($M93="",$N93=""),"",_xlfn.BETA.INV(ABS(VLOOKUP($S$1,VLookups!$A$28:$B$29,2,FALSE)-AD$3),IF($G93="L",$N93,$M93),IF($G93="L",$M93,$N93),$B93,$D93))</f>
        <v/>
      </c>
      <c r="AE93" s="129" t="str">
        <f>IF(OR($M93="",$N93=""),"",_xlfn.BETA.INV(ABS(VLOOKUP($S$1,VLookups!$A$28:$B$29,2,FALSE)-AE$3),IF($G93="L",$N93,$M93),IF($G93="L",$M93,$N93),$B93,$D93))</f>
        <v/>
      </c>
      <c r="AF93" s="130" t="str">
        <f>IF(OR($M93="",$N93=""),"",_xlfn.BETA.INV(ABS(VLOOKUP($S$1,VLookups!$A$28:$B$29,2,FALSE)-AF$3),IF($G93="L",$N93,$M93),IF($G93="L",$M93,$N93),$B93,$D93))</f>
        <v/>
      </c>
      <c r="AG93" s="17"/>
      <c r="AH93" s="238" t="str">
        <f t="shared" si="102"/>
        <v/>
      </c>
      <c r="AI93" s="236" t="str">
        <f t="shared" si="103"/>
        <v/>
      </c>
      <c r="AJ93" s="199" t="str">
        <f t="shared" ref="AJ93:CU96" si="131">IF(ISNONTEXT($AH93),AI93+$AH93,"")</f>
        <v/>
      </c>
      <c r="AK93" s="199" t="str">
        <f t="shared" si="131"/>
        <v/>
      </c>
      <c r="AL93" s="199" t="str">
        <f t="shared" si="131"/>
        <v/>
      </c>
      <c r="AM93" s="199" t="str">
        <f t="shared" si="131"/>
        <v/>
      </c>
      <c r="AN93" s="199" t="str">
        <f t="shared" si="131"/>
        <v/>
      </c>
      <c r="AO93" s="199" t="str">
        <f t="shared" si="131"/>
        <v/>
      </c>
      <c r="AP93" s="199" t="str">
        <f t="shared" si="131"/>
        <v/>
      </c>
      <c r="AQ93" s="199" t="str">
        <f t="shared" si="131"/>
        <v/>
      </c>
      <c r="AR93" s="199" t="str">
        <f t="shared" si="131"/>
        <v/>
      </c>
      <c r="AS93" s="199" t="str">
        <f t="shared" si="131"/>
        <v/>
      </c>
      <c r="AT93" s="199" t="str">
        <f t="shared" si="131"/>
        <v/>
      </c>
      <c r="AU93" s="199" t="str">
        <f t="shared" si="131"/>
        <v/>
      </c>
      <c r="AV93" s="199" t="str">
        <f t="shared" si="131"/>
        <v/>
      </c>
      <c r="AW93" s="199" t="str">
        <f t="shared" si="131"/>
        <v/>
      </c>
      <c r="AX93" s="199" t="str">
        <f t="shared" si="131"/>
        <v/>
      </c>
      <c r="AY93" s="199" t="str">
        <f t="shared" si="131"/>
        <v/>
      </c>
      <c r="AZ93" s="199" t="str">
        <f t="shared" si="131"/>
        <v/>
      </c>
      <c r="BA93" s="199" t="str">
        <f t="shared" si="131"/>
        <v/>
      </c>
      <c r="BB93" s="199" t="str">
        <f t="shared" si="131"/>
        <v/>
      </c>
      <c r="BC93" s="199" t="str">
        <f t="shared" si="131"/>
        <v/>
      </c>
      <c r="BD93" s="199" t="str">
        <f t="shared" si="131"/>
        <v/>
      </c>
      <c r="BE93" s="199" t="str">
        <f t="shared" si="131"/>
        <v/>
      </c>
      <c r="BF93" s="199" t="str">
        <f t="shared" si="131"/>
        <v/>
      </c>
      <c r="BG93" s="199" t="str">
        <f t="shared" si="131"/>
        <v/>
      </c>
      <c r="BH93" s="199" t="str">
        <f t="shared" si="131"/>
        <v/>
      </c>
      <c r="BI93" s="199" t="str">
        <f t="shared" si="131"/>
        <v/>
      </c>
      <c r="BJ93" s="199" t="str">
        <f t="shared" si="131"/>
        <v/>
      </c>
      <c r="BK93" s="199" t="str">
        <f t="shared" si="131"/>
        <v/>
      </c>
      <c r="BL93" s="199" t="str">
        <f t="shared" si="131"/>
        <v/>
      </c>
      <c r="BM93" s="199" t="str">
        <f t="shared" si="131"/>
        <v/>
      </c>
      <c r="BN93" s="199" t="str">
        <f t="shared" si="131"/>
        <v/>
      </c>
      <c r="BO93" s="199" t="str">
        <f t="shared" si="131"/>
        <v/>
      </c>
      <c r="BP93" s="199" t="str">
        <f t="shared" si="131"/>
        <v/>
      </c>
      <c r="BQ93" s="199" t="str">
        <f t="shared" si="131"/>
        <v/>
      </c>
      <c r="BR93" s="199" t="str">
        <f t="shared" si="131"/>
        <v/>
      </c>
      <c r="BS93" s="199" t="str">
        <f t="shared" si="131"/>
        <v/>
      </c>
      <c r="BT93" s="199" t="str">
        <f t="shared" si="131"/>
        <v/>
      </c>
      <c r="BU93" s="199" t="str">
        <f t="shared" si="131"/>
        <v/>
      </c>
      <c r="BV93" s="199" t="str">
        <f t="shared" si="131"/>
        <v/>
      </c>
      <c r="BW93" s="199" t="str">
        <f t="shared" si="131"/>
        <v/>
      </c>
      <c r="BX93" s="199" t="str">
        <f t="shared" si="131"/>
        <v/>
      </c>
      <c r="BY93" s="199" t="str">
        <f t="shared" si="131"/>
        <v/>
      </c>
      <c r="BZ93" s="199" t="str">
        <f t="shared" si="131"/>
        <v/>
      </c>
      <c r="CA93" s="199" t="str">
        <f t="shared" si="131"/>
        <v/>
      </c>
      <c r="CB93" s="199" t="str">
        <f t="shared" si="131"/>
        <v/>
      </c>
      <c r="CC93" s="199" t="str">
        <f t="shared" si="131"/>
        <v/>
      </c>
      <c r="CD93" s="199" t="str">
        <f t="shared" si="131"/>
        <v/>
      </c>
      <c r="CE93" s="199" t="str">
        <f t="shared" si="131"/>
        <v/>
      </c>
      <c r="CF93" s="199" t="str">
        <f t="shared" si="131"/>
        <v/>
      </c>
      <c r="CG93" s="199" t="str">
        <f t="shared" si="131"/>
        <v/>
      </c>
      <c r="CH93" s="199" t="str">
        <f t="shared" si="131"/>
        <v/>
      </c>
      <c r="CI93" s="199" t="str">
        <f t="shared" si="131"/>
        <v/>
      </c>
      <c r="CJ93" s="199" t="str">
        <f t="shared" si="131"/>
        <v/>
      </c>
      <c r="CK93" s="199" t="str">
        <f t="shared" si="131"/>
        <v/>
      </c>
      <c r="CL93" s="199" t="str">
        <f t="shared" si="131"/>
        <v/>
      </c>
      <c r="CM93" s="199" t="str">
        <f t="shared" si="131"/>
        <v/>
      </c>
      <c r="CN93" s="199" t="str">
        <f t="shared" si="131"/>
        <v/>
      </c>
      <c r="CO93" s="199" t="str">
        <f t="shared" si="131"/>
        <v/>
      </c>
      <c r="CP93" s="199" t="str">
        <f t="shared" si="131"/>
        <v/>
      </c>
      <c r="CQ93" s="199" t="str">
        <f t="shared" si="131"/>
        <v/>
      </c>
      <c r="CR93" s="199" t="str">
        <f t="shared" si="131"/>
        <v/>
      </c>
      <c r="CS93" s="199" t="str">
        <f t="shared" si="131"/>
        <v/>
      </c>
      <c r="CT93" s="199" t="str">
        <f t="shared" si="131"/>
        <v/>
      </c>
      <c r="CU93" s="199" t="str">
        <f t="shared" si="131"/>
        <v/>
      </c>
      <c r="CV93" s="199" t="str">
        <f t="shared" si="130"/>
        <v/>
      </c>
      <c r="CW93" s="199" t="str">
        <f t="shared" si="130"/>
        <v/>
      </c>
      <c r="CX93" s="199" t="str">
        <f t="shared" si="130"/>
        <v/>
      </c>
      <c r="CY93" s="199" t="str">
        <f t="shared" si="130"/>
        <v/>
      </c>
      <c r="CZ93" s="199" t="str">
        <f t="shared" si="130"/>
        <v/>
      </c>
      <c r="DA93" s="199" t="str">
        <f t="shared" si="130"/>
        <v/>
      </c>
      <c r="DB93" s="199" t="str">
        <f t="shared" si="130"/>
        <v/>
      </c>
      <c r="DC93" s="199" t="str">
        <f t="shared" si="130"/>
        <v/>
      </c>
      <c r="DD93" s="199" t="str">
        <f t="shared" si="130"/>
        <v/>
      </c>
      <c r="DE93" s="199" t="str">
        <f t="shared" si="130"/>
        <v/>
      </c>
      <c r="DF93" s="199" t="str">
        <f t="shared" si="130"/>
        <v/>
      </c>
      <c r="DG93" s="199" t="str">
        <f t="shared" si="130"/>
        <v/>
      </c>
      <c r="DH93" s="199" t="str">
        <f t="shared" si="130"/>
        <v/>
      </c>
      <c r="DI93" s="199" t="str">
        <f t="shared" si="130"/>
        <v/>
      </c>
      <c r="DJ93" s="199" t="str">
        <f t="shared" si="130"/>
        <v/>
      </c>
      <c r="DK93" s="199" t="str">
        <f t="shared" si="130"/>
        <v/>
      </c>
      <c r="DL93" s="199" t="str">
        <f t="shared" si="130"/>
        <v/>
      </c>
      <c r="DM93" s="199" t="str">
        <f t="shared" si="130"/>
        <v/>
      </c>
      <c r="DN93" s="199" t="str">
        <f t="shared" si="130"/>
        <v/>
      </c>
      <c r="DO93" s="199" t="str">
        <f t="shared" si="130"/>
        <v/>
      </c>
      <c r="DP93" s="199" t="str">
        <f t="shared" si="130"/>
        <v/>
      </c>
      <c r="DQ93" s="199" t="str">
        <f t="shared" si="130"/>
        <v/>
      </c>
      <c r="DR93" s="199" t="str">
        <f t="shared" si="130"/>
        <v/>
      </c>
      <c r="DS93" s="199" t="str">
        <f t="shared" si="130"/>
        <v/>
      </c>
      <c r="DT93" s="199" t="str">
        <f t="shared" si="130"/>
        <v/>
      </c>
      <c r="DU93" s="199" t="str">
        <f t="shared" si="130"/>
        <v/>
      </c>
      <c r="DV93" s="199" t="str">
        <f t="shared" si="130"/>
        <v/>
      </c>
      <c r="DW93" s="199" t="str">
        <f t="shared" si="130"/>
        <v/>
      </c>
      <c r="DX93" s="199" t="str">
        <f t="shared" si="130"/>
        <v/>
      </c>
      <c r="DY93" s="199" t="str">
        <f t="shared" si="130"/>
        <v/>
      </c>
      <c r="DZ93" s="199" t="str">
        <f t="shared" si="130"/>
        <v/>
      </c>
      <c r="EA93" s="199" t="str">
        <f t="shared" si="130"/>
        <v/>
      </c>
      <c r="EB93" s="199" t="str">
        <f t="shared" si="130"/>
        <v/>
      </c>
      <c r="EC93" s="199" t="str">
        <f t="shared" si="130"/>
        <v/>
      </c>
      <c r="ED93" s="199" t="str">
        <f t="shared" si="130"/>
        <v/>
      </c>
      <c r="EE93" s="236" t="str">
        <f t="shared" si="105"/>
        <v/>
      </c>
      <c r="EF93" s="237" t="e">
        <f t="shared" si="115"/>
        <v>#N/A</v>
      </c>
      <c r="EG93" s="237" t="e">
        <f t="shared" si="115"/>
        <v>#N/A</v>
      </c>
      <c r="EH93" s="237" t="e">
        <f t="shared" si="115"/>
        <v>#N/A</v>
      </c>
      <c r="EI93" s="237" t="e">
        <f t="shared" si="115"/>
        <v>#N/A</v>
      </c>
      <c r="EJ93" s="237" t="e">
        <f t="shared" si="115"/>
        <v>#N/A</v>
      </c>
      <c r="EK93" s="237" t="e">
        <f t="shared" si="115"/>
        <v>#N/A</v>
      </c>
      <c r="EL93" s="237" t="e">
        <f t="shared" si="115"/>
        <v>#N/A</v>
      </c>
      <c r="EM93" s="237" t="e">
        <f t="shared" si="115"/>
        <v>#N/A</v>
      </c>
      <c r="EN93" s="237" t="e">
        <f t="shared" si="115"/>
        <v>#N/A</v>
      </c>
      <c r="EO93" s="237" t="e">
        <f t="shared" si="115"/>
        <v>#N/A</v>
      </c>
      <c r="EP93" s="237" t="e">
        <f t="shared" si="115"/>
        <v>#N/A</v>
      </c>
      <c r="EQ93" s="237" t="e">
        <f t="shared" si="115"/>
        <v>#N/A</v>
      </c>
      <c r="ER93" s="237" t="e">
        <f t="shared" si="115"/>
        <v>#N/A</v>
      </c>
      <c r="ES93" s="237" t="e">
        <f t="shared" si="115"/>
        <v>#N/A</v>
      </c>
      <c r="ET93" s="237" t="e">
        <f t="shared" si="115"/>
        <v>#N/A</v>
      </c>
      <c r="EU93" s="237" t="e">
        <f t="shared" si="115"/>
        <v>#N/A</v>
      </c>
      <c r="EV93" s="237" t="e">
        <f t="shared" si="124"/>
        <v>#N/A</v>
      </c>
      <c r="EW93" s="237" t="e">
        <f t="shared" si="124"/>
        <v>#N/A</v>
      </c>
      <c r="EX93" s="237" t="e">
        <f t="shared" si="124"/>
        <v>#N/A</v>
      </c>
      <c r="EY93" s="237" t="e">
        <f t="shared" si="122"/>
        <v>#N/A</v>
      </c>
      <c r="EZ93" s="237" t="e">
        <f t="shared" si="122"/>
        <v>#N/A</v>
      </c>
      <c r="FA93" s="237" t="e">
        <f t="shared" si="122"/>
        <v>#N/A</v>
      </c>
      <c r="FB93" s="237" t="e">
        <f t="shared" si="122"/>
        <v>#N/A</v>
      </c>
      <c r="FC93" s="237" t="e">
        <f t="shared" si="122"/>
        <v>#N/A</v>
      </c>
      <c r="FD93" s="237" t="e">
        <f t="shared" si="122"/>
        <v>#N/A</v>
      </c>
      <c r="FE93" s="237" t="e">
        <f t="shared" si="122"/>
        <v>#N/A</v>
      </c>
      <c r="FF93" s="237" t="e">
        <f t="shared" si="122"/>
        <v>#N/A</v>
      </c>
      <c r="FG93" s="237" t="e">
        <f t="shared" si="122"/>
        <v>#N/A</v>
      </c>
      <c r="FH93" s="237" t="e">
        <f t="shared" si="122"/>
        <v>#N/A</v>
      </c>
      <c r="FI93" s="237" t="e">
        <f t="shared" si="122"/>
        <v>#N/A</v>
      </c>
      <c r="FJ93" s="237" t="e">
        <f t="shared" si="122"/>
        <v>#N/A</v>
      </c>
      <c r="FK93" s="237" t="e">
        <f t="shared" si="108"/>
        <v>#N/A</v>
      </c>
      <c r="FL93" s="237" t="e">
        <f t="shared" si="88"/>
        <v>#N/A</v>
      </c>
      <c r="FM93" s="237" t="e">
        <f t="shared" si="88"/>
        <v>#N/A</v>
      </c>
      <c r="FN93" s="237" t="e">
        <f t="shared" si="88"/>
        <v>#N/A</v>
      </c>
      <c r="FO93" s="237" t="e">
        <f t="shared" si="88"/>
        <v>#N/A</v>
      </c>
      <c r="FP93" s="237" t="e">
        <f t="shared" si="88"/>
        <v>#N/A</v>
      </c>
      <c r="FQ93" s="237" t="e">
        <f t="shared" si="88"/>
        <v>#N/A</v>
      </c>
      <c r="FR93" s="237" t="e">
        <f t="shared" si="88"/>
        <v>#N/A</v>
      </c>
      <c r="FS93" s="237" t="e">
        <f t="shared" si="76"/>
        <v>#N/A</v>
      </c>
      <c r="FT93" s="237" t="e">
        <f t="shared" si="76"/>
        <v>#N/A</v>
      </c>
      <c r="FU93" s="237" t="e">
        <f t="shared" si="76"/>
        <v>#N/A</v>
      </c>
      <c r="FV93" s="237" t="e">
        <f t="shared" si="76"/>
        <v>#N/A</v>
      </c>
      <c r="FW93" s="237" t="e">
        <f t="shared" si="74"/>
        <v>#N/A</v>
      </c>
      <c r="FX93" s="237" t="e">
        <f t="shared" si="74"/>
        <v>#N/A</v>
      </c>
      <c r="FY93" s="237" t="e">
        <f t="shared" si="74"/>
        <v>#N/A</v>
      </c>
      <c r="FZ93" s="237" t="e">
        <f t="shared" si="74"/>
        <v>#N/A</v>
      </c>
      <c r="GA93" s="237" t="e">
        <f t="shared" si="74"/>
        <v>#N/A</v>
      </c>
      <c r="GB93" s="237" t="e">
        <f t="shared" si="74"/>
        <v>#N/A</v>
      </c>
      <c r="GC93" s="237" t="e">
        <f t="shared" si="74"/>
        <v>#N/A</v>
      </c>
      <c r="GD93" s="237" t="e">
        <f t="shared" si="74"/>
        <v>#N/A</v>
      </c>
      <c r="GE93" s="237" t="e">
        <f t="shared" si="74"/>
        <v>#N/A</v>
      </c>
      <c r="GF93" s="237" t="e">
        <f t="shared" si="74"/>
        <v>#N/A</v>
      </c>
      <c r="GG93" s="237" t="e">
        <f t="shared" si="74"/>
        <v>#N/A</v>
      </c>
      <c r="GH93" s="237" t="e">
        <f t="shared" si="74"/>
        <v>#N/A</v>
      </c>
      <c r="GI93" s="237" t="e">
        <f t="shared" si="74"/>
        <v>#N/A</v>
      </c>
      <c r="GJ93" s="237" t="e">
        <f t="shared" si="74"/>
        <v>#N/A</v>
      </c>
      <c r="GK93" s="237" t="e">
        <f t="shared" si="74"/>
        <v>#N/A</v>
      </c>
      <c r="GL93" s="237" t="e">
        <f t="shared" si="128"/>
        <v>#N/A</v>
      </c>
      <c r="GM93" s="237" t="e">
        <f t="shared" si="128"/>
        <v>#N/A</v>
      </c>
      <c r="GN93" s="237" t="e">
        <f t="shared" si="128"/>
        <v>#N/A</v>
      </c>
      <c r="GO93" s="237" t="e">
        <f t="shared" si="120"/>
        <v>#N/A</v>
      </c>
      <c r="GP93" s="237" t="e">
        <f t="shared" si="120"/>
        <v>#N/A</v>
      </c>
      <c r="GQ93" s="237" t="e">
        <f t="shared" si="118"/>
        <v>#N/A</v>
      </c>
      <c r="GR93" s="237" t="e">
        <f t="shared" si="118"/>
        <v>#N/A</v>
      </c>
      <c r="GS93" s="237" t="e">
        <f t="shared" si="118"/>
        <v>#N/A</v>
      </c>
      <c r="GT93" s="237" t="e">
        <f t="shared" si="118"/>
        <v>#N/A</v>
      </c>
      <c r="GU93" s="237" t="e">
        <f t="shared" si="118"/>
        <v>#N/A</v>
      </c>
      <c r="GV93" s="237" t="e">
        <f t="shared" si="118"/>
        <v>#N/A</v>
      </c>
      <c r="GW93" s="237" t="e">
        <f t="shared" si="118"/>
        <v>#N/A</v>
      </c>
      <c r="GX93" s="237" t="e">
        <f t="shared" si="118"/>
        <v>#N/A</v>
      </c>
      <c r="GY93" s="237" t="e">
        <f t="shared" si="118"/>
        <v>#N/A</v>
      </c>
      <c r="GZ93" s="237" t="e">
        <f t="shared" si="118"/>
        <v>#N/A</v>
      </c>
      <c r="HA93" s="237" t="e">
        <f t="shared" si="118"/>
        <v>#N/A</v>
      </c>
      <c r="HB93" s="237" t="e">
        <f t="shared" si="106"/>
        <v>#N/A</v>
      </c>
      <c r="HC93" s="237" t="e">
        <f t="shared" si="106"/>
        <v>#N/A</v>
      </c>
      <c r="HD93" s="237" t="e">
        <f t="shared" si="98"/>
        <v>#N/A</v>
      </c>
      <c r="HE93" s="237" t="e">
        <f t="shared" si="98"/>
        <v>#N/A</v>
      </c>
      <c r="HF93" s="237" t="e">
        <f t="shared" si="98"/>
        <v>#N/A</v>
      </c>
      <c r="HG93" s="237" t="e">
        <f t="shared" si="98"/>
        <v>#N/A</v>
      </c>
      <c r="HH93" s="237" t="e">
        <f t="shared" si="98"/>
        <v>#N/A</v>
      </c>
      <c r="HI93" s="237" t="e">
        <f t="shared" si="98"/>
        <v>#N/A</v>
      </c>
      <c r="HJ93" s="237" t="e">
        <f t="shared" si="98"/>
        <v>#N/A</v>
      </c>
      <c r="HK93" s="237" t="e">
        <f t="shared" si="98"/>
        <v>#N/A</v>
      </c>
      <c r="HL93" s="237" t="e">
        <f t="shared" si="98"/>
        <v>#N/A</v>
      </c>
      <c r="HM93" s="237" t="e">
        <f t="shared" si="98"/>
        <v>#N/A</v>
      </c>
      <c r="HN93" s="237" t="e">
        <f t="shared" si="98"/>
        <v>#N/A</v>
      </c>
      <c r="HO93" s="237" t="e">
        <f t="shared" si="98"/>
        <v>#N/A</v>
      </c>
      <c r="HP93" s="237" t="e">
        <f t="shared" si="127"/>
        <v>#N/A</v>
      </c>
      <c r="HQ93" s="237" t="e">
        <f t="shared" si="107"/>
        <v>#N/A</v>
      </c>
      <c r="HR93" s="237" t="e">
        <f t="shared" si="107"/>
        <v>#N/A</v>
      </c>
      <c r="HS93" s="237" t="e">
        <f t="shared" si="107"/>
        <v>#N/A</v>
      </c>
      <c r="HT93" s="237" t="e">
        <f t="shared" si="107"/>
        <v>#N/A</v>
      </c>
      <c r="HU93" s="237" t="e">
        <f t="shared" si="107"/>
        <v>#N/A</v>
      </c>
      <c r="HV93" s="237" t="e">
        <f t="shared" si="81"/>
        <v>#N/A</v>
      </c>
      <c r="HW93" s="237" t="e">
        <f t="shared" si="79"/>
        <v>#N/A</v>
      </c>
      <c r="HX93" s="237" t="e">
        <f t="shared" si="66"/>
        <v>#N/A</v>
      </c>
      <c r="HY93" s="237" t="e">
        <f t="shared" si="63"/>
        <v>#N/A</v>
      </c>
      <c r="HZ93" s="237" t="e">
        <f t="shared" si="63"/>
        <v>#N/A</v>
      </c>
      <c r="IA93" s="237" t="e">
        <f t="shared" si="63"/>
        <v>#N/A</v>
      </c>
      <c r="IB93" s="237" t="e">
        <f t="shared" si="63"/>
        <v>#N/A</v>
      </c>
    </row>
    <row r="94" spans="1:236" hidden="1" x14ac:dyDescent="0.25">
      <c r="A94" s="22">
        <v>91</v>
      </c>
      <c r="B94" s="132"/>
      <c r="C94" s="132"/>
      <c r="D94" s="132"/>
      <c r="E94" s="127"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9" t="str">
        <f t="shared" si="94"/>
        <v/>
      </c>
      <c r="Q94" s="119" t="str">
        <f t="shared" si="95"/>
        <v/>
      </c>
      <c r="R94" s="40" t="str">
        <f t="shared" si="96"/>
        <v/>
      </c>
      <c r="S94" s="132"/>
      <c r="T94" s="28" t="str">
        <f>IF(AND(B94&gt;0,C94&gt;0,D94&gt;0,M94&gt;0,N94&gt;0,S94&gt;0,NOT(K94="")),ABS(VLOOKUP($S$1,VLookups!$A$28:$B$29,2,FALSE)-_xlfn.BETA.DIST(S94,IF(G94="L",N94,M94),IF(G94="L",M94,N94),TRUE,B94,D94)),"")</f>
        <v/>
      </c>
      <c r="U94" s="129" t="str">
        <f>IF(OR($M94="",$N94=""),"",_xlfn.BETA.INV(ABS(VLOOKUP($S$1,VLookups!$A$28:$B$29,2,FALSE)-U$3),IF($G94="L",$N94,$M94),IF($G94="L",$M94,$N94),$B94,$D94))</f>
        <v/>
      </c>
      <c r="V94" s="130" t="str">
        <f>IF(OR($M94="",$N94=""),"",_xlfn.BETA.INV(ABS(VLOOKUP($S$1,VLookups!$A$28:$B$29,2,FALSE)-V$3),IF($G94="L",$N94,$M94),IF($G94="L",$M94,$N94),$B94,$D94))</f>
        <v/>
      </c>
      <c r="W94" s="129" t="str">
        <f>IF(OR($M94="",$N94=""),"",_xlfn.BETA.INV(ABS(VLOOKUP($S$1,VLookups!$A$28:$B$29,2,FALSE)-W$3),IF($G94="L",$N94,$M94),IF($G94="L",$M94,$N94),$B94,$D94))</f>
        <v/>
      </c>
      <c r="X94" s="130" t="str">
        <f>IF(OR($M94="",$N94=""),"",_xlfn.BETA.INV(ABS(VLOOKUP($S$1,VLookups!$A$28:$B$29,2,FALSE)-X$3),IF($G94="L",$N94,$M94),IF($G94="L",$M94,$N94),$B94,$D94))</f>
        <v/>
      </c>
      <c r="Y94" s="129" t="str">
        <f>IF(OR($M94="",$N94=""),"",_xlfn.BETA.INV(ABS(VLOOKUP($S$1,VLookups!$A$28:$B$29,2,FALSE)-Y$3),IF($G94="L",$N94,$M94),IF($G94="L",$M94,$N94),$B94,$D94))</f>
        <v/>
      </c>
      <c r="Z94" s="130" t="str">
        <f>IF(OR($M94="",$N94=""),"",_xlfn.BETA.INV(ABS(VLOOKUP($S$1,VLookups!$A$28:$B$29,2,FALSE)-Z$3),IF($G94="L",$N94,$M94),IF($G94="L",$M94,$N94),$B94,$D94))</f>
        <v/>
      </c>
      <c r="AA94" s="129" t="str">
        <f>IF(OR($M94="",$N94=""),"",_xlfn.BETA.INV(ABS(VLOOKUP($S$1,VLookups!$A$28:$B$29,2,FALSE)-AA$3),IF($G94="L",$N94,$M94),IF($G94="L",$M94,$N94),$B94,$D94))</f>
        <v/>
      </c>
      <c r="AB94" s="130" t="str">
        <f>IF(OR($M94="",$N94=""),"",_xlfn.BETA.INV(ABS(VLOOKUP($S$1,VLookups!$A$28:$B$29,2,FALSE)-AB$3),IF($G94="L",$N94,$M94),IF($G94="L",$M94,$N94),$B94,$D94))</f>
        <v/>
      </c>
      <c r="AC94" s="129" t="str">
        <f>IF(OR($M94="",$N94=""),"",_xlfn.BETA.INV(ABS(VLOOKUP($S$1,VLookups!$A$28:$B$29,2,FALSE)-AC$3),IF($G94="L",$N94,$M94),IF($G94="L",$M94,$N94),$B94,$D94))</f>
        <v/>
      </c>
      <c r="AD94" s="130" t="str">
        <f>IF(OR($M94="",$N94=""),"",_xlfn.BETA.INV(ABS(VLOOKUP($S$1,VLookups!$A$28:$B$29,2,FALSE)-AD$3),IF($G94="L",$N94,$M94),IF($G94="L",$M94,$N94),$B94,$D94))</f>
        <v/>
      </c>
      <c r="AE94" s="129" t="str">
        <f>IF(OR($M94="",$N94=""),"",_xlfn.BETA.INV(ABS(VLOOKUP($S$1,VLookups!$A$28:$B$29,2,FALSE)-AE$3),IF($G94="L",$N94,$M94),IF($G94="L",$M94,$N94),$B94,$D94))</f>
        <v/>
      </c>
      <c r="AF94" s="130" t="str">
        <f>IF(OR($M94="",$N94=""),"",_xlfn.BETA.INV(ABS(VLOOKUP($S$1,VLookups!$A$28:$B$29,2,FALSE)-AF$3),IF($G94="L",$N94,$M94),IF($G94="L",$M94,$N94),$B94,$D94))</f>
        <v/>
      </c>
      <c r="AG94" s="17"/>
      <c r="AH94" s="238" t="str">
        <f t="shared" si="102"/>
        <v/>
      </c>
      <c r="AI94" s="236" t="str">
        <f t="shared" si="103"/>
        <v/>
      </c>
      <c r="AJ94" s="199" t="str">
        <f t="shared" si="131"/>
        <v/>
      </c>
      <c r="AK94" s="199" t="str">
        <f t="shared" si="131"/>
        <v/>
      </c>
      <c r="AL94" s="199" t="str">
        <f t="shared" si="131"/>
        <v/>
      </c>
      <c r="AM94" s="199" t="str">
        <f t="shared" si="131"/>
        <v/>
      </c>
      <c r="AN94" s="199" t="str">
        <f t="shared" si="131"/>
        <v/>
      </c>
      <c r="AO94" s="199" t="str">
        <f t="shared" si="131"/>
        <v/>
      </c>
      <c r="AP94" s="199" t="str">
        <f t="shared" si="131"/>
        <v/>
      </c>
      <c r="AQ94" s="199" t="str">
        <f t="shared" si="131"/>
        <v/>
      </c>
      <c r="AR94" s="199" t="str">
        <f t="shared" si="131"/>
        <v/>
      </c>
      <c r="AS94" s="199" t="str">
        <f t="shared" si="131"/>
        <v/>
      </c>
      <c r="AT94" s="199" t="str">
        <f t="shared" si="131"/>
        <v/>
      </c>
      <c r="AU94" s="199" t="str">
        <f t="shared" si="131"/>
        <v/>
      </c>
      <c r="AV94" s="199" t="str">
        <f t="shared" si="131"/>
        <v/>
      </c>
      <c r="AW94" s="199" t="str">
        <f t="shared" si="131"/>
        <v/>
      </c>
      <c r="AX94" s="199" t="str">
        <f t="shared" si="131"/>
        <v/>
      </c>
      <c r="AY94" s="199" t="str">
        <f t="shared" si="131"/>
        <v/>
      </c>
      <c r="AZ94" s="199" t="str">
        <f t="shared" si="131"/>
        <v/>
      </c>
      <c r="BA94" s="199" t="str">
        <f t="shared" si="131"/>
        <v/>
      </c>
      <c r="BB94" s="199" t="str">
        <f t="shared" si="131"/>
        <v/>
      </c>
      <c r="BC94" s="199" t="str">
        <f t="shared" si="131"/>
        <v/>
      </c>
      <c r="BD94" s="199" t="str">
        <f t="shared" si="131"/>
        <v/>
      </c>
      <c r="BE94" s="199" t="str">
        <f t="shared" si="131"/>
        <v/>
      </c>
      <c r="BF94" s="199" t="str">
        <f t="shared" si="131"/>
        <v/>
      </c>
      <c r="BG94" s="199" t="str">
        <f t="shared" si="131"/>
        <v/>
      </c>
      <c r="BH94" s="199" t="str">
        <f t="shared" si="131"/>
        <v/>
      </c>
      <c r="BI94" s="199" t="str">
        <f t="shared" si="131"/>
        <v/>
      </c>
      <c r="BJ94" s="199" t="str">
        <f t="shared" si="131"/>
        <v/>
      </c>
      <c r="BK94" s="199" t="str">
        <f t="shared" si="131"/>
        <v/>
      </c>
      <c r="BL94" s="199" t="str">
        <f t="shared" si="131"/>
        <v/>
      </c>
      <c r="BM94" s="199" t="str">
        <f t="shared" si="131"/>
        <v/>
      </c>
      <c r="BN94" s="199" t="str">
        <f t="shared" si="131"/>
        <v/>
      </c>
      <c r="BO94" s="199" t="str">
        <f t="shared" si="131"/>
        <v/>
      </c>
      <c r="BP94" s="199" t="str">
        <f t="shared" si="131"/>
        <v/>
      </c>
      <c r="BQ94" s="199" t="str">
        <f t="shared" si="131"/>
        <v/>
      </c>
      <c r="BR94" s="199" t="str">
        <f t="shared" si="131"/>
        <v/>
      </c>
      <c r="BS94" s="199" t="str">
        <f t="shared" si="131"/>
        <v/>
      </c>
      <c r="BT94" s="199" t="str">
        <f t="shared" si="131"/>
        <v/>
      </c>
      <c r="BU94" s="199" t="str">
        <f t="shared" si="131"/>
        <v/>
      </c>
      <c r="BV94" s="199" t="str">
        <f t="shared" si="131"/>
        <v/>
      </c>
      <c r="BW94" s="199" t="str">
        <f t="shared" si="131"/>
        <v/>
      </c>
      <c r="BX94" s="199" t="str">
        <f t="shared" si="131"/>
        <v/>
      </c>
      <c r="BY94" s="199" t="str">
        <f t="shared" si="131"/>
        <v/>
      </c>
      <c r="BZ94" s="199" t="str">
        <f t="shared" si="131"/>
        <v/>
      </c>
      <c r="CA94" s="199" t="str">
        <f t="shared" si="131"/>
        <v/>
      </c>
      <c r="CB94" s="199" t="str">
        <f t="shared" si="131"/>
        <v/>
      </c>
      <c r="CC94" s="199" t="str">
        <f t="shared" si="131"/>
        <v/>
      </c>
      <c r="CD94" s="199" t="str">
        <f t="shared" si="131"/>
        <v/>
      </c>
      <c r="CE94" s="199" t="str">
        <f t="shared" si="131"/>
        <v/>
      </c>
      <c r="CF94" s="199" t="str">
        <f t="shared" si="131"/>
        <v/>
      </c>
      <c r="CG94" s="199" t="str">
        <f t="shared" si="131"/>
        <v/>
      </c>
      <c r="CH94" s="199" t="str">
        <f t="shared" si="131"/>
        <v/>
      </c>
      <c r="CI94" s="199" t="str">
        <f t="shared" si="131"/>
        <v/>
      </c>
      <c r="CJ94" s="199" t="str">
        <f t="shared" si="131"/>
        <v/>
      </c>
      <c r="CK94" s="199" t="str">
        <f t="shared" si="131"/>
        <v/>
      </c>
      <c r="CL94" s="199" t="str">
        <f t="shared" si="131"/>
        <v/>
      </c>
      <c r="CM94" s="199" t="str">
        <f t="shared" si="131"/>
        <v/>
      </c>
      <c r="CN94" s="199" t="str">
        <f t="shared" si="131"/>
        <v/>
      </c>
      <c r="CO94" s="199" t="str">
        <f t="shared" si="131"/>
        <v/>
      </c>
      <c r="CP94" s="199" t="str">
        <f t="shared" si="131"/>
        <v/>
      </c>
      <c r="CQ94" s="199" t="str">
        <f t="shared" si="131"/>
        <v/>
      </c>
      <c r="CR94" s="199" t="str">
        <f t="shared" si="131"/>
        <v/>
      </c>
      <c r="CS94" s="199" t="str">
        <f t="shared" si="131"/>
        <v/>
      </c>
      <c r="CT94" s="199" t="str">
        <f t="shared" si="131"/>
        <v/>
      </c>
      <c r="CU94" s="199" t="str">
        <f t="shared" si="131"/>
        <v/>
      </c>
      <c r="CV94" s="199" t="str">
        <f t="shared" si="130"/>
        <v/>
      </c>
      <c r="CW94" s="199" t="str">
        <f t="shared" si="130"/>
        <v/>
      </c>
      <c r="CX94" s="199" t="str">
        <f t="shared" si="130"/>
        <v/>
      </c>
      <c r="CY94" s="199" t="str">
        <f t="shared" si="130"/>
        <v/>
      </c>
      <c r="CZ94" s="199" t="str">
        <f t="shared" si="130"/>
        <v/>
      </c>
      <c r="DA94" s="199" t="str">
        <f t="shared" si="130"/>
        <v/>
      </c>
      <c r="DB94" s="199" t="str">
        <f t="shared" si="130"/>
        <v/>
      </c>
      <c r="DC94" s="199" t="str">
        <f t="shared" si="130"/>
        <v/>
      </c>
      <c r="DD94" s="199" t="str">
        <f t="shared" si="130"/>
        <v/>
      </c>
      <c r="DE94" s="199" t="str">
        <f t="shared" si="130"/>
        <v/>
      </c>
      <c r="DF94" s="199" t="str">
        <f t="shared" si="130"/>
        <v/>
      </c>
      <c r="DG94" s="199" t="str">
        <f t="shared" si="130"/>
        <v/>
      </c>
      <c r="DH94" s="199" t="str">
        <f t="shared" si="130"/>
        <v/>
      </c>
      <c r="DI94" s="199" t="str">
        <f t="shared" si="130"/>
        <v/>
      </c>
      <c r="DJ94" s="199" t="str">
        <f t="shared" si="130"/>
        <v/>
      </c>
      <c r="DK94" s="199" t="str">
        <f t="shared" si="130"/>
        <v/>
      </c>
      <c r="DL94" s="199" t="str">
        <f t="shared" si="130"/>
        <v/>
      </c>
      <c r="DM94" s="199" t="str">
        <f t="shared" si="130"/>
        <v/>
      </c>
      <c r="DN94" s="199" t="str">
        <f t="shared" si="130"/>
        <v/>
      </c>
      <c r="DO94" s="199" t="str">
        <f t="shared" si="130"/>
        <v/>
      </c>
      <c r="DP94" s="199" t="str">
        <f t="shared" si="130"/>
        <v/>
      </c>
      <c r="DQ94" s="199" t="str">
        <f t="shared" si="130"/>
        <v/>
      </c>
      <c r="DR94" s="199" t="str">
        <f t="shared" si="130"/>
        <v/>
      </c>
      <c r="DS94" s="199" t="str">
        <f t="shared" si="130"/>
        <v/>
      </c>
      <c r="DT94" s="199" t="str">
        <f t="shared" si="130"/>
        <v/>
      </c>
      <c r="DU94" s="199" t="str">
        <f t="shared" si="130"/>
        <v/>
      </c>
      <c r="DV94" s="199" t="str">
        <f t="shared" si="130"/>
        <v/>
      </c>
      <c r="DW94" s="199" t="str">
        <f t="shared" si="130"/>
        <v/>
      </c>
      <c r="DX94" s="199" t="str">
        <f t="shared" si="130"/>
        <v/>
      </c>
      <c r="DY94" s="199" t="str">
        <f t="shared" si="130"/>
        <v/>
      </c>
      <c r="DZ94" s="199" t="str">
        <f t="shared" si="130"/>
        <v/>
      </c>
      <c r="EA94" s="199" t="str">
        <f t="shared" si="130"/>
        <v/>
      </c>
      <c r="EB94" s="199" t="str">
        <f t="shared" si="130"/>
        <v/>
      </c>
      <c r="EC94" s="199" t="str">
        <f t="shared" si="130"/>
        <v/>
      </c>
      <c r="ED94" s="199" t="str">
        <f t="shared" si="130"/>
        <v/>
      </c>
      <c r="EE94" s="236" t="str">
        <f t="shared" si="105"/>
        <v/>
      </c>
      <c r="EF94" s="237" t="e">
        <f t="shared" si="115"/>
        <v>#N/A</v>
      </c>
      <c r="EG94" s="237" t="e">
        <f t="shared" si="115"/>
        <v>#N/A</v>
      </c>
      <c r="EH94" s="237" t="e">
        <f t="shared" si="115"/>
        <v>#N/A</v>
      </c>
      <c r="EI94" s="237" t="e">
        <f t="shared" si="115"/>
        <v>#N/A</v>
      </c>
      <c r="EJ94" s="237" t="e">
        <f t="shared" si="115"/>
        <v>#N/A</v>
      </c>
      <c r="EK94" s="237" t="e">
        <f t="shared" si="115"/>
        <v>#N/A</v>
      </c>
      <c r="EL94" s="237" t="e">
        <f t="shared" ref="EL94:EU103" si="132">IF(ISNONTEXT($Q94),IF($G94="R",_xlfn.BETA.DIST(AO94,$M94,$N94,FALSE,$B94,$D94),_xlfn.BETA.DIST(AO94,$N94,$M94,FALSE,$B94,$D94)),NA())</f>
        <v>#N/A</v>
      </c>
      <c r="EM94" s="237" t="e">
        <f t="shared" si="132"/>
        <v>#N/A</v>
      </c>
      <c r="EN94" s="237" t="e">
        <f t="shared" si="132"/>
        <v>#N/A</v>
      </c>
      <c r="EO94" s="237" t="e">
        <f t="shared" si="132"/>
        <v>#N/A</v>
      </c>
      <c r="EP94" s="237" t="e">
        <f t="shared" si="132"/>
        <v>#N/A</v>
      </c>
      <c r="EQ94" s="237" t="e">
        <f t="shared" si="132"/>
        <v>#N/A</v>
      </c>
      <c r="ER94" s="237" t="e">
        <f t="shared" si="132"/>
        <v>#N/A</v>
      </c>
      <c r="ES94" s="237" t="e">
        <f t="shared" si="132"/>
        <v>#N/A</v>
      </c>
      <c r="ET94" s="237" t="e">
        <f t="shared" si="132"/>
        <v>#N/A</v>
      </c>
      <c r="EU94" s="237" t="e">
        <f t="shared" si="132"/>
        <v>#N/A</v>
      </c>
      <c r="EV94" s="237" t="e">
        <f t="shared" si="124"/>
        <v>#N/A</v>
      </c>
      <c r="EW94" s="237" t="e">
        <f t="shared" si="124"/>
        <v>#N/A</v>
      </c>
      <c r="EX94" s="237" t="e">
        <f t="shared" si="124"/>
        <v>#N/A</v>
      </c>
      <c r="EY94" s="237" t="e">
        <f t="shared" si="122"/>
        <v>#N/A</v>
      </c>
      <c r="EZ94" s="237" t="e">
        <f t="shared" si="122"/>
        <v>#N/A</v>
      </c>
      <c r="FA94" s="237" t="e">
        <f t="shared" si="122"/>
        <v>#N/A</v>
      </c>
      <c r="FB94" s="237" t="e">
        <f t="shared" si="122"/>
        <v>#N/A</v>
      </c>
      <c r="FC94" s="237" t="e">
        <f t="shared" si="122"/>
        <v>#N/A</v>
      </c>
      <c r="FD94" s="237" t="e">
        <f t="shared" si="122"/>
        <v>#N/A</v>
      </c>
      <c r="FE94" s="237" t="e">
        <f t="shared" si="122"/>
        <v>#N/A</v>
      </c>
      <c r="FF94" s="237" t="e">
        <f t="shared" si="122"/>
        <v>#N/A</v>
      </c>
      <c r="FG94" s="237" t="e">
        <f t="shared" si="122"/>
        <v>#N/A</v>
      </c>
      <c r="FH94" s="237" t="e">
        <f t="shared" si="122"/>
        <v>#N/A</v>
      </c>
      <c r="FI94" s="237" t="e">
        <f t="shared" si="122"/>
        <v>#N/A</v>
      </c>
      <c r="FJ94" s="237" t="e">
        <f t="shared" si="122"/>
        <v>#N/A</v>
      </c>
      <c r="FK94" s="237" t="e">
        <f t="shared" si="108"/>
        <v>#N/A</v>
      </c>
      <c r="FL94" s="237" t="e">
        <f t="shared" si="88"/>
        <v>#N/A</v>
      </c>
      <c r="FM94" s="237" t="e">
        <f t="shared" si="88"/>
        <v>#N/A</v>
      </c>
      <c r="FN94" s="237" t="e">
        <f t="shared" si="88"/>
        <v>#N/A</v>
      </c>
      <c r="FO94" s="237" t="e">
        <f t="shared" si="88"/>
        <v>#N/A</v>
      </c>
      <c r="FP94" s="237" t="e">
        <f t="shared" si="88"/>
        <v>#N/A</v>
      </c>
      <c r="FQ94" s="237" t="e">
        <f t="shared" si="88"/>
        <v>#N/A</v>
      </c>
      <c r="FR94" s="237" t="e">
        <f t="shared" si="88"/>
        <v>#N/A</v>
      </c>
      <c r="FS94" s="237" t="e">
        <f t="shared" si="76"/>
        <v>#N/A</v>
      </c>
      <c r="FT94" s="237" t="e">
        <f t="shared" si="76"/>
        <v>#N/A</v>
      </c>
      <c r="FU94" s="237" t="e">
        <f t="shared" si="76"/>
        <v>#N/A</v>
      </c>
      <c r="FV94" s="237" t="e">
        <f t="shared" si="76"/>
        <v>#N/A</v>
      </c>
      <c r="FW94" s="237" t="e">
        <f t="shared" si="74"/>
        <v>#N/A</v>
      </c>
      <c r="FX94" s="237" t="e">
        <f t="shared" si="74"/>
        <v>#N/A</v>
      </c>
      <c r="FY94" s="237" t="e">
        <f t="shared" si="74"/>
        <v>#N/A</v>
      </c>
      <c r="FZ94" s="237" t="e">
        <f t="shared" si="74"/>
        <v>#N/A</v>
      </c>
      <c r="GA94" s="237" t="e">
        <f t="shared" si="74"/>
        <v>#N/A</v>
      </c>
      <c r="GB94" s="237" t="e">
        <f t="shared" si="74"/>
        <v>#N/A</v>
      </c>
      <c r="GC94" s="237" t="e">
        <f t="shared" si="74"/>
        <v>#N/A</v>
      </c>
      <c r="GD94" s="237" t="e">
        <f t="shared" si="74"/>
        <v>#N/A</v>
      </c>
      <c r="GE94" s="237" t="e">
        <f t="shared" si="74"/>
        <v>#N/A</v>
      </c>
      <c r="GF94" s="237" t="e">
        <f t="shared" si="74"/>
        <v>#N/A</v>
      </c>
      <c r="GG94" s="237" t="e">
        <f t="shared" si="74"/>
        <v>#N/A</v>
      </c>
      <c r="GH94" s="237" t="e">
        <f t="shared" si="74"/>
        <v>#N/A</v>
      </c>
      <c r="GI94" s="237" t="e">
        <f t="shared" si="74"/>
        <v>#N/A</v>
      </c>
      <c r="GJ94" s="237" t="e">
        <f t="shared" si="74"/>
        <v>#N/A</v>
      </c>
      <c r="GK94" s="237" t="e">
        <f t="shared" si="74"/>
        <v>#N/A</v>
      </c>
      <c r="GL94" s="237" t="e">
        <f t="shared" si="128"/>
        <v>#N/A</v>
      </c>
      <c r="GM94" s="237" t="e">
        <f t="shared" si="128"/>
        <v>#N/A</v>
      </c>
      <c r="GN94" s="237" t="e">
        <f t="shared" si="128"/>
        <v>#N/A</v>
      </c>
      <c r="GO94" s="237" t="e">
        <f t="shared" si="120"/>
        <v>#N/A</v>
      </c>
      <c r="GP94" s="237" t="e">
        <f t="shared" si="120"/>
        <v>#N/A</v>
      </c>
      <c r="GQ94" s="237" t="e">
        <f t="shared" si="118"/>
        <v>#N/A</v>
      </c>
      <c r="GR94" s="237" t="e">
        <f t="shared" si="118"/>
        <v>#N/A</v>
      </c>
      <c r="GS94" s="237" t="e">
        <f t="shared" si="118"/>
        <v>#N/A</v>
      </c>
      <c r="GT94" s="237" t="e">
        <f t="shared" si="118"/>
        <v>#N/A</v>
      </c>
      <c r="GU94" s="237" t="e">
        <f t="shared" si="118"/>
        <v>#N/A</v>
      </c>
      <c r="GV94" s="237" t="e">
        <f t="shared" si="118"/>
        <v>#N/A</v>
      </c>
      <c r="GW94" s="237" t="e">
        <f t="shared" si="118"/>
        <v>#N/A</v>
      </c>
      <c r="GX94" s="237" t="e">
        <f t="shared" si="118"/>
        <v>#N/A</v>
      </c>
      <c r="GY94" s="237" t="e">
        <f t="shared" si="118"/>
        <v>#N/A</v>
      </c>
      <c r="GZ94" s="237" t="e">
        <f t="shared" si="118"/>
        <v>#N/A</v>
      </c>
      <c r="HA94" s="237" t="e">
        <f t="shared" si="118"/>
        <v>#N/A</v>
      </c>
      <c r="HB94" s="237" t="e">
        <f t="shared" si="106"/>
        <v>#N/A</v>
      </c>
      <c r="HC94" s="237" t="e">
        <f t="shared" si="106"/>
        <v>#N/A</v>
      </c>
      <c r="HD94" s="237" t="e">
        <f t="shared" si="98"/>
        <v>#N/A</v>
      </c>
      <c r="HE94" s="237" t="e">
        <f t="shared" si="98"/>
        <v>#N/A</v>
      </c>
      <c r="HF94" s="237" t="e">
        <f t="shared" si="98"/>
        <v>#N/A</v>
      </c>
      <c r="HG94" s="237" t="e">
        <f t="shared" si="98"/>
        <v>#N/A</v>
      </c>
      <c r="HH94" s="237" t="e">
        <f t="shared" si="98"/>
        <v>#N/A</v>
      </c>
      <c r="HI94" s="237" t="e">
        <f t="shared" si="98"/>
        <v>#N/A</v>
      </c>
      <c r="HJ94" s="237" t="e">
        <f t="shared" si="98"/>
        <v>#N/A</v>
      </c>
      <c r="HK94" s="237" t="e">
        <f t="shared" si="98"/>
        <v>#N/A</v>
      </c>
      <c r="HL94" s="237" t="e">
        <f t="shared" si="98"/>
        <v>#N/A</v>
      </c>
      <c r="HM94" s="237" t="e">
        <f t="shared" si="98"/>
        <v>#N/A</v>
      </c>
      <c r="HN94" s="237" t="e">
        <f t="shared" si="98"/>
        <v>#N/A</v>
      </c>
      <c r="HO94" s="237" t="e">
        <f t="shared" si="98"/>
        <v>#N/A</v>
      </c>
      <c r="HP94" s="237" t="e">
        <f t="shared" si="127"/>
        <v>#N/A</v>
      </c>
      <c r="HQ94" s="237" t="e">
        <f t="shared" si="107"/>
        <v>#N/A</v>
      </c>
      <c r="HR94" s="237" t="e">
        <f t="shared" si="107"/>
        <v>#N/A</v>
      </c>
      <c r="HS94" s="237" t="e">
        <f t="shared" si="107"/>
        <v>#N/A</v>
      </c>
      <c r="HT94" s="237" t="e">
        <f t="shared" si="107"/>
        <v>#N/A</v>
      </c>
      <c r="HU94" s="237" t="e">
        <f t="shared" si="107"/>
        <v>#N/A</v>
      </c>
      <c r="HV94" s="237" t="e">
        <f t="shared" si="81"/>
        <v>#N/A</v>
      </c>
      <c r="HW94" s="237" t="e">
        <f t="shared" si="79"/>
        <v>#N/A</v>
      </c>
      <c r="HX94" s="237" t="e">
        <f t="shared" si="66"/>
        <v>#N/A</v>
      </c>
      <c r="HY94" s="237" t="e">
        <f t="shared" si="63"/>
        <v>#N/A</v>
      </c>
      <c r="HZ94" s="237" t="e">
        <f t="shared" si="63"/>
        <v>#N/A</v>
      </c>
      <c r="IA94" s="237" t="e">
        <f t="shared" si="63"/>
        <v>#N/A</v>
      </c>
      <c r="IB94" s="237" t="e">
        <f t="shared" si="63"/>
        <v>#N/A</v>
      </c>
    </row>
    <row r="95" spans="1:236" hidden="1" x14ac:dyDescent="0.25">
      <c r="A95" s="22">
        <v>92</v>
      </c>
      <c r="B95" s="132"/>
      <c r="C95" s="132"/>
      <c r="D95" s="132"/>
      <c r="E95" s="127"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9" t="str">
        <f t="shared" si="94"/>
        <v/>
      </c>
      <c r="Q95" s="119" t="str">
        <f t="shared" si="95"/>
        <v/>
      </c>
      <c r="R95" s="40" t="str">
        <f t="shared" si="96"/>
        <v/>
      </c>
      <c r="S95" s="132"/>
      <c r="T95" s="28" t="str">
        <f>IF(AND(B95&gt;0,C95&gt;0,D95&gt;0,M95&gt;0,N95&gt;0,S95&gt;0,NOT(K95="")),ABS(VLOOKUP($S$1,VLookups!$A$28:$B$29,2,FALSE)-_xlfn.BETA.DIST(S95,IF(G95="L",N95,M95),IF(G95="L",M95,N95),TRUE,B95,D95)),"")</f>
        <v/>
      </c>
      <c r="U95" s="129" t="str">
        <f>IF(OR($M95="",$N95=""),"",_xlfn.BETA.INV(ABS(VLOOKUP($S$1,VLookups!$A$28:$B$29,2,FALSE)-U$3),IF($G95="L",$N95,$M95),IF($G95="L",$M95,$N95),$B95,$D95))</f>
        <v/>
      </c>
      <c r="V95" s="130" t="str">
        <f>IF(OR($M95="",$N95=""),"",_xlfn.BETA.INV(ABS(VLOOKUP($S$1,VLookups!$A$28:$B$29,2,FALSE)-V$3),IF($G95="L",$N95,$M95),IF($G95="L",$M95,$N95),$B95,$D95))</f>
        <v/>
      </c>
      <c r="W95" s="129" t="str">
        <f>IF(OR($M95="",$N95=""),"",_xlfn.BETA.INV(ABS(VLOOKUP($S$1,VLookups!$A$28:$B$29,2,FALSE)-W$3),IF($G95="L",$N95,$M95),IF($G95="L",$M95,$N95),$B95,$D95))</f>
        <v/>
      </c>
      <c r="X95" s="130" t="str">
        <f>IF(OR($M95="",$N95=""),"",_xlfn.BETA.INV(ABS(VLOOKUP($S$1,VLookups!$A$28:$B$29,2,FALSE)-X$3),IF($G95="L",$N95,$M95),IF($G95="L",$M95,$N95),$B95,$D95))</f>
        <v/>
      </c>
      <c r="Y95" s="129" t="str">
        <f>IF(OR($M95="",$N95=""),"",_xlfn.BETA.INV(ABS(VLOOKUP($S$1,VLookups!$A$28:$B$29,2,FALSE)-Y$3),IF($G95="L",$N95,$M95),IF($G95="L",$M95,$N95),$B95,$D95))</f>
        <v/>
      </c>
      <c r="Z95" s="130" t="str">
        <f>IF(OR($M95="",$N95=""),"",_xlfn.BETA.INV(ABS(VLOOKUP($S$1,VLookups!$A$28:$B$29,2,FALSE)-Z$3),IF($G95="L",$N95,$M95),IF($G95="L",$M95,$N95),$B95,$D95))</f>
        <v/>
      </c>
      <c r="AA95" s="129" t="str">
        <f>IF(OR($M95="",$N95=""),"",_xlfn.BETA.INV(ABS(VLOOKUP($S$1,VLookups!$A$28:$B$29,2,FALSE)-AA$3),IF($G95="L",$N95,$M95),IF($G95="L",$M95,$N95),$B95,$D95))</f>
        <v/>
      </c>
      <c r="AB95" s="130" t="str">
        <f>IF(OR($M95="",$N95=""),"",_xlfn.BETA.INV(ABS(VLOOKUP($S$1,VLookups!$A$28:$B$29,2,FALSE)-AB$3),IF($G95="L",$N95,$M95),IF($G95="L",$M95,$N95),$B95,$D95))</f>
        <v/>
      </c>
      <c r="AC95" s="129" t="str">
        <f>IF(OR($M95="",$N95=""),"",_xlfn.BETA.INV(ABS(VLOOKUP($S$1,VLookups!$A$28:$B$29,2,FALSE)-AC$3),IF($G95="L",$N95,$M95),IF($G95="L",$M95,$N95),$B95,$D95))</f>
        <v/>
      </c>
      <c r="AD95" s="130" t="str">
        <f>IF(OR($M95="",$N95=""),"",_xlfn.BETA.INV(ABS(VLOOKUP($S$1,VLookups!$A$28:$B$29,2,FALSE)-AD$3),IF($G95="L",$N95,$M95),IF($G95="L",$M95,$N95),$B95,$D95))</f>
        <v/>
      </c>
      <c r="AE95" s="129" t="str">
        <f>IF(OR($M95="",$N95=""),"",_xlfn.BETA.INV(ABS(VLOOKUP($S$1,VLookups!$A$28:$B$29,2,FALSE)-AE$3),IF($G95="L",$N95,$M95),IF($G95="L",$M95,$N95),$B95,$D95))</f>
        <v/>
      </c>
      <c r="AF95" s="130" t="str">
        <f>IF(OR($M95="",$N95=""),"",_xlfn.BETA.INV(ABS(VLOOKUP($S$1,VLookups!$A$28:$B$29,2,FALSE)-AF$3),IF($G95="L",$N95,$M95),IF($G95="L",$M95,$N95),$B95,$D95))</f>
        <v/>
      </c>
      <c r="AG95" s="17"/>
      <c r="AH95" s="238" t="str">
        <f t="shared" si="102"/>
        <v/>
      </c>
      <c r="AI95" s="236" t="str">
        <f t="shared" si="103"/>
        <v/>
      </c>
      <c r="AJ95" s="199" t="str">
        <f t="shared" si="131"/>
        <v/>
      </c>
      <c r="AK95" s="199" t="str">
        <f t="shared" si="131"/>
        <v/>
      </c>
      <c r="AL95" s="199" t="str">
        <f t="shared" si="131"/>
        <v/>
      </c>
      <c r="AM95" s="199" t="str">
        <f t="shared" si="131"/>
        <v/>
      </c>
      <c r="AN95" s="199" t="str">
        <f t="shared" si="131"/>
        <v/>
      </c>
      <c r="AO95" s="199" t="str">
        <f t="shared" si="131"/>
        <v/>
      </c>
      <c r="AP95" s="199" t="str">
        <f t="shared" si="131"/>
        <v/>
      </c>
      <c r="AQ95" s="199" t="str">
        <f t="shared" si="131"/>
        <v/>
      </c>
      <c r="AR95" s="199" t="str">
        <f t="shared" si="131"/>
        <v/>
      </c>
      <c r="AS95" s="199" t="str">
        <f t="shared" si="131"/>
        <v/>
      </c>
      <c r="AT95" s="199" t="str">
        <f t="shared" si="131"/>
        <v/>
      </c>
      <c r="AU95" s="199" t="str">
        <f t="shared" si="131"/>
        <v/>
      </c>
      <c r="AV95" s="199" t="str">
        <f t="shared" si="131"/>
        <v/>
      </c>
      <c r="AW95" s="199" t="str">
        <f t="shared" si="131"/>
        <v/>
      </c>
      <c r="AX95" s="199" t="str">
        <f t="shared" si="131"/>
        <v/>
      </c>
      <c r="AY95" s="199" t="str">
        <f t="shared" si="131"/>
        <v/>
      </c>
      <c r="AZ95" s="199" t="str">
        <f t="shared" si="131"/>
        <v/>
      </c>
      <c r="BA95" s="199" t="str">
        <f t="shared" si="131"/>
        <v/>
      </c>
      <c r="BB95" s="199" t="str">
        <f t="shared" si="131"/>
        <v/>
      </c>
      <c r="BC95" s="199" t="str">
        <f t="shared" si="131"/>
        <v/>
      </c>
      <c r="BD95" s="199" t="str">
        <f t="shared" si="131"/>
        <v/>
      </c>
      <c r="BE95" s="199" t="str">
        <f t="shared" si="131"/>
        <v/>
      </c>
      <c r="BF95" s="199" t="str">
        <f t="shared" si="131"/>
        <v/>
      </c>
      <c r="BG95" s="199" t="str">
        <f t="shared" si="131"/>
        <v/>
      </c>
      <c r="BH95" s="199" t="str">
        <f t="shared" si="131"/>
        <v/>
      </c>
      <c r="BI95" s="199" t="str">
        <f t="shared" si="131"/>
        <v/>
      </c>
      <c r="BJ95" s="199" t="str">
        <f t="shared" si="131"/>
        <v/>
      </c>
      <c r="BK95" s="199" t="str">
        <f t="shared" si="131"/>
        <v/>
      </c>
      <c r="BL95" s="199" t="str">
        <f t="shared" si="131"/>
        <v/>
      </c>
      <c r="BM95" s="199" t="str">
        <f t="shared" si="131"/>
        <v/>
      </c>
      <c r="BN95" s="199" t="str">
        <f t="shared" si="131"/>
        <v/>
      </c>
      <c r="BO95" s="199" t="str">
        <f t="shared" si="131"/>
        <v/>
      </c>
      <c r="BP95" s="199" t="str">
        <f t="shared" si="131"/>
        <v/>
      </c>
      <c r="BQ95" s="199" t="str">
        <f t="shared" si="131"/>
        <v/>
      </c>
      <c r="BR95" s="199" t="str">
        <f t="shared" si="131"/>
        <v/>
      </c>
      <c r="BS95" s="199" t="str">
        <f t="shared" si="131"/>
        <v/>
      </c>
      <c r="BT95" s="199" t="str">
        <f t="shared" si="131"/>
        <v/>
      </c>
      <c r="BU95" s="199" t="str">
        <f t="shared" si="131"/>
        <v/>
      </c>
      <c r="BV95" s="199" t="str">
        <f t="shared" si="131"/>
        <v/>
      </c>
      <c r="BW95" s="199" t="str">
        <f t="shared" si="131"/>
        <v/>
      </c>
      <c r="BX95" s="199" t="str">
        <f t="shared" si="131"/>
        <v/>
      </c>
      <c r="BY95" s="199" t="str">
        <f t="shared" si="131"/>
        <v/>
      </c>
      <c r="BZ95" s="199" t="str">
        <f t="shared" si="131"/>
        <v/>
      </c>
      <c r="CA95" s="199" t="str">
        <f t="shared" si="131"/>
        <v/>
      </c>
      <c r="CB95" s="199" t="str">
        <f t="shared" si="131"/>
        <v/>
      </c>
      <c r="CC95" s="199" t="str">
        <f t="shared" si="131"/>
        <v/>
      </c>
      <c r="CD95" s="199" t="str">
        <f t="shared" si="131"/>
        <v/>
      </c>
      <c r="CE95" s="199" t="str">
        <f t="shared" si="131"/>
        <v/>
      </c>
      <c r="CF95" s="199" t="str">
        <f t="shared" si="131"/>
        <v/>
      </c>
      <c r="CG95" s="199" t="str">
        <f t="shared" si="131"/>
        <v/>
      </c>
      <c r="CH95" s="199" t="str">
        <f t="shared" si="131"/>
        <v/>
      </c>
      <c r="CI95" s="199" t="str">
        <f t="shared" si="131"/>
        <v/>
      </c>
      <c r="CJ95" s="199" t="str">
        <f t="shared" si="131"/>
        <v/>
      </c>
      <c r="CK95" s="199" t="str">
        <f t="shared" si="131"/>
        <v/>
      </c>
      <c r="CL95" s="199" t="str">
        <f t="shared" si="131"/>
        <v/>
      </c>
      <c r="CM95" s="199" t="str">
        <f t="shared" si="131"/>
        <v/>
      </c>
      <c r="CN95" s="199" t="str">
        <f t="shared" si="131"/>
        <v/>
      </c>
      <c r="CO95" s="199" t="str">
        <f t="shared" si="131"/>
        <v/>
      </c>
      <c r="CP95" s="199" t="str">
        <f t="shared" si="131"/>
        <v/>
      </c>
      <c r="CQ95" s="199" t="str">
        <f t="shared" si="131"/>
        <v/>
      </c>
      <c r="CR95" s="199" t="str">
        <f t="shared" si="131"/>
        <v/>
      </c>
      <c r="CS95" s="199" t="str">
        <f t="shared" si="131"/>
        <v/>
      </c>
      <c r="CT95" s="199" t="str">
        <f t="shared" si="131"/>
        <v/>
      </c>
      <c r="CU95" s="199" t="str">
        <f t="shared" si="131"/>
        <v/>
      </c>
      <c r="CV95" s="199" t="str">
        <f t="shared" si="130"/>
        <v/>
      </c>
      <c r="CW95" s="199" t="str">
        <f t="shared" si="130"/>
        <v/>
      </c>
      <c r="CX95" s="199" t="str">
        <f t="shared" si="130"/>
        <v/>
      </c>
      <c r="CY95" s="199" t="str">
        <f t="shared" si="130"/>
        <v/>
      </c>
      <c r="CZ95" s="199" t="str">
        <f t="shared" si="130"/>
        <v/>
      </c>
      <c r="DA95" s="199" t="str">
        <f t="shared" si="130"/>
        <v/>
      </c>
      <c r="DB95" s="199" t="str">
        <f t="shared" si="130"/>
        <v/>
      </c>
      <c r="DC95" s="199" t="str">
        <f t="shared" si="130"/>
        <v/>
      </c>
      <c r="DD95" s="199" t="str">
        <f t="shared" si="130"/>
        <v/>
      </c>
      <c r="DE95" s="199" t="str">
        <f t="shared" si="130"/>
        <v/>
      </c>
      <c r="DF95" s="199" t="str">
        <f t="shared" si="130"/>
        <v/>
      </c>
      <c r="DG95" s="199" t="str">
        <f t="shared" si="130"/>
        <v/>
      </c>
      <c r="DH95" s="199" t="str">
        <f t="shared" si="130"/>
        <v/>
      </c>
      <c r="DI95" s="199" t="str">
        <f t="shared" si="130"/>
        <v/>
      </c>
      <c r="DJ95" s="199" t="str">
        <f t="shared" si="130"/>
        <v/>
      </c>
      <c r="DK95" s="199" t="str">
        <f t="shared" si="130"/>
        <v/>
      </c>
      <c r="DL95" s="199" t="str">
        <f t="shared" si="130"/>
        <v/>
      </c>
      <c r="DM95" s="199" t="str">
        <f t="shared" si="130"/>
        <v/>
      </c>
      <c r="DN95" s="199" t="str">
        <f t="shared" si="130"/>
        <v/>
      </c>
      <c r="DO95" s="199" t="str">
        <f t="shared" si="130"/>
        <v/>
      </c>
      <c r="DP95" s="199" t="str">
        <f t="shared" si="130"/>
        <v/>
      </c>
      <c r="DQ95" s="199" t="str">
        <f t="shared" si="130"/>
        <v/>
      </c>
      <c r="DR95" s="199" t="str">
        <f t="shared" si="130"/>
        <v/>
      </c>
      <c r="DS95" s="199" t="str">
        <f t="shared" si="130"/>
        <v/>
      </c>
      <c r="DT95" s="199" t="str">
        <f t="shared" si="130"/>
        <v/>
      </c>
      <c r="DU95" s="199" t="str">
        <f t="shared" si="130"/>
        <v/>
      </c>
      <c r="DV95" s="199" t="str">
        <f t="shared" si="130"/>
        <v/>
      </c>
      <c r="DW95" s="199" t="str">
        <f t="shared" si="130"/>
        <v/>
      </c>
      <c r="DX95" s="199" t="str">
        <f t="shared" si="130"/>
        <v/>
      </c>
      <c r="DY95" s="199" t="str">
        <f t="shared" si="130"/>
        <v/>
      </c>
      <c r="DZ95" s="199" t="str">
        <f t="shared" si="130"/>
        <v/>
      </c>
      <c r="EA95" s="199" t="str">
        <f t="shared" si="130"/>
        <v/>
      </c>
      <c r="EB95" s="199" t="str">
        <f t="shared" si="130"/>
        <v/>
      </c>
      <c r="EC95" s="199" t="str">
        <f t="shared" si="130"/>
        <v/>
      </c>
      <c r="ED95" s="199" t="str">
        <f t="shared" si="130"/>
        <v/>
      </c>
      <c r="EE95" s="236" t="str">
        <f t="shared" si="105"/>
        <v/>
      </c>
      <c r="EF95" s="237" t="e">
        <f t="shared" ref="EF95:EK103" si="133">IF(ISNONTEXT($Q95),IF($G95="R",_xlfn.BETA.DIST(AI95,$M95,$N95,FALSE,$B95,$D95),_xlfn.BETA.DIST(AI95,$N95,$M95,FALSE,$B95,$D95)),NA())</f>
        <v>#N/A</v>
      </c>
      <c r="EG95" s="237" t="e">
        <f t="shared" si="133"/>
        <v>#N/A</v>
      </c>
      <c r="EH95" s="237" t="e">
        <f t="shared" si="133"/>
        <v>#N/A</v>
      </c>
      <c r="EI95" s="237" t="e">
        <f t="shared" si="133"/>
        <v>#N/A</v>
      </c>
      <c r="EJ95" s="237" t="e">
        <f t="shared" si="133"/>
        <v>#N/A</v>
      </c>
      <c r="EK95" s="237" t="e">
        <f t="shared" si="133"/>
        <v>#N/A</v>
      </c>
      <c r="EL95" s="237" t="e">
        <f t="shared" si="132"/>
        <v>#N/A</v>
      </c>
      <c r="EM95" s="237" t="e">
        <f t="shared" si="132"/>
        <v>#N/A</v>
      </c>
      <c r="EN95" s="237" t="e">
        <f t="shared" si="132"/>
        <v>#N/A</v>
      </c>
      <c r="EO95" s="237" t="e">
        <f t="shared" si="132"/>
        <v>#N/A</v>
      </c>
      <c r="EP95" s="237" t="e">
        <f t="shared" si="132"/>
        <v>#N/A</v>
      </c>
      <c r="EQ95" s="237" t="e">
        <f t="shared" si="132"/>
        <v>#N/A</v>
      </c>
      <c r="ER95" s="237" t="e">
        <f t="shared" si="132"/>
        <v>#N/A</v>
      </c>
      <c r="ES95" s="237" t="e">
        <f t="shared" si="132"/>
        <v>#N/A</v>
      </c>
      <c r="ET95" s="237" t="e">
        <f t="shared" si="132"/>
        <v>#N/A</v>
      </c>
      <c r="EU95" s="237" t="e">
        <f t="shared" si="132"/>
        <v>#N/A</v>
      </c>
      <c r="EV95" s="237" t="e">
        <f t="shared" si="124"/>
        <v>#N/A</v>
      </c>
      <c r="EW95" s="237" t="e">
        <f t="shared" si="124"/>
        <v>#N/A</v>
      </c>
      <c r="EX95" s="237" t="e">
        <f t="shared" si="124"/>
        <v>#N/A</v>
      </c>
      <c r="EY95" s="237" t="e">
        <f t="shared" si="122"/>
        <v>#N/A</v>
      </c>
      <c r="EZ95" s="237" t="e">
        <f t="shared" si="122"/>
        <v>#N/A</v>
      </c>
      <c r="FA95" s="237" t="e">
        <f t="shared" si="122"/>
        <v>#N/A</v>
      </c>
      <c r="FB95" s="237" t="e">
        <f t="shared" si="122"/>
        <v>#N/A</v>
      </c>
      <c r="FC95" s="237" t="e">
        <f t="shared" si="122"/>
        <v>#N/A</v>
      </c>
      <c r="FD95" s="237" t="e">
        <f t="shared" si="122"/>
        <v>#N/A</v>
      </c>
      <c r="FE95" s="237" t="e">
        <f t="shared" si="122"/>
        <v>#N/A</v>
      </c>
      <c r="FF95" s="237" t="e">
        <f t="shared" si="122"/>
        <v>#N/A</v>
      </c>
      <c r="FG95" s="237" t="e">
        <f t="shared" si="122"/>
        <v>#N/A</v>
      </c>
      <c r="FH95" s="237" t="e">
        <f t="shared" si="122"/>
        <v>#N/A</v>
      </c>
      <c r="FI95" s="237" t="e">
        <f t="shared" si="122"/>
        <v>#N/A</v>
      </c>
      <c r="FJ95" s="237" t="e">
        <f t="shared" si="122"/>
        <v>#N/A</v>
      </c>
      <c r="FK95" s="237" t="e">
        <f t="shared" si="108"/>
        <v>#N/A</v>
      </c>
      <c r="FL95" s="237" t="e">
        <f t="shared" si="88"/>
        <v>#N/A</v>
      </c>
      <c r="FM95" s="237" t="e">
        <f t="shared" si="88"/>
        <v>#N/A</v>
      </c>
      <c r="FN95" s="237" t="e">
        <f t="shared" si="88"/>
        <v>#N/A</v>
      </c>
      <c r="FO95" s="237" t="e">
        <f t="shared" si="88"/>
        <v>#N/A</v>
      </c>
      <c r="FP95" s="237" t="e">
        <f t="shared" si="88"/>
        <v>#N/A</v>
      </c>
      <c r="FQ95" s="237" t="e">
        <f t="shared" si="88"/>
        <v>#N/A</v>
      </c>
      <c r="FR95" s="237" t="e">
        <f t="shared" si="88"/>
        <v>#N/A</v>
      </c>
      <c r="FS95" s="237" t="e">
        <f t="shared" si="76"/>
        <v>#N/A</v>
      </c>
      <c r="FT95" s="237" t="e">
        <f t="shared" si="76"/>
        <v>#N/A</v>
      </c>
      <c r="FU95" s="237" t="e">
        <f t="shared" si="76"/>
        <v>#N/A</v>
      </c>
      <c r="FV95" s="237" t="e">
        <f t="shared" si="76"/>
        <v>#N/A</v>
      </c>
      <c r="FW95" s="237" t="e">
        <f t="shared" si="74"/>
        <v>#N/A</v>
      </c>
      <c r="FX95" s="237" t="e">
        <f t="shared" si="74"/>
        <v>#N/A</v>
      </c>
      <c r="FY95" s="237" t="e">
        <f t="shared" si="74"/>
        <v>#N/A</v>
      </c>
      <c r="FZ95" s="237" t="e">
        <f t="shared" si="74"/>
        <v>#N/A</v>
      </c>
      <c r="GA95" s="237" t="e">
        <f t="shared" si="74"/>
        <v>#N/A</v>
      </c>
      <c r="GB95" s="237" t="e">
        <f t="shared" si="74"/>
        <v>#N/A</v>
      </c>
      <c r="GC95" s="237" t="e">
        <f t="shared" si="74"/>
        <v>#N/A</v>
      </c>
      <c r="GD95" s="237" t="e">
        <f t="shared" si="74"/>
        <v>#N/A</v>
      </c>
      <c r="GE95" s="237" t="e">
        <f t="shared" si="74"/>
        <v>#N/A</v>
      </c>
      <c r="GF95" s="237" t="e">
        <f t="shared" si="74"/>
        <v>#N/A</v>
      </c>
      <c r="GG95" s="237" t="e">
        <f t="shared" si="74"/>
        <v>#N/A</v>
      </c>
      <c r="GH95" s="237" t="e">
        <f t="shared" si="74"/>
        <v>#N/A</v>
      </c>
      <c r="GI95" s="237" t="e">
        <f t="shared" si="74"/>
        <v>#N/A</v>
      </c>
      <c r="GJ95" s="237" t="e">
        <f t="shared" si="74"/>
        <v>#N/A</v>
      </c>
      <c r="GK95" s="237" t="e">
        <f t="shared" si="74"/>
        <v>#N/A</v>
      </c>
      <c r="GL95" s="237" t="e">
        <f t="shared" si="128"/>
        <v>#N/A</v>
      </c>
      <c r="GM95" s="237" t="e">
        <f t="shared" si="128"/>
        <v>#N/A</v>
      </c>
      <c r="GN95" s="237" t="e">
        <f t="shared" si="128"/>
        <v>#N/A</v>
      </c>
      <c r="GO95" s="237" t="e">
        <f t="shared" si="120"/>
        <v>#N/A</v>
      </c>
      <c r="GP95" s="237" t="e">
        <f t="shared" si="120"/>
        <v>#N/A</v>
      </c>
      <c r="GQ95" s="237" t="e">
        <f t="shared" si="118"/>
        <v>#N/A</v>
      </c>
      <c r="GR95" s="237" t="e">
        <f t="shared" si="118"/>
        <v>#N/A</v>
      </c>
      <c r="GS95" s="237" t="e">
        <f t="shared" si="118"/>
        <v>#N/A</v>
      </c>
      <c r="GT95" s="237" t="e">
        <f t="shared" si="118"/>
        <v>#N/A</v>
      </c>
      <c r="GU95" s="237" t="e">
        <f t="shared" si="118"/>
        <v>#N/A</v>
      </c>
      <c r="GV95" s="237" t="e">
        <f t="shared" si="118"/>
        <v>#N/A</v>
      </c>
      <c r="GW95" s="237" t="e">
        <f t="shared" si="118"/>
        <v>#N/A</v>
      </c>
      <c r="GX95" s="237" t="e">
        <f t="shared" si="118"/>
        <v>#N/A</v>
      </c>
      <c r="GY95" s="237" t="e">
        <f t="shared" si="118"/>
        <v>#N/A</v>
      </c>
      <c r="GZ95" s="237" t="e">
        <f t="shared" si="118"/>
        <v>#N/A</v>
      </c>
      <c r="HA95" s="237" t="e">
        <f t="shared" si="118"/>
        <v>#N/A</v>
      </c>
      <c r="HB95" s="237" t="e">
        <f t="shared" si="106"/>
        <v>#N/A</v>
      </c>
      <c r="HC95" s="237" t="e">
        <f t="shared" si="106"/>
        <v>#N/A</v>
      </c>
      <c r="HD95" s="237" t="e">
        <f t="shared" si="98"/>
        <v>#N/A</v>
      </c>
      <c r="HE95" s="237" t="e">
        <f t="shared" si="98"/>
        <v>#N/A</v>
      </c>
      <c r="HF95" s="237" t="e">
        <f t="shared" si="98"/>
        <v>#N/A</v>
      </c>
      <c r="HG95" s="237" t="e">
        <f t="shared" si="98"/>
        <v>#N/A</v>
      </c>
      <c r="HH95" s="237" t="e">
        <f t="shared" si="98"/>
        <v>#N/A</v>
      </c>
      <c r="HI95" s="237" t="e">
        <f t="shared" si="98"/>
        <v>#N/A</v>
      </c>
      <c r="HJ95" s="237" t="e">
        <f t="shared" si="98"/>
        <v>#N/A</v>
      </c>
      <c r="HK95" s="237" t="e">
        <f t="shared" si="98"/>
        <v>#N/A</v>
      </c>
      <c r="HL95" s="237" t="e">
        <f t="shared" si="98"/>
        <v>#N/A</v>
      </c>
      <c r="HM95" s="237" t="e">
        <f t="shared" si="98"/>
        <v>#N/A</v>
      </c>
      <c r="HN95" s="237" t="e">
        <f t="shared" si="98"/>
        <v>#N/A</v>
      </c>
      <c r="HO95" s="237" t="e">
        <f t="shared" si="98"/>
        <v>#N/A</v>
      </c>
      <c r="HP95" s="237" t="e">
        <f t="shared" si="127"/>
        <v>#N/A</v>
      </c>
      <c r="HQ95" s="237" t="e">
        <f t="shared" si="107"/>
        <v>#N/A</v>
      </c>
      <c r="HR95" s="237" t="e">
        <f t="shared" si="107"/>
        <v>#N/A</v>
      </c>
      <c r="HS95" s="237" t="e">
        <f t="shared" si="107"/>
        <v>#N/A</v>
      </c>
      <c r="HT95" s="237" t="e">
        <f t="shared" si="107"/>
        <v>#N/A</v>
      </c>
      <c r="HU95" s="237" t="e">
        <f t="shared" si="107"/>
        <v>#N/A</v>
      </c>
      <c r="HV95" s="237" t="e">
        <f t="shared" si="81"/>
        <v>#N/A</v>
      </c>
      <c r="HW95" s="237" t="e">
        <f t="shared" si="79"/>
        <v>#N/A</v>
      </c>
      <c r="HX95" s="237" t="e">
        <f t="shared" si="66"/>
        <v>#N/A</v>
      </c>
      <c r="HY95" s="237" t="e">
        <f t="shared" si="63"/>
        <v>#N/A</v>
      </c>
      <c r="HZ95" s="237" t="e">
        <f t="shared" si="63"/>
        <v>#N/A</v>
      </c>
      <c r="IA95" s="237" t="e">
        <f t="shared" si="63"/>
        <v>#N/A</v>
      </c>
      <c r="IB95" s="237" t="e">
        <f t="shared" si="63"/>
        <v>#N/A</v>
      </c>
    </row>
    <row r="96" spans="1:236" hidden="1" x14ac:dyDescent="0.25">
      <c r="A96" s="22">
        <v>93</v>
      </c>
      <c r="B96" s="132"/>
      <c r="C96" s="132"/>
      <c r="D96" s="132"/>
      <c r="E96" s="127"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9" t="str">
        <f t="shared" si="94"/>
        <v/>
      </c>
      <c r="Q96" s="119" t="str">
        <f t="shared" si="95"/>
        <v/>
      </c>
      <c r="R96" s="40" t="str">
        <f t="shared" si="96"/>
        <v/>
      </c>
      <c r="S96" s="132"/>
      <c r="T96" s="28" t="str">
        <f>IF(AND(B96&gt;0,C96&gt;0,D96&gt;0,M96&gt;0,N96&gt;0,S96&gt;0,NOT(K96="")),ABS(VLOOKUP($S$1,VLookups!$A$28:$B$29,2,FALSE)-_xlfn.BETA.DIST(S96,IF(G96="L",N96,M96),IF(G96="L",M96,N96),TRUE,B96,D96)),"")</f>
        <v/>
      </c>
      <c r="U96" s="129" t="str">
        <f>IF(OR($M96="",$N96=""),"",_xlfn.BETA.INV(ABS(VLOOKUP($S$1,VLookups!$A$28:$B$29,2,FALSE)-U$3),IF($G96="L",$N96,$M96),IF($G96="L",$M96,$N96),$B96,$D96))</f>
        <v/>
      </c>
      <c r="V96" s="130" t="str">
        <f>IF(OR($M96="",$N96=""),"",_xlfn.BETA.INV(ABS(VLOOKUP($S$1,VLookups!$A$28:$B$29,2,FALSE)-V$3),IF($G96="L",$N96,$M96),IF($G96="L",$M96,$N96),$B96,$D96))</f>
        <v/>
      </c>
      <c r="W96" s="129" t="str">
        <f>IF(OR($M96="",$N96=""),"",_xlfn.BETA.INV(ABS(VLOOKUP($S$1,VLookups!$A$28:$B$29,2,FALSE)-W$3),IF($G96="L",$N96,$M96),IF($G96="L",$M96,$N96),$B96,$D96))</f>
        <v/>
      </c>
      <c r="X96" s="130" t="str">
        <f>IF(OR($M96="",$N96=""),"",_xlfn.BETA.INV(ABS(VLOOKUP($S$1,VLookups!$A$28:$B$29,2,FALSE)-X$3),IF($G96="L",$N96,$M96),IF($G96="L",$M96,$N96),$B96,$D96))</f>
        <v/>
      </c>
      <c r="Y96" s="129" t="str">
        <f>IF(OR($M96="",$N96=""),"",_xlfn.BETA.INV(ABS(VLOOKUP($S$1,VLookups!$A$28:$B$29,2,FALSE)-Y$3),IF($G96="L",$N96,$M96),IF($G96="L",$M96,$N96),$B96,$D96))</f>
        <v/>
      </c>
      <c r="Z96" s="130" t="str">
        <f>IF(OR($M96="",$N96=""),"",_xlfn.BETA.INV(ABS(VLOOKUP($S$1,VLookups!$A$28:$B$29,2,FALSE)-Z$3),IF($G96="L",$N96,$M96),IF($G96="L",$M96,$N96),$B96,$D96))</f>
        <v/>
      </c>
      <c r="AA96" s="129" t="str">
        <f>IF(OR($M96="",$N96=""),"",_xlfn.BETA.INV(ABS(VLOOKUP($S$1,VLookups!$A$28:$B$29,2,FALSE)-AA$3),IF($G96="L",$N96,$M96),IF($G96="L",$M96,$N96),$B96,$D96))</f>
        <v/>
      </c>
      <c r="AB96" s="130" t="str">
        <f>IF(OR($M96="",$N96=""),"",_xlfn.BETA.INV(ABS(VLOOKUP($S$1,VLookups!$A$28:$B$29,2,FALSE)-AB$3),IF($G96="L",$N96,$M96),IF($G96="L",$M96,$N96),$B96,$D96))</f>
        <v/>
      </c>
      <c r="AC96" s="129" t="str">
        <f>IF(OR($M96="",$N96=""),"",_xlfn.BETA.INV(ABS(VLOOKUP($S$1,VLookups!$A$28:$B$29,2,FALSE)-AC$3),IF($G96="L",$N96,$M96),IF($G96="L",$M96,$N96),$B96,$D96))</f>
        <v/>
      </c>
      <c r="AD96" s="130" t="str">
        <f>IF(OR($M96="",$N96=""),"",_xlfn.BETA.INV(ABS(VLOOKUP($S$1,VLookups!$A$28:$B$29,2,FALSE)-AD$3),IF($G96="L",$N96,$M96),IF($G96="L",$M96,$N96),$B96,$D96))</f>
        <v/>
      </c>
      <c r="AE96" s="129" t="str">
        <f>IF(OR($M96="",$N96=""),"",_xlfn.BETA.INV(ABS(VLOOKUP($S$1,VLookups!$A$28:$B$29,2,FALSE)-AE$3),IF($G96="L",$N96,$M96),IF($G96="L",$M96,$N96),$B96,$D96))</f>
        <v/>
      </c>
      <c r="AF96" s="130" t="str">
        <f>IF(OR($M96="",$N96=""),"",_xlfn.BETA.INV(ABS(VLOOKUP($S$1,VLookups!$A$28:$B$29,2,FALSE)-AF$3),IF($G96="L",$N96,$M96),IF($G96="L",$M96,$N96),$B96,$D96))</f>
        <v/>
      </c>
      <c r="AG96" s="17"/>
      <c r="AH96" s="238" t="str">
        <f t="shared" si="102"/>
        <v/>
      </c>
      <c r="AI96" s="236" t="str">
        <f t="shared" si="103"/>
        <v/>
      </c>
      <c r="AJ96" s="199" t="str">
        <f t="shared" si="131"/>
        <v/>
      </c>
      <c r="AK96" s="199" t="str">
        <f t="shared" si="131"/>
        <v/>
      </c>
      <c r="AL96" s="199" t="str">
        <f t="shared" si="131"/>
        <v/>
      </c>
      <c r="AM96" s="199" t="str">
        <f t="shared" si="131"/>
        <v/>
      </c>
      <c r="AN96" s="199" t="str">
        <f t="shared" si="131"/>
        <v/>
      </c>
      <c r="AO96" s="199" t="str">
        <f t="shared" si="131"/>
        <v/>
      </c>
      <c r="AP96" s="199" t="str">
        <f t="shared" si="131"/>
        <v/>
      </c>
      <c r="AQ96" s="199" t="str">
        <f t="shared" si="131"/>
        <v/>
      </c>
      <c r="AR96" s="199" t="str">
        <f t="shared" si="131"/>
        <v/>
      </c>
      <c r="AS96" s="199" t="str">
        <f t="shared" si="131"/>
        <v/>
      </c>
      <c r="AT96" s="199" t="str">
        <f t="shared" si="131"/>
        <v/>
      </c>
      <c r="AU96" s="199" t="str">
        <f t="shared" si="131"/>
        <v/>
      </c>
      <c r="AV96" s="199" t="str">
        <f t="shared" si="131"/>
        <v/>
      </c>
      <c r="AW96" s="199" t="str">
        <f t="shared" si="131"/>
        <v/>
      </c>
      <c r="AX96" s="199" t="str">
        <f t="shared" si="131"/>
        <v/>
      </c>
      <c r="AY96" s="199" t="str">
        <f t="shared" si="131"/>
        <v/>
      </c>
      <c r="AZ96" s="199" t="str">
        <f t="shared" si="131"/>
        <v/>
      </c>
      <c r="BA96" s="199" t="str">
        <f t="shared" si="131"/>
        <v/>
      </c>
      <c r="BB96" s="199" t="str">
        <f t="shared" si="131"/>
        <v/>
      </c>
      <c r="BC96" s="199" t="str">
        <f t="shared" si="131"/>
        <v/>
      </c>
      <c r="BD96" s="199" t="str">
        <f t="shared" si="131"/>
        <v/>
      </c>
      <c r="BE96" s="199" t="str">
        <f t="shared" si="131"/>
        <v/>
      </c>
      <c r="BF96" s="199" t="str">
        <f t="shared" si="131"/>
        <v/>
      </c>
      <c r="BG96" s="199" t="str">
        <f t="shared" si="131"/>
        <v/>
      </c>
      <c r="BH96" s="199" t="str">
        <f t="shared" si="131"/>
        <v/>
      </c>
      <c r="BI96" s="199" t="str">
        <f t="shared" si="131"/>
        <v/>
      </c>
      <c r="BJ96" s="199" t="str">
        <f t="shared" si="131"/>
        <v/>
      </c>
      <c r="BK96" s="199" t="str">
        <f t="shared" si="131"/>
        <v/>
      </c>
      <c r="BL96" s="199" t="str">
        <f t="shared" si="131"/>
        <v/>
      </c>
      <c r="BM96" s="199" t="str">
        <f t="shared" si="131"/>
        <v/>
      </c>
      <c r="BN96" s="199" t="str">
        <f t="shared" si="131"/>
        <v/>
      </c>
      <c r="BO96" s="199" t="str">
        <f t="shared" si="131"/>
        <v/>
      </c>
      <c r="BP96" s="199" t="str">
        <f t="shared" si="131"/>
        <v/>
      </c>
      <c r="BQ96" s="199" t="str">
        <f t="shared" si="131"/>
        <v/>
      </c>
      <c r="BR96" s="199" t="str">
        <f t="shared" si="131"/>
        <v/>
      </c>
      <c r="BS96" s="199" t="str">
        <f t="shared" si="131"/>
        <v/>
      </c>
      <c r="BT96" s="199" t="str">
        <f t="shared" si="131"/>
        <v/>
      </c>
      <c r="BU96" s="199" t="str">
        <f t="shared" si="131"/>
        <v/>
      </c>
      <c r="BV96" s="199" t="str">
        <f t="shared" si="131"/>
        <v/>
      </c>
      <c r="BW96" s="199" t="str">
        <f t="shared" si="131"/>
        <v/>
      </c>
      <c r="BX96" s="199" t="str">
        <f t="shared" si="131"/>
        <v/>
      </c>
      <c r="BY96" s="199" t="str">
        <f t="shared" si="131"/>
        <v/>
      </c>
      <c r="BZ96" s="199" t="str">
        <f t="shared" si="131"/>
        <v/>
      </c>
      <c r="CA96" s="199" t="str">
        <f t="shared" si="131"/>
        <v/>
      </c>
      <c r="CB96" s="199" t="str">
        <f t="shared" si="131"/>
        <v/>
      </c>
      <c r="CC96" s="199" t="str">
        <f t="shared" si="131"/>
        <v/>
      </c>
      <c r="CD96" s="199" t="str">
        <f t="shared" si="131"/>
        <v/>
      </c>
      <c r="CE96" s="199" t="str">
        <f t="shared" si="131"/>
        <v/>
      </c>
      <c r="CF96" s="199" t="str">
        <f t="shared" si="131"/>
        <v/>
      </c>
      <c r="CG96" s="199" t="str">
        <f t="shared" si="131"/>
        <v/>
      </c>
      <c r="CH96" s="199" t="str">
        <f t="shared" si="131"/>
        <v/>
      </c>
      <c r="CI96" s="199" t="str">
        <f t="shared" si="131"/>
        <v/>
      </c>
      <c r="CJ96" s="199" t="str">
        <f t="shared" si="131"/>
        <v/>
      </c>
      <c r="CK96" s="199" t="str">
        <f t="shared" si="131"/>
        <v/>
      </c>
      <c r="CL96" s="199" t="str">
        <f t="shared" si="131"/>
        <v/>
      </c>
      <c r="CM96" s="199" t="str">
        <f t="shared" si="131"/>
        <v/>
      </c>
      <c r="CN96" s="199" t="str">
        <f t="shared" si="131"/>
        <v/>
      </c>
      <c r="CO96" s="199" t="str">
        <f t="shared" si="131"/>
        <v/>
      </c>
      <c r="CP96" s="199" t="str">
        <f t="shared" si="131"/>
        <v/>
      </c>
      <c r="CQ96" s="199" t="str">
        <f t="shared" si="131"/>
        <v/>
      </c>
      <c r="CR96" s="199" t="str">
        <f t="shared" si="131"/>
        <v/>
      </c>
      <c r="CS96" s="199" t="str">
        <f t="shared" si="131"/>
        <v/>
      </c>
      <c r="CT96" s="199" t="str">
        <f t="shared" si="131"/>
        <v/>
      </c>
      <c r="CU96" s="199" t="str">
        <f t="shared" ref="CU96:FF96" si="134">IF(ISNONTEXT($AH96),CT96+$AH96,"")</f>
        <v/>
      </c>
      <c r="CV96" s="199" t="str">
        <f t="shared" si="130"/>
        <v/>
      </c>
      <c r="CW96" s="199" t="str">
        <f t="shared" si="130"/>
        <v/>
      </c>
      <c r="CX96" s="199" t="str">
        <f t="shared" si="130"/>
        <v/>
      </c>
      <c r="CY96" s="199" t="str">
        <f t="shared" si="130"/>
        <v/>
      </c>
      <c r="CZ96" s="199" t="str">
        <f t="shared" si="130"/>
        <v/>
      </c>
      <c r="DA96" s="199" t="str">
        <f t="shared" si="130"/>
        <v/>
      </c>
      <c r="DB96" s="199" t="str">
        <f t="shared" si="130"/>
        <v/>
      </c>
      <c r="DC96" s="199" t="str">
        <f t="shared" si="130"/>
        <v/>
      </c>
      <c r="DD96" s="199" t="str">
        <f t="shared" si="130"/>
        <v/>
      </c>
      <c r="DE96" s="199" t="str">
        <f t="shared" si="130"/>
        <v/>
      </c>
      <c r="DF96" s="199" t="str">
        <f t="shared" si="130"/>
        <v/>
      </c>
      <c r="DG96" s="199" t="str">
        <f t="shared" si="130"/>
        <v/>
      </c>
      <c r="DH96" s="199" t="str">
        <f t="shared" si="130"/>
        <v/>
      </c>
      <c r="DI96" s="199" t="str">
        <f t="shared" si="130"/>
        <v/>
      </c>
      <c r="DJ96" s="199" t="str">
        <f t="shared" si="130"/>
        <v/>
      </c>
      <c r="DK96" s="199" t="str">
        <f t="shared" si="130"/>
        <v/>
      </c>
      <c r="DL96" s="199" t="str">
        <f t="shared" si="130"/>
        <v/>
      </c>
      <c r="DM96" s="199" t="str">
        <f t="shared" si="130"/>
        <v/>
      </c>
      <c r="DN96" s="199" t="str">
        <f t="shared" si="130"/>
        <v/>
      </c>
      <c r="DO96" s="199" t="str">
        <f t="shared" si="130"/>
        <v/>
      </c>
      <c r="DP96" s="199" t="str">
        <f t="shared" si="130"/>
        <v/>
      </c>
      <c r="DQ96" s="199" t="str">
        <f t="shared" si="130"/>
        <v/>
      </c>
      <c r="DR96" s="199" t="str">
        <f t="shared" si="130"/>
        <v/>
      </c>
      <c r="DS96" s="199" t="str">
        <f t="shared" si="130"/>
        <v/>
      </c>
      <c r="DT96" s="199" t="str">
        <f t="shared" si="130"/>
        <v/>
      </c>
      <c r="DU96" s="199" t="str">
        <f t="shared" si="130"/>
        <v/>
      </c>
      <c r="DV96" s="199" t="str">
        <f t="shared" si="130"/>
        <v/>
      </c>
      <c r="DW96" s="199" t="str">
        <f t="shared" si="130"/>
        <v/>
      </c>
      <c r="DX96" s="199" t="str">
        <f t="shared" si="130"/>
        <v/>
      </c>
      <c r="DY96" s="199" t="str">
        <f t="shared" si="130"/>
        <v/>
      </c>
      <c r="DZ96" s="199" t="str">
        <f t="shared" si="130"/>
        <v/>
      </c>
      <c r="EA96" s="199" t="str">
        <f t="shared" si="130"/>
        <v/>
      </c>
      <c r="EB96" s="199" t="str">
        <f t="shared" si="130"/>
        <v/>
      </c>
      <c r="EC96" s="199" t="str">
        <f t="shared" si="130"/>
        <v/>
      </c>
      <c r="ED96" s="199" t="str">
        <f t="shared" si="130"/>
        <v/>
      </c>
      <c r="EE96" s="236" t="str">
        <f t="shared" si="105"/>
        <v/>
      </c>
      <c r="EF96" s="237" t="e">
        <f t="shared" si="133"/>
        <v>#N/A</v>
      </c>
      <c r="EG96" s="237" t="e">
        <f t="shared" si="133"/>
        <v>#N/A</v>
      </c>
      <c r="EH96" s="237" t="e">
        <f t="shared" si="133"/>
        <v>#N/A</v>
      </c>
      <c r="EI96" s="237" t="e">
        <f t="shared" si="133"/>
        <v>#N/A</v>
      </c>
      <c r="EJ96" s="237" t="e">
        <f t="shared" si="133"/>
        <v>#N/A</v>
      </c>
      <c r="EK96" s="237" t="e">
        <f t="shared" si="133"/>
        <v>#N/A</v>
      </c>
      <c r="EL96" s="237" t="e">
        <f t="shared" si="132"/>
        <v>#N/A</v>
      </c>
      <c r="EM96" s="237" t="e">
        <f t="shared" si="132"/>
        <v>#N/A</v>
      </c>
      <c r="EN96" s="237" t="e">
        <f t="shared" si="132"/>
        <v>#N/A</v>
      </c>
      <c r="EO96" s="237" t="e">
        <f t="shared" si="132"/>
        <v>#N/A</v>
      </c>
      <c r="EP96" s="237" t="e">
        <f t="shared" si="132"/>
        <v>#N/A</v>
      </c>
      <c r="EQ96" s="237" t="e">
        <f t="shared" si="132"/>
        <v>#N/A</v>
      </c>
      <c r="ER96" s="237" t="e">
        <f t="shared" si="132"/>
        <v>#N/A</v>
      </c>
      <c r="ES96" s="237" t="e">
        <f t="shared" si="132"/>
        <v>#N/A</v>
      </c>
      <c r="ET96" s="237" t="e">
        <f t="shared" si="132"/>
        <v>#N/A</v>
      </c>
      <c r="EU96" s="237" t="e">
        <f t="shared" si="132"/>
        <v>#N/A</v>
      </c>
      <c r="EV96" s="237" t="e">
        <f t="shared" si="124"/>
        <v>#N/A</v>
      </c>
      <c r="EW96" s="237" t="e">
        <f t="shared" si="124"/>
        <v>#N/A</v>
      </c>
      <c r="EX96" s="237" t="e">
        <f t="shared" si="124"/>
        <v>#N/A</v>
      </c>
      <c r="EY96" s="237" t="e">
        <f t="shared" si="122"/>
        <v>#N/A</v>
      </c>
      <c r="EZ96" s="237" t="e">
        <f t="shared" si="122"/>
        <v>#N/A</v>
      </c>
      <c r="FA96" s="237" t="e">
        <f t="shared" si="122"/>
        <v>#N/A</v>
      </c>
      <c r="FB96" s="237" t="e">
        <f t="shared" si="122"/>
        <v>#N/A</v>
      </c>
      <c r="FC96" s="237" t="e">
        <f t="shared" si="122"/>
        <v>#N/A</v>
      </c>
      <c r="FD96" s="237" t="e">
        <f t="shared" si="122"/>
        <v>#N/A</v>
      </c>
      <c r="FE96" s="237" t="e">
        <f t="shared" si="122"/>
        <v>#N/A</v>
      </c>
      <c r="FF96" s="237" t="e">
        <f t="shared" si="122"/>
        <v>#N/A</v>
      </c>
      <c r="FG96" s="237" t="e">
        <f t="shared" si="122"/>
        <v>#N/A</v>
      </c>
      <c r="FH96" s="237" t="e">
        <f t="shared" si="122"/>
        <v>#N/A</v>
      </c>
      <c r="FI96" s="237" t="e">
        <f t="shared" si="122"/>
        <v>#N/A</v>
      </c>
      <c r="FJ96" s="237" t="e">
        <f t="shared" si="122"/>
        <v>#N/A</v>
      </c>
      <c r="FK96" s="237" t="e">
        <f t="shared" si="108"/>
        <v>#N/A</v>
      </c>
      <c r="FL96" s="237" t="e">
        <f t="shared" si="88"/>
        <v>#N/A</v>
      </c>
      <c r="FM96" s="237" t="e">
        <f t="shared" si="88"/>
        <v>#N/A</v>
      </c>
      <c r="FN96" s="237" t="e">
        <f t="shared" si="88"/>
        <v>#N/A</v>
      </c>
      <c r="FO96" s="237" t="e">
        <f t="shared" si="88"/>
        <v>#N/A</v>
      </c>
      <c r="FP96" s="237" t="e">
        <f t="shared" si="88"/>
        <v>#N/A</v>
      </c>
      <c r="FQ96" s="237" t="e">
        <f t="shared" si="88"/>
        <v>#N/A</v>
      </c>
      <c r="FR96" s="237" t="e">
        <f t="shared" si="88"/>
        <v>#N/A</v>
      </c>
      <c r="FS96" s="237" t="e">
        <f t="shared" si="76"/>
        <v>#N/A</v>
      </c>
      <c r="FT96" s="237" t="e">
        <f t="shared" si="76"/>
        <v>#N/A</v>
      </c>
      <c r="FU96" s="237" t="e">
        <f t="shared" si="76"/>
        <v>#N/A</v>
      </c>
      <c r="FV96" s="237" t="e">
        <f t="shared" si="76"/>
        <v>#N/A</v>
      </c>
      <c r="FW96" s="237" t="e">
        <f t="shared" si="74"/>
        <v>#N/A</v>
      </c>
      <c r="FX96" s="237" t="e">
        <f t="shared" si="74"/>
        <v>#N/A</v>
      </c>
      <c r="FY96" s="237" t="e">
        <f t="shared" si="74"/>
        <v>#N/A</v>
      </c>
      <c r="FZ96" s="237" t="e">
        <f t="shared" si="74"/>
        <v>#N/A</v>
      </c>
      <c r="GA96" s="237" t="e">
        <f t="shared" si="74"/>
        <v>#N/A</v>
      </c>
      <c r="GB96" s="237" t="e">
        <f t="shared" si="74"/>
        <v>#N/A</v>
      </c>
      <c r="GC96" s="237" t="e">
        <f t="shared" si="74"/>
        <v>#N/A</v>
      </c>
      <c r="GD96" s="237" t="e">
        <f t="shared" si="74"/>
        <v>#N/A</v>
      </c>
      <c r="GE96" s="237" t="e">
        <f t="shared" si="74"/>
        <v>#N/A</v>
      </c>
      <c r="GF96" s="237" t="e">
        <f t="shared" si="74"/>
        <v>#N/A</v>
      </c>
      <c r="GG96" s="237" t="e">
        <f t="shared" si="74"/>
        <v>#N/A</v>
      </c>
      <c r="GH96" s="237" t="e">
        <f t="shared" si="74"/>
        <v>#N/A</v>
      </c>
      <c r="GI96" s="237" t="e">
        <f t="shared" si="74"/>
        <v>#N/A</v>
      </c>
      <c r="GJ96" s="237" t="e">
        <f t="shared" si="74"/>
        <v>#N/A</v>
      </c>
      <c r="GK96" s="237" t="e">
        <f t="shared" si="74"/>
        <v>#N/A</v>
      </c>
      <c r="GL96" s="237" t="e">
        <f t="shared" si="128"/>
        <v>#N/A</v>
      </c>
      <c r="GM96" s="237" t="e">
        <f t="shared" si="128"/>
        <v>#N/A</v>
      </c>
      <c r="GN96" s="237" t="e">
        <f t="shared" si="128"/>
        <v>#N/A</v>
      </c>
      <c r="GO96" s="237" t="e">
        <f t="shared" si="120"/>
        <v>#N/A</v>
      </c>
      <c r="GP96" s="237" t="e">
        <f t="shared" si="120"/>
        <v>#N/A</v>
      </c>
      <c r="GQ96" s="237" t="e">
        <f t="shared" si="118"/>
        <v>#N/A</v>
      </c>
      <c r="GR96" s="237" t="e">
        <f t="shared" si="118"/>
        <v>#N/A</v>
      </c>
      <c r="GS96" s="237" t="e">
        <f t="shared" si="118"/>
        <v>#N/A</v>
      </c>
      <c r="GT96" s="237" t="e">
        <f t="shared" si="118"/>
        <v>#N/A</v>
      </c>
      <c r="GU96" s="237" t="e">
        <f t="shared" si="118"/>
        <v>#N/A</v>
      </c>
      <c r="GV96" s="237" t="e">
        <f t="shared" si="118"/>
        <v>#N/A</v>
      </c>
      <c r="GW96" s="237" t="e">
        <f t="shared" si="118"/>
        <v>#N/A</v>
      </c>
      <c r="GX96" s="237" t="e">
        <f t="shared" si="118"/>
        <v>#N/A</v>
      </c>
      <c r="GY96" s="237" t="e">
        <f t="shared" si="118"/>
        <v>#N/A</v>
      </c>
      <c r="GZ96" s="237" t="e">
        <f t="shared" si="118"/>
        <v>#N/A</v>
      </c>
      <c r="HA96" s="237" t="e">
        <f t="shared" si="118"/>
        <v>#N/A</v>
      </c>
      <c r="HB96" s="237" t="e">
        <f t="shared" si="106"/>
        <v>#N/A</v>
      </c>
      <c r="HC96" s="237" t="e">
        <f t="shared" si="106"/>
        <v>#N/A</v>
      </c>
      <c r="HD96" s="237" t="e">
        <f t="shared" si="98"/>
        <v>#N/A</v>
      </c>
      <c r="HE96" s="237" t="e">
        <f t="shared" si="98"/>
        <v>#N/A</v>
      </c>
      <c r="HF96" s="237" t="e">
        <f t="shared" si="98"/>
        <v>#N/A</v>
      </c>
      <c r="HG96" s="237" t="e">
        <f t="shared" si="98"/>
        <v>#N/A</v>
      </c>
      <c r="HH96" s="237" t="e">
        <f t="shared" si="98"/>
        <v>#N/A</v>
      </c>
      <c r="HI96" s="237" t="e">
        <f t="shared" si="98"/>
        <v>#N/A</v>
      </c>
      <c r="HJ96" s="237" t="e">
        <f t="shared" si="98"/>
        <v>#N/A</v>
      </c>
      <c r="HK96" s="237" t="e">
        <f t="shared" si="98"/>
        <v>#N/A</v>
      </c>
      <c r="HL96" s="237" t="e">
        <f t="shared" si="98"/>
        <v>#N/A</v>
      </c>
      <c r="HM96" s="237" t="e">
        <f t="shared" si="98"/>
        <v>#N/A</v>
      </c>
      <c r="HN96" s="237" t="e">
        <f t="shared" si="98"/>
        <v>#N/A</v>
      </c>
      <c r="HO96" s="237" t="e">
        <f t="shared" si="98"/>
        <v>#N/A</v>
      </c>
      <c r="HP96" s="237" t="e">
        <f t="shared" si="127"/>
        <v>#N/A</v>
      </c>
      <c r="HQ96" s="237" t="e">
        <f t="shared" si="107"/>
        <v>#N/A</v>
      </c>
      <c r="HR96" s="237" t="e">
        <f t="shared" si="107"/>
        <v>#N/A</v>
      </c>
      <c r="HS96" s="237" t="e">
        <f t="shared" si="107"/>
        <v>#N/A</v>
      </c>
      <c r="HT96" s="237" t="e">
        <f t="shared" si="107"/>
        <v>#N/A</v>
      </c>
      <c r="HU96" s="237" t="e">
        <f t="shared" si="107"/>
        <v>#N/A</v>
      </c>
      <c r="HV96" s="237" t="e">
        <f t="shared" si="81"/>
        <v>#N/A</v>
      </c>
      <c r="HW96" s="237" t="e">
        <f t="shared" si="79"/>
        <v>#N/A</v>
      </c>
      <c r="HX96" s="237" t="e">
        <f t="shared" si="66"/>
        <v>#N/A</v>
      </c>
      <c r="HY96" s="237" t="e">
        <f t="shared" si="63"/>
        <v>#N/A</v>
      </c>
      <c r="HZ96" s="237" t="e">
        <f t="shared" si="63"/>
        <v>#N/A</v>
      </c>
      <c r="IA96" s="237" t="e">
        <f t="shared" si="63"/>
        <v>#N/A</v>
      </c>
      <c r="IB96" s="237" t="e">
        <f t="shared" si="63"/>
        <v>#N/A</v>
      </c>
    </row>
    <row r="97" spans="1:236" hidden="1" x14ac:dyDescent="0.25">
      <c r="A97" s="22">
        <v>94</v>
      </c>
      <c r="B97" s="132"/>
      <c r="C97" s="132"/>
      <c r="D97" s="132"/>
      <c r="E97" s="127"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9" t="str">
        <f t="shared" si="94"/>
        <v/>
      </c>
      <c r="Q97" s="119" t="str">
        <f t="shared" si="95"/>
        <v/>
      </c>
      <c r="R97" s="40" t="str">
        <f t="shared" si="96"/>
        <v/>
      </c>
      <c r="S97" s="132"/>
      <c r="T97" s="28" t="str">
        <f>IF(AND(B97&gt;0,C97&gt;0,D97&gt;0,M97&gt;0,N97&gt;0,S97&gt;0,NOT(K97="")),ABS(VLOOKUP($S$1,VLookups!$A$28:$B$29,2,FALSE)-_xlfn.BETA.DIST(S97,IF(G97="L",N97,M97),IF(G97="L",M97,N97),TRUE,B97,D97)),"")</f>
        <v/>
      </c>
      <c r="U97" s="129" t="str">
        <f>IF(OR($M97="",$N97=""),"",_xlfn.BETA.INV(ABS(VLOOKUP($S$1,VLookups!$A$28:$B$29,2,FALSE)-U$3),IF($G97="L",$N97,$M97),IF($G97="L",$M97,$N97),$B97,$D97))</f>
        <v/>
      </c>
      <c r="V97" s="130" t="str">
        <f>IF(OR($M97="",$N97=""),"",_xlfn.BETA.INV(ABS(VLOOKUP($S$1,VLookups!$A$28:$B$29,2,FALSE)-V$3),IF($G97="L",$N97,$M97),IF($G97="L",$M97,$N97),$B97,$D97))</f>
        <v/>
      </c>
      <c r="W97" s="129" t="str">
        <f>IF(OR($M97="",$N97=""),"",_xlfn.BETA.INV(ABS(VLOOKUP($S$1,VLookups!$A$28:$B$29,2,FALSE)-W$3),IF($G97="L",$N97,$M97),IF($G97="L",$M97,$N97),$B97,$D97))</f>
        <v/>
      </c>
      <c r="X97" s="130" t="str">
        <f>IF(OR($M97="",$N97=""),"",_xlfn.BETA.INV(ABS(VLOOKUP($S$1,VLookups!$A$28:$B$29,2,FALSE)-X$3),IF($G97="L",$N97,$M97),IF($G97="L",$M97,$N97),$B97,$D97))</f>
        <v/>
      </c>
      <c r="Y97" s="129" t="str">
        <f>IF(OR($M97="",$N97=""),"",_xlfn.BETA.INV(ABS(VLOOKUP($S$1,VLookups!$A$28:$B$29,2,FALSE)-Y$3),IF($G97="L",$N97,$M97),IF($G97="L",$M97,$N97),$B97,$D97))</f>
        <v/>
      </c>
      <c r="Z97" s="130" t="str">
        <f>IF(OR($M97="",$N97=""),"",_xlfn.BETA.INV(ABS(VLOOKUP($S$1,VLookups!$A$28:$B$29,2,FALSE)-Z$3),IF($G97="L",$N97,$M97),IF($G97="L",$M97,$N97),$B97,$D97))</f>
        <v/>
      </c>
      <c r="AA97" s="129" t="str">
        <f>IF(OR($M97="",$N97=""),"",_xlfn.BETA.INV(ABS(VLOOKUP($S$1,VLookups!$A$28:$B$29,2,FALSE)-AA$3),IF($G97="L",$N97,$M97),IF($G97="L",$M97,$N97),$B97,$D97))</f>
        <v/>
      </c>
      <c r="AB97" s="130" t="str">
        <f>IF(OR($M97="",$N97=""),"",_xlfn.BETA.INV(ABS(VLOOKUP($S$1,VLookups!$A$28:$B$29,2,FALSE)-AB$3),IF($G97="L",$N97,$M97),IF($G97="L",$M97,$N97),$B97,$D97))</f>
        <v/>
      </c>
      <c r="AC97" s="129" t="str">
        <f>IF(OR($M97="",$N97=""),"",_xlfn.BETA.INV(ABS(VLOOKUP($S$1,VLookups!$A$28:$B$29,2,FALSE)-AC$3),IF($G97="L",$N97,$M97),IF($G97="L",$M97,$N97),$B97,$D97))</f>
        <v/>
      </c>
      <c r="AD97" s="130" t="str">
        <f>IF(OR($M97="",$N97=""),"",_xlfn.BETA.INV(ABS(VLOOKUP($S$1,VLookups!$A$28:$B$29,2,FALSE)-AD$3),IF($G97="L",$N97,$M97),IF($G97="L",$M97,$N97),$B97,$D97))</f>
        <v/>
      </c>
      <c r="AE97" s="129" t="str">
        <f>IF(OR($M97="",$N97=""),"",_xlfn.BETA.INV(ABS(VLOOKUP($S$1,VLookups!$A$28:$B$29,2,FALSE)-AE$3),IF($G97="L",$N97,$M97),IF($G97="L",$M97,$N97),$B97,$D97))</f>
        <v/>
      </c>
      <c r="AF97" s="130" t="str">
        <f>IF(OR($M97="",$N97=""),"",_xlfn.BETA.INV(ABS(VLOOKUP($S$1,VLookups!$A$28:$B$29,2,FALSE)-AF$3),IF($G97="L",$N97,$M97),IF($G97="L",$M97,$N97),$B97,$D97))</f>
        <v/>
      </c>
      <c r="AG97" s="17"/>
      <c r="AH97" s="238" t="str">
        <f t="shared" si="102"/>
        <v/>
      </c>
      <c r="AI97" s="236" t="str">
        <f t="shared" si="103"/>
        <v/>
      </c>
      <c r="AJ97" s="199" t="str">
        <f t="shared" ref="AJ97:CU100" si="135">IF(ISNONTEXT($AH97),AI97+$AH97,"")</f>
        <v/>
      </c>
      <c r="AK97" s="199" t="str">
        <f t="shared" si="135"/>
        <v/>
      </c>
      <c r="AL97" s="199" t="str">
        <f t="shared" si="135"/>
        <v/>
      </c>
      <c r="AM97" s="199" t="str">
        <f t="shared" si="135"/>
        <v/>
      </c>
      <c r="AN97" s="199" t="str">
        <f t="shared" si="135"/>
        <v/>
      </c>
      <c r="AO97" s="199" t="str">
        <f t="shared" si="135"/>
        <v/>
      </c>
      <c r="AP97" s="199" t="str">
        <f t="shared" si="135"/>
        <v/>
      </c>
      <c r="AQ97" s="199" t="str">
        <f t="shared" si="135"/>
        <v/>
      </c>
      <c r="AR97" s="199" t="str">
        <f t="shared" si="135"/>
        <v/>
      </c>
      <c r="AS97" s="199" t="str">
        <f t="shared" si="135"/>
        <v/>
      </c>
      <c r="AT97" s="199" t="str">
        <f t="shared" si="135"/>
        <v/>
      </c>
      <c r="AU97" s="199" t="str">
        <f t="shared" si="135"/>
        <v/>
      </c>
      <c r="AV97" s="199" t="str">
        <f t="shared" si="135"/>
        <v/>
      </c>
      <c r="AW97" s="199" t="str">
        <f t="shared" si="135"/>
        <v/>
      </c>
      <c r="AX97" s="199" t="str">
        <f t="shared" si="135"/>
        <v/>
      </c>
      <c r="AY97" s="199" t="str">
        <f t="shared" si="135"/>
        <v/>
      </c>
      <c r="AZ97" s="199" t="str">
        <f t="shared" si="135"/>
        <v/>
      </c>
      <c r="BA97" s="199" t="str">
        <f t="shared" si="135"/>
        <v/>
      </c>
      <c r="BB97" s="199" t="str">
        <f t="shared" si="135"/>
        <v/>
      </c>
      <c r="BC97" s="199" t="str">
        <f t="shared" si="135"/>
        <v/>
      </c>
      <c r="BD97" s="199" t="str">
        <f t="shared" si="135"/>
        <v/>
      </c>
      <c r="BE97" s="199" t="str">
        <f t="shared" si="135"/>
        <v/>
      </c>
      <c r="BF97" s="199" t="str">
        <f t="shared" si="135"/>
        <v/>
      </c>
      <c r="BG97" s="199" t="str">
        <f t="shared" si="135"/>
        <v/>
      </c>
      <c r="BH97" s="199" t="str">
        <f t="shared" si="135"/>
        <v/>
      </c>
      <c r="BI97" s="199" t="str">
        <f t="shared" si="135"/>
        <v/>
      </c>
      <c r="BJ97" s="199" t="str">
        <f t="shared" si="135"/>
        <v/>
      </c>
      <c r="BK97" s="199" t="str">
        <f t="shared" si="135"/>
        <v/>
      </c>
      <c r="BL97" s="199" t="str">
        <f t="shared" si="135"/>
        <v/>
      </c>
      <c r="BM97" s="199" t="str">
        <f t="shared" si="135"/>
        <v/>
      </c>
      <c r="BN97" s="199" t="str">
        <f t="shared" si="135"/>
        <v/>
      </c>
      <c r="BO97" s="199" t="str">
        <f t="shared" si="135"/>
        <v/>
      </c>
      <c r="BP97" s="199" t="str">
        <f t="shared" si="135"/>
        <v/>
      </c>
      <c r="BQ97" s="199" t="str">
        <f t="shared" si="135"/>
        <v/>
      </c>
      <c r="BR97" s="199" t="str">
        <f t="shared" si="135"/>
        <v/>
      </c>
      <c r="BS97" s="199" t="str">
        <f t="shared" si="135"/>
        <v/>
      </c>
      <c r="BT97" s="199" t="str">
        <f t="shared" si="135"/>
        <v/>
      </c>
      <c r="BU97" s="199" t="str">
        <f t="shared" si="135"/>
        <v/>
      </c>
      <c r="BV97" s="199" t="str">
        <f t="shared" si="135"/>
        <v/>
      </c>
      <c r="BW97" s="199" t="str">
        <f t="shared" si="135"/>
        <v/>
      </c>
      <c r="BX97" s="199" t="str">
        <f t="shared" si="135"/>
        <v/>
      </c>
      <c r="BY97" s="199" t="str">
        <f t="shared" si="135"/>
        <v/>
      </c>
      <c r="BZ97" s="199" t="str">
        <f t="shared" si="135"/>
        <v/>
      </c>
      <c r="CA97" s="199" t="str">
        <f t="shared" si="135"/>
        <v/>
      </c>
      <c r="CB97" s="199" t="str">
        <f t="shared" si="135"/>
        <v/>
      </c>
      <c r="CC97" s="199" t="str">
        <f t="shared" si="135"/>
        <v/>
      </c>
      <c r="CD97" s="199" t="str">
        <f t="shared" si="135"/>
        <v/>
      </c>
      <c r="CE97" s="199" t="str">
        <f t="shared" si="135"/>
        <v/>
      </c>
      <c r="CF97" s="199" t="str">
        <f t="shared" si="135"/>
        <v/>
      </c>
      <c r="CG97" s="199" t="str">
        <f t="shared" si="135"/>
        <v/>
      </c>
      <c r="CH97" s="199" t="str">
        <f t="shared" si="135"/>
        <v/>
      </c>
      <c r="CI97" s="199" t="str">
        <f t="shared" si="135"/>
        <v/>
      </c>
      <c r="CJ97" s="199" t="str">
        <f t="shared" si="135"/>
        <v/>
      </c>
      <c r="CK97" s="199" t="str">
        <f t="shared" si="135"/>
        <v/>
      </c>
      <c r="CL97" s="199" t="str">
        <f t="shared" si="135"/>
        <v/>
      </c>
      <c r="CM97" s="199" t="str">
        <f t="shared" si="135"/>
        <v/>
      </c>
      <c r="CN97" s="199" t="str">
        <f t="shared" si="135"/>
        <v/>
      </c>
      <c r="CO97" s="199" t="str">
        <f t="shared" si="135"/>
        <v/>
      </c>
      <c r="CP97" s="199" t="str">
        <f t="shared" si="135"/>
        <v/>
      </c>
      <c r="CQ97" s="199" t="str">
        <f t="shared" si="135"/>
        <v/>
      </c>
      <c r="CR97" s="199" t="str">
        <f t="shared" si="135"/>
        <v/>
      </c>
      <c r="CS97" s="199" t="str">
        <f t="shared" si="135"/>
        <v/>
      </c>
      <c r="CT97" s="199" t="str">
        <f t="shared" si="135"/>
        <v/>
      </c>
      <c r="CU97" s="199" t="str">
        <f t="shared" si="135"/>
        <v/>
      </c>
      <c r="CV97" s="199" t="str">
        <f t="shared" si="130"/>
        <v/>
      </c>
      <c r="CW97" s="199" t="str">
        <f t="shared" si="130"/>
        <v/>
      </c>
      <c r="CX97" s="199" t="str">
        <f t="shared" si="130"/>
        <v/>
      </c>
      <c r="CY97" s="199" t="str">
        <f t="shared" si="130"/>
        <v/>
      </c>
      <c r="CZ97" s="199" t="str">
        <f t="shared" si="130"/>
        <v/>
      </c>
      <c r="DA97" s="199" t="str">
        <f t="shared" si="130"/>
        <v/>
      </c>
      <c r="DB97" s="199" t="str">
        <f t="shared" si="130"/>
        <v/>
      </c>
      <c r="DC97" s="199" t="str">
        <f t="shared" si="130"/>
        <v/>
      </c>
      <c r="DD97" s="199" t="str">
        <f t="shared" si="130"/>
        <v/>
      </c>
      <c r="DE97" s="199" t="str">
        <f t="shared" si="130"/>
        <v/>
      </c>
      <c r="DF97" s="199" t="str">
        <f t="shared" si="130"/>
        <v/>
      </c>
      <c r="DG97" s="199" t="str">
        <f t="shared" si="130"/>
        <v/>
      </c>
      <c r="DH97" s="199" t="str">
        <f t="shared" si="130"/>
        <v/>
      </c>
      <c r="DI97" s="199" t="str">
        <f t="shared" si="130"/>
        <v/>
      </c>
      <c r="DJ97" s="199" t="str">
        <f t="shared" si="130"/>
        <v/>
      </c>
      <c r="DK97" s="199" t="str">
        <f t="shared" si="130"/>
        <v/>
      </c>
      <c r="DL97" s="199" t="str">
        <f t="shared" si="130"/>
        <v/>
      </c>
      <c r="DM97" s="199" t="str">
        <f t="shared" si="130"/>
        <v/>
      </c>
      <c r="DN97" s="199" t="str">
        <f t="shared" si="130"/>
        <v/>
      </c>
      <c r="DO97" s="199" t="str">
        <f t="shared" si="130"/>
        <v/>
      </c>
      <c r="DP97" s="199" t="str">
        <f t="shared" si="130"/>
        <v/>
      </c>
      <c r="DQ97" s="199" t="str">
        <f t="shared" si="130"/>
        <v/>
      </c>
      <c r="DR97" s="199" t="str">
        <f t="shared" si="130"/>
        <v/>
      </c>
      <c r="DS97" s="199" t="str">
        <f t="shared" si="130"/>
        <v/>
      </c>
      <c r="DT97" s="199" t="str">
        <f t="shared" si="130"/>
        <v/>
      </c>
      <c r="DU97" s="199" t="str">
        <f t="shared" si="130"/>
        <v/>
      </c>
      <c r="DV97" s="199" t="str">
        <f t="shared" si="130"/>
        <v/>
      </c>
      <c r="DW97" s="199" t="str">
        <f t="shared" si="130"/>
        <v/>
      </c>
      <c r="DX97" s="199" t="str">
        <f t="shared" si="130"/>
        <v/>
      </c>
      <c r="DY97" s="199" t="str">
        <f t="shared" si="130"/>
        <v/>
      </c>
      <c r="DZ97" s="199" t="str">
        <f t="shared" si="130"/>
        <v/>
      </c>
      <c r="EA97" s="199" t="str">
        <f t="shared" si="130"/>
        <v/>
      </c>
      <c r="EB97" s="199" t="str">
        <f t="shared" si="130"/>
        <v/>
      </c>
      <c r="EC97" s="199" t="str">
        <f t="shared" si="130"/>
        <v/>
      </c>
      <c r="ED97" s="199" t="str">
        <f t="shared" si="130"/>
        <v/>
      </c>
      <c r="EE97" s="236" t="str">
        <f t="shared" si="105"/>
        <v/>
      </c>
      <c r="EF97" s="237" t="e">
        <f t="shared" si="133"/>
        <v>#N/A</v>
      </c>
      <c r="EG97" s="237" t="e">
        <f t="shared" si="133"/>
        <v>#N/A</v>
      </c>
      <c r="EH97" s="237" t="e">
        <f t="shared" si="133"/>
        <v>#N/A</v>
      </c>
      <c r="EI97" s="237" t="e">
        <f t="shared" si="133"/>
        <v>#N/A</v>
      </c>
      <c r="EJ97" s="237" t="e">
        <f t="shared" si="133"/>
        <v>#N/A</v>
      </c>
      <c r="EK97" s="237" t="e">
        <f t="shared" si="133"/>
        <v>#N/A</v>
      </c>
      <c r="EL97" s="237" t="e">
        <f t="shared" si="132"/>
        <v>#N/A</v>
      </c>
      <c r="EM97" s="237" t="e">
        <f t="shared" si="132"/>
        <v>#N/A</v>
      </c>
      <c r="EN97" s="237" t="e">
        <f t="shared" si="132"/>
        <v>#N/A</v>
      </c>
      <c r="EO97" s="237" t="e">
        <f t="shared" si="132"/>
        <v>#N/A</v>
      </c>
      <c r="EP97" s="237" t="e">
        <f t="shared" si="132"/>
        <v>#N/A</v>
      </c>
      <c r="EQ97" s="237" t="e">
        <f t="shared" si="132"/>
        <v>#N/A</v>
      </c>
      <c r="ER97" s="237" t="e">
        <f t="shared" si="132"/>
        <v>#N/A</v>
      </c>
      <c r="ES97" s="237" t="e">
        <f t="shared" si="132"/>
        <v>#N/A</v>
      </c>
      <c r="ET97" s="237" t="e">
        <f t="shared" si="132"/>
        <v>#N/A</v>
      </c>
      <c r="EU97" s="237" t="e">
        <f t="shared" si="132"/>
        <v>#N/A</v>
      </c>
      <c r="EV97" s="237" t="e">
        <f t="shared" si="124"/>
        <v>#N/A</v>
      </c>
      <c r="EW97" s="237" t="e">
        <f t="shared" si="124"/>
        <v>#N/A</v>
      </c>
      <c r="EX97" s="237" t="e">
        <f t="shared" si="124"/>
        <v>#N/A</v>
      </c>
      <c r="EY97" s="237" t="e">
        <f t="shared" si="122"/>
        <v>#N/A</v>
      </c>
      <c r="EZ97" s="237" t="e">
        <f t="shared" si="122"/>
        <v>#N/A</v>
      </c>
      <c r="FA97" s="237" t="e">
        <f t="shared" si="122"/>
        <v>#N/A</v>
      </c>
      <c r="FB97" s="237" t="e">
        <f t="shared" si="122"/>
        <v>#N/A</v>
      </c>
      <c r="FC97" s="237" t="e">
        <f t="shared" si="122"/>
        <v>#N/A</v>
      </c>
      <c r="FD97" s="237" t="e">
        <f t="shared" si="122"/>
        <v>#N/A</v>
      </c>
      <c r="FE97" s="237" t="e">
        <f t="shared" si="122"/>
        <v>#N/A</v>
      </c>
      <c r="FF97" s="237" t="e">
        <f t="shared" si="122"/>
        <v>#N/A</v>
      </c>
      <c r="FG97" s="237" t="e">
        <f t="shared" si="122"/>
        <v>#N/A</v>
      </c>
      <c r="FH97" s="237" t="e">
        <f t="shared" si="122"/>
        <v>#N/A</v>
      </c>
      <c r="FI97" s="237" t="e">
        <f t="shared" si="122"/>
        <v>#N/A</v>
      </c>
      <c r="FJ97" s="237" t="e">
        <f t="shared" si="122"/>
        <v>#N/A</v>
      </c>
      <c r="FK97" s="237" t="e">
        <f t="shared" si="108"/>
        <v>#N/A</v>
      </c>
      <c r="FL97" s="237" t="e">
        <f t="shared" si="88"/>
        <v>#N/A</v>
      </c>
      <c r="FM97" s="237" t="e">
        <f t="shared" si="88"/>
        <v>#N/A</v>
      </c>
      <c r="FN97" s="237" t="e">
        <f t="shared" si="88"/>
        <v>#N/A</v>
      </c>
      <c r="FO97" s="237" t="e">
        <f t="shared" si="88"/>
        <v>#N/A</v>
      </c>
      <c r="FP97" s="237" t="e">
        <f t="shared" si="88"/>
        <v>#N/A</v>
      </c>
      <c r="FQ97" s="237" t="e">
        <f t="shared" si="88"/>
        <v>#N/A</v>
      </c>
      <c r="FR97" s="237" t="e">
        <f t="shared" si="88"/>
        <v>#N/A</v>
      </c>
      <c r="FS97" s="237" t="e">
        <f t="shared" si="76"/>
        <v>#N/A</v>
      </c>
      <c r="FT97" s="237" t="e">
        <f t="shared" si="76"/>
        <v>#N/A</v>
      </c>
      <c r="FU97" s="237" t="e">
        <f t="shared" si="76"/>
        <v>#N/A</v>
      </c>
      <c r="FV97" s="237" t="e">
        <f t="shared" si="76"/>
        <v>#N/A</v>
      </c>
      <c r="FW97" s="237" t="e">
        <f t="shared" si="74"/>
        <v>#N/A</v>
      </c>
      <c r="FX97" s="237" t="e">
        <f t="shared" si="74"/>
        <v>#N/A</v>
      </c>
      <c r="FY97" s="237" t="e">
        <f t="shared" si="74"/>
        <v>#N/A</v>
      </c>
      <c r="FZ97" s="237" t="e">
        <f t="shared" si="74"/>
        <v>#N/A</v>
      </c>
      <c r="GA97" s="237" t="e">
        <f t="shared" si="74"/>
        <v>#N/A</v>
      </c>
      <c r="GB97" s="237" t="e">
        <f t="shared" si="74"/>
        <v>#N/A</v>
      </c>
      <c r="GC97" s="237" t="e">
        <f t="shared" si="74"/>
        <v>#N/A</v>
      </c>
      <c r="GD97" s="237" t="e">
        <f t="shared" si="74"/>
        <v>#N/A</v>
      </c>
      <c r="GE97" s="237" t="e">
        <f t="shared" si="74"/>
        <v>#N/A</v>
      </c>
      <c r="GF97" s="237" t="e">
        <f t="shared" si="74"/>
        <v>#N/A</v>
      </c>
      <c r="GG97" s="237" t="e">
        <f t="shared" si="74"/>
        <v>#N/A</v>
      </c>
      <c r="GH97" s="237" t="e">
        <f t="shared" si="74"/>
        <v>#N/A</v>
      </c>
      <c r="GI97" s="237" t="e">
        <f t="shared" si="74"/>
        <v>#N/A</v>
      </c>
      <c r="GJ97" s="237" t="e">
        <f t="shared" si="74"/>
        <v>#N/A</v>
      </c>
      <c r="GK97" s="237" t="e">
        <f t="shared" si="74"/>
        <v>#N/A</v>
      </c>
      <c r="GL97" s="237" t="e">
        <f t="shared" si="128"/>
        <v>#N/A</v>
      </c>
      <c r="GM97" s="237" t="e">
        <f t="shared" si="128"/>
        <v>#N/A</v>
      </c>
      <c r="GN97" s="237" t="e">
        <f t="shared" si="128"/>
        <v>#N/A</v>
      </c>
      <c r="GO97" s="237" t="e">
        <f t="shared" si="120"/>
        <v>#N/A</v>
      </c>
      <c r="GP97" s="237" t="e">
        <f t="shared" si="120"/>
        <v>#N/A</v>
      </c>
      <c r="GQ97" s="237" t="e">
        <f t="shared" si="118"/>
        <v>#N/A</v>
      </c>
      <c r="GR97" s="237" t="e">
        <f t="shared" si="118"/>
        <v>#N/A</v>
      </c>
      <c r="GS97" s="237" t="e">
        <f t="shared" si="118"/>
        <v>#N/A</v>
      </c>
      <c r="GT97" s="237" t="e">
        <f t="shared" si="118"/>
        <v>#N/A</v>
      </c>
      <c r="GU97" s="237" t="e">
        <f t="shared" si="118"/>
        <v>#N/A</v>
      </c>
      <c r="GV97" s="237" t="e">
        <f t="shared" si="118"/>
        <v>#N/A</v>
      </c>
      <c r="GW97" s="237" t="e">
        <f t="shared" si="118"/>
        <v>#N/A</v>
      </c>
      <c r="GX97" s="237" t="e">
        <f t="shared" si="118"/>
        <v>#N/A</v>
      </c>
      <c r="GY97" s="237" t="e">
        <f t="shared" si="118"/>
        <v>#N/A</v>
      </c>
      <c r="GZ97" s="237" t="e">
        <f t="shared" si="118"/>
        <v>#N/A</v>
      </c>
      <c r="HA97" s="237" t="e">
        <f t="shared" si="118"/>
        <v>#N/A</v>
      </c>
      <c r="HB97" s="237" t="e">
        <f t="shared" si="106"/>
        <v>#N/A</v>
      </c>
      <c r="HC97" s="237" t="e">
        <f t="shared" si="106"/>
        <v>#N/A</v>
      </c>
      <c r="HD97" s="237" t="e">
        <f t="shared" si="98"/>
        <v>#N/A</v>
      </c>
      <c r="HE97" s="237" t="e">
        <f t="shared" si="98"/>
        <v>#N/A</v>
      </c>
      <c r="HF97" s="237" t="e">
        <f t="shared" si="98"/>
        <v>#N/A</v>
      </c>
      <c r="HG97" s="237" t="e">
        <f t="shared" si="98"/>
        <v>#N/A</v>
      </c>
      <c r="HH97" s="237" t="e">
        <f t="shared" si="98"/>
        <v>#N/A</v>
      </c>
      <c r="HI97" s="237" t="e">
        <f t="shared" si="98"/>
        <v>#N/A</v>
      </c>
      <c r="HJ97" s="237" t="e">
        <f t="shared" si="98"/>
        <v>#N/A</v>
      </c>
      <c r="HK97" s="237" t="e">
        <f t="shared" si="98"/>
        <v>#N/A</v>
      </c>
      <c r="HL97" s="237" t="e">
        <f t="shared" si="98"/>
        <v>#N/A</v>
      </c>
      <c r="HM97" s="237" t="e">
        <f t="shared" si="98"/>
        <v>#N/A</v>
      </c>
      <c r="HN97" s="237" t="e">
        <f t="shared" si="98"/>
        <v>#N/A</v>
      </c>
      <c r="HO97" s="237" t="e">
        <f t="shared" si="98"/>
        <v>#N/A</v>
      </c>
      <c r="HP97" s="237" t="e">
        <f t="shared" si="127"/>
        <v>#N/A</v>
      </c>
      <c r="HQ97" s="237" t="e">
        <f t="shared" si="107"/>
        <v>#N/A</v>
      </c>
      <c r="HR97" s="237" t="e">
        <f t="shared" si="107"/>
        <v>#N/A</v>
      </c>
      <c r="HS97" s="237" t="e">
        <f t="shared" si="107"/>
        <v>#N/A</v>
      </c>
      <c r="HT97" s="237" t="e">
        <f t="shared" si="107"/>
        <v>#N/A</v>
      </c>
      <c r="HU97" s="237" t="e">
        <f t="shared" si="107"/>
        <v>#N/A</v>
      </c>
      <c r="HV97" s="237" t="e">
        <f t="shared" si="81"/>
        <v>#N/A</v>
      </c>
      <c r="HW97" s="237" t="e">
        <f t="shared" si="79"/>
        <v>#N/A</v>
      </c>
      <c r="HX97" s="237" t="e">
        <f t="shared" si="66"/>
        <v>#N/A</v>
      </c>
      <c r="HY97" s="237" t="e">
        <f t="shared" si="63"/>
        <v>#N/A</v>
      </c>
      <c r="HZ97" s="237" t="e">
        <f t="shared" si="63"/>
        <v>#N/A</v>
      </c>
      <c r="IA97" s="237" t="e">
        <f t="shared" si="63"/>
        <v>#N/A</v>
      </c>
      <c r="IB97" s="237" t="e">
        <f t="shared" si="63"/>
        <v>#N/A</v>
      </c>
    </row>
    <row r="98" spans="1:236" hidden="1" x14ac:dyDescent="0.25">
      <c r="A98" s="22">
        <v>95</v>
      </c>
      <c r="B98" s="132"/>
      <c r="C98" s="132"/>
      <c r="D98" s="132"/>
      <c r="E98" s="127"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9" t="str">
        <f t="shared" si="94"/>
        <v/>
      </c>
      <c r="Q98" s="119" t="str">
        <f t="shared" si="95"/>
        <v/>
      </c>
      <c r="R98" s="40" t="str">
        <f t="shared" si="96"/>
        <v/>
      </c>
      <c r="S98" s="132"/>
      <c r="T98" s="28" t="str">
        <f>IF(AND(B98&gt;0,C98&gt;0,D98&gt;0,M98&gt;0,N98&gt;0,S98&gt;0,NOT(K98="")),ABS(VLOOKUP($S$1,VLookups!$A$28:$B$29,2,FALSE)-_xlfn.BETA.DIST(S98,IF(G98="L",N98,M98),IF(G98="L",M98,N98),TRUE,B98,D98)),"")</f>
        <v/>
      </c>
      <c r="U98" s="129" t="str">
        <f>IF(OR($M98="",$N98=""),"",_xlfn.BETA.INV(ABS(VLOOKUP($S$1,VLookups!$A$28:$B$29,2,FALSE)-U$3),IF($G98="L",$N98,$M98),IF($G98="L",$M98,$N98),$B98,$D98))</f>
        <v/>
      </c>
      <c r="V98" s="130" t="str">
        <f>IF(OR($M98="",$N98=""),"",_xlfn.BETA.INV(ABS(VLOOKUP($S$1,VLookups!$A$28:$B$29,2,FALSE)-V$3),IF($G98="L",$N98,$M98),IF($G98="L",$M98,$N98),$B98,$D98))</f>
        <v/>
      </c>
      <c r="W98" s="129" t="str">
        <f>IF(OR($M98="",$N98=""),"",_xlfn.BETA.INV(ABS(VLOOKUP($S$1,VLookups!$A$28:$B$29,2,FALSE)-W$3),IF($G98="L",$N98,$M98),IF($G98="L",$M98,$N98),$B98,$D98))</f>
        <v/>
      </c>
      <c r="X98" s="130" t="str">
        <f>IF(OR($M98="",$N98=""),"",_xlfn.BETA.INV(ABS(VLOOKUP($S$1,VLookups!$A$28:$B$29,2,FALSE)-X$3),IF($G98="L",$N98,$M98),IF($G98="L",$M98,$N98),$B98,$D98))</f>
        <v/>
      </c>
      <c r="Y98" s="129" t="str">
        <f>IF(OR($M98="",$N98=""),"",_xlfn.BETA.INV(ABS(VLOOKUP($S$1,VLookups!$A$28:$B$29,2,FALSE)-Y$3),IF($G98="L",$N98,$M98),IF($G98="L",$M98,$N98),$B98,$D98))</f>
        <v/>
      </c>
      <c r="Z98" s="130" t="str">
        <f>IF(OR($M98="",$N98=""),"",_xlfn.BETA.INV(ABS(VLOOKUP($S$1,VLookups!$A$28:$B$29,2,FALSE)-Z$3),IF($G98="L",$N98,$M98),IF($G98="L",$M98,$N98),$B98,$D98))</f>
        <v/>
      </c>
      <c r="AA98" s="129" t="str">
        <f>IF(OR($M98="",$N98=""),"",_xlfn.BETA.INV(ABS(VLOOKUP($S$1,VLookups!$A$28:$B$29,2,FALSE)-AA$3),IF($G98="L",$N98,$M98),IF($G98="L",$M98,$N98),$B98,$D98))</f>
        <v/>
      </c>
      <c r="AB98" s="130" t="str">
        <f>IF(OR($M98="",$N98=""),"",_xlfn.BETA.INV(ABS(VLOOKUP($S$1,VLookups!$A$28:$B$29,2,FALSE)-AB$3),IF($G98="L",$N98,$M98),IF($G98="L",$M98,$N98),$B98,$D98))</f>
        <v/>
      </c>
      <c r="AC98" s="129" t="str">
        <f>IF(OR($M98="",$N98=""),"",_xlfn.BETA.INV(ABS(VLOOKUP($S$1,VLookups!$A$28:$B$29,2,FALSE)-AC$3),IF($G98="L",$N98,$M98),IF($G98="L",$M98,$N98),$B98,$D98))</f>
        <v/>
      </c>
      <c r="AD98" s="130" t="str">
        <f>IF(OR($M98="",$N98=""),"",_xlfn.BETA.INV(ABS(VLOOKUP($S$1,VLookups!$A$28:$B$29,2,FALSE)-AD$3),IF($G98="L",$N98,$M98),IF($G98="L",$M98,$N98),$B98,$D98))</f>
        <v/>
      </c>
      <c r="AE98" s="129" t="str">
        <f>IF(OR($M98="",$N98=""),"",_xlfn.BETA.INV(ABS(VLOOKUP($S$1,VLookups!$A$28:$B$29,2,FALSE)-AE$3),IF($G98="L",$N98,$M98),IF($G98="L",$M98,$N98),$B98,$D98))</f>
        <v/>
      </c>
      <c r="AF98" s="130" t="str">
        <f>IF(OR($M98="",$N98=""),"",_xlfn.BETA.INV(ABS(VLOOKUP($S$1,VLookups!$A$28:$B$29,2,FALSE)-AF$3),IF($G98="L",$N98,$M98),IF($G98="L",$M98,$N98),$B98,$D98))</f>
        <v/>
      </c>
      <c r="AG98" s="17"/>
      <c r="AH98" s="238" t="str">
        <f t="shared" si="102"/>
        <v/>
      </c>
      <c r="AI98" s="236" t="str">
        <f t="shared" si="103"/>
        <v/>
      </c>
      <c r="AJ98" s="199" t="str">
        <f t="shared" si="135"/>
        <v/>
      </c>
      <c r="AK98" s="199" t="str">
        <f t="shared" si="135"/>
        <v/>
      </c>
      <c r="AL98" s="199" t="str">
        <f t="shared" si="135"/>
        <v/>
      </c>
      <c r="AM98" s="199" t="str">
        <f t="shared" si="135"/>
        <v/>
      </c>
      <c r="AN98" s="199" t="str">
        <f t="shared" si="135"/>
        <v/>
      </c>
      <c r="AO98" s="199" t="str">
        <f t="shared" si="135"/>
        <v/>
      </c>
      <c r="AP98" s="199" t="str">
        <f t="shared" si="135"/>
        <v/>
      </c>
      <c r="AQ98" s="199" t="str">
        <f t="shared" si="135"/>
        <v/>
      </c>
      <c r="AR98" s="199" t="str">
        <f t="shared" si="135"/>
        <v/>
      </c>
      <c r="AS98" s="199" t="str">
        <f t="shared" si="135"/>
        <v/>
      </c>
      <c r="AT98" s="199" t="str">
        <f t="shared" si="135"/>
        <v/>
      </c>
      <c r="AU98" s="199" t="str">
        <f t="shared" si="135"/>
        <v/>
      </c>
      <c r="AV98" s="199" t="str">
        <f t="shared" si="135"/>
        <v/>
      </c>
      <c r="AW98" s="199" t="str">
        <f t="shared" si="135"/>
        <v/>
      </c>
      <c r="AX98" s="199" t="str">
        <f t="shared" si="135"/>
        <v/>
      </c>
      <c r="AY98" s="199" t="str">
        <f t="shared" si="135"/>
        <v/>
      </c>
      <c r="AZ98" s="199" t="str">
        <f t="shared" si="135"/>
        <v/>
      </c>
      <c r="BA98" s="199" t="str">
        <f t="shared" si="135"/>
        <v/>
      </c>
      <c r="BB98" s="199" t="str">
        <f t="shared" si="135"/>
        <v/>
      </c>
      <c r="BC98" s="199" t="str">
        <f t="shared" si="135"/>
        <v/>
      </c>
      <c r="BD98" s="199" t="str">
        <f t="shared" si="135"/>
        <v/>
      </c>
      <c r="BE98" s="199" t="str">
        <f t="shared" si="135"/>
        <v/>
      </c>
      <c r="BF98" s="199" t="str">
        <f t="shared" si="135"/>
        <v/>
      </c>
      <c r="BG98" s="199" t="str">
        <f t="shared" si="135"/>
        <v/>
      </c>
      <c r="BH98" s="199" t="str">
        <f t="shared" si="135"/>
        <v/>
      </c>
      <c r="BI98" s="199" t="str">
        <f t="shared" si="135"/>
        <v/>
      </c>
      <c r="BJ98" s="199" t="str">
        <f t="shared" si="135"/>
        <v/>
      </c>
      <c r="BK98" s="199" t="str">
        <f t="shared" si="135"/>
        <v/>
      </c>
      <c r="BL98" s="199" t="str">
        <f t="shared" si="135"/>
        <v/>
      </c>
      <c r="BM98" s="199" t="str">
        <f t="shared" si="135"/>
        <v/>
      </c>
      <c r="BN98" s="199" t="str">
        <f t="shared" si="135"/>
        <v/>
      </c>
      <c r="BO98" s="199" t="str">
        <f t="shared" si="135"/>
        <v/>
      </c>
      <c r="BP98" s="199" t="str">
        <f t="shared" si="135"/>
        <v/>
      </c>
      <c r="BQ98" s="199" t="str">
        <f t="shared" si="135"/>
        <v/>
      </c>
      <c r="BR98" s="199" t="str">
        <f t="shared" si="135"/>
        <v/>
      </c>
      <c r="BS98" s="199" t="str">
        <f t="shared" si="135"/>
        <v/>
      </c>
      <c r="BT98" s="199" t="str">
        <f t="shared" si="135"/>
        <v/>
      </c>
      <c r="BU98" s="199" t="str">
        <f t="shared" si="135"/>
        <v/>
      </c>
      <c r="BV98" s="199" t="str">
        <f t="shared" si="135"/>
        <v/>
      </c>
      <c r="BW98" s="199" t="str">
        <f t="shared" si="135"/>
        <v/>
      </c>
      <c r="BX98" s="199" t="str">
        <f t="shared" si="135"/>
        <v/>
      </c>
      <c r="BY98" s="199" t="str">
        <f t="shared" si="135"/>
        <v/>
      </c>
      <c r="BZ98" s="199" t="str">
        <f t="shared" si="135"/>
        <v/>
      </c>
      <c r="CA98" s="199" t="str">
        <f t="shared" si="135"/>
        <v/>
      </c>
      <c r="CB98" s="199" t="str">
        <f t="shared" si="135"/>
        <v/>
      </c>
      <c r="CC98" s="199" t="str">
        <f t="shared" si="135"/>
        <v/>
      </c>
      <c r="CD98" s="199" t="str">
        <f t="shared" si="135"/>
        <v/>
      </c>
      <c r="CE98" s="199" t="str">
        <f t="shared" si="135"/>
        <v/>
      </c>
      <c r="CF98" s="199" t="str">
        <f t="shared" si="135"/>
        <v/>
      </c>
      <c r="CG98" s="199" t="str">
        <f t="shared" si="135"/>
        <v/>
      </c>
      <c r="CH98" s="199" t="str">
        <f t="shared" si="135"/>
        <v/>
      </c>
      <c r="CI98" s="199" t="str">
        <f t="shared" si="135"/>
        <v/>
      </c>
      <c r="CJ98" s="199" t="str">
        <f t="shared" si="135"/>
        <v/>
      </c>
      <c r="CK98" s="199" t="str">
        <f t="shared" si="135"/>
        <v/>
      </c>
      <c r="CL98" s="199" t="str">
        <f t="shared" si="135"/>
        <v/>
      </c>
      <c r="CM98" s="199" t="str">
        <f t="shared" si="135"/>
        <v/>
      </c>
      <c r="CN98" s="199" t="str">
        <f t="shared" si="135"/>
        <v/>
      </c>
      <c r="CO98" s="199" t="str">
        <f t="shared" si="135"/>
        <v/>
      </c>
      <c r="CP98" s="199" t="str">
        <f t="shared" si="135"/>
        <v/>
      </c>
      <c r="CQ98" s="199" t="str">
        <f t="shared" si="135"/>
        <v/>
      </c>
      <c r="CR98" s="199" t="str">
        <f t="shared" si="135"/>
        <v/>
      </c>
      <c r="CS98" s="199" t="str">
        <f t="shared" si="135"/>
        <v/>
      </c>
      <c r="CT98" s="199" t="str">
        <f t="shared" si="135"/>
        <v/>
      </c>
      <c r="CU98" s="199" t="str">
        <f t="shared" si="135"/>
        <v/>
      </c>
      <c r="CV98" s="199" t="str">
        <f t="shared" si="130"/>
        <v/>
      </c>
      <c r="CW98" s="199" t="str">
        <f t="shared" si="130"/>
        <v/>
      </c>
      <c r="CX98" s="199" t="str">
        <f t="shared" si="130"/>
        <v/>
      </c>
      <c r="CY98" s="199" t="str">
        <f t="shared" si="130"/>
        <v/>
      </c>
      <c r="CZ98" s="199" t="str">
        <f t="shared" si="130"/>
        <v/>
      </c>
      <c r="DA98" s="199" t="str">
        <f t="shared" si="130"/>
        <v/>
      </c>
      <c r="DB98" s="199" t="str">
        <f t="shared" si="130"/>
        <v/>
      </c>
      <c r="DC98" s="199" t="str">
        <f t="shared" si="130"/>
        <v/>
      </c>
      <c r="DD98" s="199" t="str">
        <f t="shared" si="130"/>
        <v/>
      </c>
      <c r="DE98" s="199" t="str">
        <f t="shared" si="130"/>
        <v/>
      </c>
      <c r="DF98" s="199" t="str">
        <f t="shared" si="130"/>
        <v/>
      </c>
      <c r="DG98" s="199" t="str">
        <f t="shared" si="130"/>
        <v/>
      </c>
      <c r="DH98" s="199" t="str">
        <f t="shared" si="130"/>
        <v/>
      </c>
      <c r="DI98" s="199" t="str">
        <f t="shared" si="130"/>
        <v/>
      </c>
      <c r="DJ98" s="199" t="str">
        <f t="shared" si="130"/>
        <v/>
      </c>
      <c r="DK98" s="199" t="str">
        <f t="shared" si="130"/>
        <v/>
      </c>
      <c r="DL98" s="199" t="str">
        <f t="shared" si="130"/>
        <v/>
      </c>
      <c r="DM98" s="199" t="str">
        <f t="shared" si="130"/>
        <v/>
      </c>
      <c r="DN98" s="199" t="str">
        <f t="shared" si="130"/>
        <v/>
      </c>
      <c r="DO98" s="199" t="str">
        <f t="shared" si="130"/>
        <v/>
      </c>
      <c r="DP98" s="199" t="str">
        <f t="shared" si="130"/>
        <v/>
      </c>
      <c r="DQ98" s="199" t="str">
        <f t="shared" si="130"/>
        <v/>
      </c>
      <c r="DR98" s="199" t="str">
        <f t="shared" si="130"/>
        <v/>
      </c>
      <c r="DS98" s="199" t="str">
        <f t="shared" si="130"/>
        <v/>
      </c>
      <c r="DT98" s="199" t="str">
        <f t="shared" si="130"/>
        <v/>
      </c>
      <c r="DU98" s="199" t="str">
        <f t="shared" si="130"/>
        <v/>
      </c>
      <c r="DV98" s="199" t="str">
        <f t="shared" si="130"/>
        <v/>
      </c>
      <c r="DW98" s="199" t="str">
        <f t="shared" si="130"/>
        <v/>
      </c>
      <c r="DX98" s="199" t="str">
        <f t="shared" si="130"/>
        <v/>
      </c>
      <c r="DY98" s="199" t="str">
        <f t="shared" si="130"/>
        <v/>
      </c>
      <c r="DZ98" s="199" t="str">
        <f t="shared" si="130"/>
        <v/>
      </c>
      <c r="EA98" s="199" t="str">
        <f t="shared" si="130"/>
        <v/>
      </c>
      <c r="EB98" s="199" t="str">
        <f t="shared" si="130"/>
        <v/>
      </c>
      <c r="EC98" s="199" t="str">
        <f t="shared" si="130"/>
        <v/>
      </c>
      <c r="ED98" s="199" t="str">
        <f t="shared" si="130"/>
        <v/>
      </c>
      <c r="EE98" s="236" t="str">
        <f t="shared" si="105"/>
        <v/>
      </c>
      <c r="EF98" s="237" t="e">
        <f t="shared" si="133"/>
        <v>#N/A</v>
      </c>
      <c r="EG98" s="237" t="e">
        <f t="shared" si="133"/>
        <v>#N/A</v>
      </c>
      <c r="EH98" s="237" t="e">
        <f t="shared" si="133"/>
        <v>#N/A</v>
      </c>
      <c r="EI98" s="237" t="e">
        <f t="shared" si="133"/>
        <v>#N/A</v>
      </c>
      <c r="EJ98" s="237" t="e">
        <f t="shared" si="133"/>
        <v>#N/A</v>
      </c>
      <c r="EK98" s="237" t="e">
        <f t="shared" si="133"/>
        <v>#N/A</v>
      </c>
      <c r="EL98" s="237" t="e">
        <f t="shared" si="132"/>
        <v>#N/A</v>
      </c>
      <c r="EM98" s="237" t="e">
        <f t="shared" si="132"/>
        <v>#N/A</v>
      </c>
      <c r="EN98" s="237" t="e">
        <f t="shared" si="132"/>
        <v>#N/A</v>
      </c>
      <c r="EO98" s="237" t="e">
        <f t="shared" si="132"/>
        <v>#N/A</v>
      </c>
      <c r="EP98" s="237" t="e">
        <f t="shared" si="132"/>
        <v>#N/A</v>
      </c>
      <c r="EQ98" s="237" t="e">
        <f t="shared" si="132"/>
        <v>#N/A</v>
      </c>
      <c r="ER98" s="237" t="e">
        <f t="shared" si="132"/>
        <v>#N/A</v>
      </c>
      <c r="ES98" s="237" t="e">
        <f t="shared" si="132"/>
        <v>#N/A</v>
      </c>
      <c r="ET98" s="237" t="e">
        <f t="shared" si="132"/>
        <v>#N/A</v>
      </c>
      <c r="EU98" s="237" t="e">
        <f t="shared" si="132"/>
        <v>#N/A</v>
      </c>
      <c r="EV98" s="237" t="e">
        <f t="shared" si="124"/>
        <v>#N/A</v>
      </c>
      <c r="EW98" s="237" t="e">
        <f t="shared" si="124"/>
        <v>#N/A</v>
      </c>
      <c r="EX98" s="237" t="e">
        <f t="shared" si="124"/>
        <v>#N/A</v>
      </c>
      <c r="EY98" s="237" t="e">
        <f t="shared" si="122"/>
        <v>#N/A</v>
      </c>
      <c r="EZ98" s="237" t="e">
        <f t="shared" si="122"/>
        <v>#N/A</v>
      </c>
      <c r="FA98" s="237" t="e">
        <f t="shared" si="122"/>
        <v>#N/A</v>
      </c>
      <c r="FB98" s="237" t="e">
        <f t="shared" si="122"/>
        <v>#N/A</v>
      </c>
      <c r="FC98" s="237" t="e">
        <f t="shared" si="122"/>
        <v>#N/A</v>
      </c>
      <c r="FD98" s="237" t="e">
        <f t="shared" si="122"/>
        <v>#N/A</v>
      </c>
      <c r="FE98" s="237" t="e">
        <f t="shared" si="122"/>
        <v>#N/A</v>
      </c>
      <c r="FF98" s="237" t="e">
        <f t="shared" si="122"/>
        <v>#N/A</v>
      </c>
      <c r="FG98" s="237" t="e">
        <f t="shared" si="122"/>
        <v>#N/A</v>
      </c>
      <c r="FH98" s="237" t="e">
        <f t="shared" si="122"/>
        <v>#N/A</v>
      </c>
      <c r="FI98" s="237" t="e">
        <f t="shared" si="122"/>
        <v>#N/A</v>
      </c>
      <c r="FJ98" s="237" t="e">
        <f t="shared" si="122"/>
        <v>#N/A</v>
      </c>
      <c r="FK98" s="237" t="e">
        <f t="shared" si="108"/>
        <v>#N/A</v>
      </c>
      <c r="FL98" s="237" t="e">
        <f t="shared" si="88"/>
        <v>#N/A</v>
      </c>
      <c r="FM98" s="237" t="e">
        <f t="shared" si="88"/>
        <v>#N/A</v>
      </c>
      <c r="FN98" s="237" t="e">
        <f t="shared" si="88"/>
        <v>#N/A</v>
      </c>
      <c r="FO98" s="237" t="e">
        <f t="shared" si="88"/>
        <v>#N/A</v>
      </c>
      <c r="FP98" s="237" t="e">
        <f t="shared" si="88"/>
        <v>#N/A</v>
      </c>
      <c r="FQ98" s="237" t="e">
        <f t="shared" si="88"/>
        <v>#N/A</v>
      </c>
      <c r="FR98" s="237" t="e">
        <f t="shared" si="88"/>
        <v>#N/A</v>
      </c>
      <c r="FS98" s="237" t="e">
        <f t="shared" si="76"/>
        <v>#N/A</v>
      </c>
      <c r="FT98" s="237" t="e">
        <f t="shared" si="76"/>
        <v>#N/A</v>
      </c>
      <c r="FU98" s="237" t="e">
        <f t="shared" si="76"/>
        <v>#N/A</v>
      </c>
      <c r="FV98" s="237" t="e">
        <f t="shared" si="76"/>
        <v>#N/A</v>
      </c>
      <c r="FW98" s="237" t="e">
        <f t="shared" si="74"/>
        <v>#N/A</v>
      </c>
      <c r="FX98" s="237" t="e">
        <f t="shared" si="74"/>
        <v>#N/A</v>
      </c>
      <c r="FY98" s="237" t="e">
        <f t="shared" si="74"/>
        <v>#N/A</v>
      </c>
      <c r="FZ98" s="237" t="e">
        <f t="shared" si="74"/>
        <v>#N/A</v>
      </c>
      <c r="GA98" s="237" t="e">
        <f t="shared" si="74"/>
        <v>#N/A</v>
      </c>
      <c r="GB98" s="237" t="e">
        <f t="shared" si="74"/>
        <v>#N/A</v>
      </c>
      <c r="GC98" s="237" t="e">
        <f t="shared" si="74"/>
        <v>#N/A</v>
      </c>
      <c r="GD98" s="237" t="e">
        <f t="shared" si="74"/>
        <v>#N/A</v>
      </c>
      <c r="GE98" s="237" t="e">
        <f t="shared" si="74"/>
        <v>#N/A</v>
      </c>
      <c r="GF98" s="237" t="e">
        <f t="shared" si="74"/>
        <v>#N/A</v>
      </c>
      <c r="GG98" s="237" t="e">
        <f t="shared" si="74"/>
        <v>#N/A</v>
      </c>
      <c r="GH98" s="237" t="e">
        <f t="shared" si="74"/>
        <v>#N/A</v>
      </c>
      <c r="GI98" s="237" t="e">
        <f t="shared" si="74"/>
        <v>#N/A</v>
      </c>
      <c r="GJ98" s="237" t="e">
        <f t="shared" si="74"/>
        <v>#N/A</v>
      </c>
      <c r="GK98" s="237" t="e">
        <f t="shared" si="74"/>
        <v>#N/A</v>
      </c>
      <c r="GL98" s="237" t="e">
        <f t="shared" si="128"/>
        <v>#N/A</v>
      </c>
      <c r="GM98" s="237" t="e">
        <f t="shared" si="128"/>
        <v>#N/A</v>
      </c>
      <c r="GN98" s="237" t="e">
        <f t="shared" si="128"/>
        <v>#N/A</v>
      </c>
      <c r="GO98" s="237" t="e">
        <f t="shared" si="120"/>
        <v>#N/A</v>
      </c>
      <c r="GP98" s="237" t="e">
        <f t="shared" si="120"/>
        <v>#N/A</v>
      </c>
      <c r="GQ98" s="237" t="e">
        <f t="shared" si="118"/>
        <v>#N/A</v>
      </c>
      <c r="GR98" s="237" t="e">
        <f t="shared" si="118"/>
        <v>#N/A</v>
      </c>
      <c r="GS98" s="237" t="e">
        <f t="shared" si="118"/>
        <v>#N/A</v>
      </c>
      <c r="GT98" s="237" t="e">
        <f t="shared" si="118"/>
        <v>#N/A</v>
      </c>
      <c r="GU98" s="237" t="e">
        <f t="shared" si="118"/>
        <v>#N/A</v>
      </c>
      <c r="GV98" s="237" t="e">
        <f t="shared" si="118"/>
        <v>#N/A</v>
      </c>
      <c r="GW98" s="237" t="e">
        <f t="shared" si="118"/>
        <v>#N/A</v>
      </c>
      <c r="GX98" s="237" t="e">
        <f t="shared" si="118"/>
        <v>#N/A</v>
      </c>
      <c r="GY98" s="237" t="e">
        <f t="shared" si="118"/>
        <v>#N/A</v>
      </c>
      <c r="GZ98" s="237" t="e">
        <f t="shared" si="118"/>
        <v>#N/A</v>
      </c>
      <c r="HA98" s="237" t="e">
        <f t="shared" si="118"/>
        <v>#N/A</v>
      </c>
      <c r="HB98" s="237" t="e">
        <f t="shared" si="106"/>
        <v>#N/A</v>
      </c>
      <c r="HC98" s="237" t="e">
        <f t="shared" si="106"/>
        <v>#N/A</v>
      </c>
      <c r="HD98" s="237" t="e">
        <f t="shared" si="98"/>
        <v>#N/A</v>
      </c>
      <c r="HE98" s="237" t="e">
        <f t="shared" si="98"/>
        <v>#N/A</v>
      </c>
      <c r="HF98" s="237" t="e">
        <f t="shared" si="98"/>
        <v>#N/A</v>
      </c>
      <c r="HG98" s="237" t="e">
        <f t="shared" si="98"/>
        <v>#N/A</v>
      </c>
      <c r="HH98" s="237" t="e">
        <f t="shared" si="98"/>
        <v>#N/A</v>
      </c>
      <c r="HI98" s="237" t="e">
        <f t="shared" si="98"/>
        <v>#N/A</v>
      </c>
      <c r="HJ98" s="237" t="e">
        <f t="shared" si="98"/>
        <v>#N/A</v>
      </c>
      <c r="HK98" s="237" t="e">
        <f t="shared" si="98"/>
        <v>#N/A</v>
      </c>
      <c r="HL98" s="237" t="e">
        <f t="shared" si="98"/>
        <v>#N/A</v>
      </c>
      <c r="HM98" s="237" t="e">
        <f t="shared" si="98"/>
        <v>#N/A</v>
      </c>
      <c r="HN98" s="237" t="e">
        <f t="shared" si="98"/>
        <v>#N/A</v>
      </c>
      <c r="HO98" s="237" t="e">
        <f t="shared" si="98"/>
        <v>#N/A</v>
      </c>
      <c r="HP98" s="237" t="e">
        <f t="shared" si="127"/>
        <v>#N/A</v>
      </c>
      <c r="HQ98" s="237" t="e">
        <f t="shared" si="107"/>
        <v>#N/A</v>
      </c>
      <c r="HR98" s="237" t="e">
        <f t="shared" si="107"/>
        <v>#N/A</v>
      </c>
      <c r="HS98" s="237" t="e">
        <f t="shared" si="107"/>
        <v>#N/A</v>
      </c>
      <c r="HT98" s="237" t="e">
        <f t="shared" si="107"/>
        <v>#N/A</v>
      </c>
      <c r="HU98" s="237" t="e">
        <f t="shared" si="107"/>
        <v>#N/A</v>
      </c>
      <c r="HV98" s="237" t="e">
        <f t="shared" si="81"/>
        <v>#N/A</v>
      </c>
      <c r="HW98" s="237" t="e">
        <f t="shared" si="79"/>
        <v>#N/A</v>
      </c>
      <c r="HX98" s="237" t="e">
        <f t="shared" si="66"/>
        <v>#N/A</v>
      </c>
      <c r="HY98" s="237" t="e">
        <f t="shared" si="63"/>
        <v>#N/A</v>
      </c>
      <c r="HZ98" s="237" t="e">
        <f t="shared" si="63"/>
        <v>#N/A</v>
      </c>
      <c r="IA98" s="237" t="e">
        <f t="shared" si="63"/>
        <v>#N/A</v>
      </c>
      <c r="IB98" s="237" t="e">
        <f t="shared" si="63"/>
        <v>#N/A</v>
      </c>
    </row>
    <row r="99" spans="1:236" hidden="1" x14ac:dyDescent="0.25">
      <c r="A99" s="22">
        <v>96</v>
      </c>
      <c r="B99" s="132"/>
      <c r="C99" s="132"/>
      <c r="D99" s="132"/>
      <c r="E99" s="127"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9" t="str">
        <f t="shared" si="94"/>
        <v/>
      </c>
      <c r="Q99" s="119" t="str">
        <f t="shared" si="95"/>
        <v/>
      </c>
      <c r="R99" s="40" t="str">
        <f t="shared" si="96"/>
        <v/>
      </c>
      <c r="S99" s="132"/>
      <c r="T99" s="28" t="str">
        <f>IF(AND(B99&gt;0,C99&gt;0,D99&gt;0,M99&gt;0,N99&gt;0,S99&gt;0,NOT(K99="")),ABS(VLOOKUP($S$1,VLookups!$A$28:$B$29,2,FALSE)-_xlfn.BETA.DIST(S99,IF(G99="L",N99,M99),IF(G99="L",M99,N99),TRUE,B99,D99)),"")</f>
        <v/>
      </c>
      <c r="U99" s="129" t="str">
        <f>IF(OR($M99="",$N99=""),"",_xlfn.BETA.INV(ABS(VLOOKUP($S$1,VLookups!$A$28:$B$29,2,FALSE)-U$3),IF($G99="L",$N99,$M99),IF($G99="L",$M99,$N99),$B99,$D99))</f>
        <v/>
      </c>
      <c r="V99" s="130" t="str">
        <f>IF(OR($M99="",$N99=""),"",_xlfn.BETA.INV(ABS(VLOOKUP($S$1,VLookups!$A$28:$B$29,2,FALSE)-V$3),IF($G99="L",$N99,$M99),IF($G99="L",$M99,$N99),$B99,$D99))</f>
        <v/>
      </c>
      <c r="W99" s="129" t="str">
        <f>IF(OR($M99="",$N99=""),"",_xlfn.BETA.INV(ABS(VLOOKUP($S$1,VLookups!$A$28:$B$29,2,FALSE)-W$3),IF($G99="L",$N99,$M99),IF($G99="L",$M99,$N99),$B99,$D99))</f>
        <v/>
      </c>
      <c r="X99" s="130" t="str">
        <f>IF(OR($M99="",$N99=""),"",_xlfn.BETA.INV(ABS(VLOOKUP($S$1,VLookups!$A$28:$B$29,2,FALSE)-X$3),IF($G99="L",$N99,$M99),IF($G99="L",$M99,$N99),$B99,$D99))</f>
        <v/>
      </c>
      <c r="Y99" s="129" t="str">
        <f>IF(OR($M99="",$N99=""),"",_xlfn.BETA.INV(ABS(VLOOKUP($S$1,VLookups!$A$28:$B$29,2,FALSE)-Y$3),IF($G99="L",$N99,$M99),IF($G99="L",$M99,$N99),$B99,$D99))</f>
        <v/>
      </c>
      <c r="Z99" s="130" t="str">
        <f>IF(OR($M99="",$N99=""),"",_xlfn.BETA.INV(ABS(VLOOKUP($S$1,VLookups!$A$28:$B$29,2,FALSE)-Z$3),IF($G99="L",$N99,$M99),IF($G99="L",$M99,$N99),$B99,$D99))</f>
        <v/>
      </c>
      <c r="AA99" s="129" t="str">
        <f>IF(OR($M99="",$N99=""),"",_xlfn.BETA.INV(ABS(VLOOKUP($S$1,VLookups!$A$28:$B$29,2,FALSE)-AA$3),IF($G99="L",$N99,$M99),IF($G99="L",$M99,$N99),$B99,$D99))</f>
        <v/>
      </c>
      <c r="AB99" s="130" t="str">
        <f>IF(OR($M99="",$N99=""),"",_xlfn.BETA.INV(ABS(VLOOKUP($S$1,VLookups!$A$28:$B$29,2,FALSE)-AB$3),IF($G99="L",$N99,$M99),IF($G99="L",$M99,$N99),$B99,$D99))</f>
        <v/>
      </c>
      <c r="AC99" s="129" t="str">
        <f>IF(OR($M99="",$N99=""),"",_xlfn.BETA.INV(ABS(VLOOKUP($S$1,VLookups!$A$28:$B$29,2,FALSE)-AC$3),IF($G99="L",$N99,$M99),IF($G99="L",$M99,$N99),$B99,$D99))</f>
        <v/>
      </c>
      <c r="AD99" s="130" t="str">
        <f>IF(OR($M99="",$N99=""),"",_xlfn.BETA.INV(ABS(VLOOKUP($S$1,VLookups!$A$28:$B$29,2,FALSE)-AD$3),IF($G99="L",$N99,$M99),IF($G99="L",$M99,$N99),$B99,$D99))</f>
        <v/>
      </c>
      <c r="AE99" s="129" t="str">
        <f>IF(OR($M99="",$N99=""),"",_xlfn.BETA.INV(ABS(VLOOKUP($S$1,VLookups!$A$28:$B$29,2,FALSE)-AE$3),IF($G99="L",$N99,$M99),IF($G99="L",$M99,$N99),$B99,$D99))</f>
        <v/>
      </c>
      <c r="AF99" s="130" t="str">
        <f>IF(OR($M99="",$N99=""),"",_xlfn.BETA.INV(ABS(VLOOKUP($S$1,VLookups!$A$28:$B$29,2,FALSE)-AF$3),IF($G99="L",$N99,$M99),IF($G99="L",$M99,$N99),$B99,$D99))</f>
        <v/>
      </c>
      <c r="AG99" s="17"/>
      <c r="AH99" s="238" t="str">
        <f t="shared" si="102"/>
        <v/>
      </c>
      <c r="AI99" s="236" t="str">
        <f t="shared" si="103"/>
        <v/>
      </c>
      <c r="AJ99" s="199" t="str">
        <f t="shared" si="135"/>
        <v/>
      </c>
      <c r="AK99" s="199" t="str">
        <f t="shared" si="135"/>
        <v/>
      </c>
      <c r="AL99" s="199" t="str">
        <f t="shared" si="135"/>
        <v/>
      </c>
      <c r="AM99" s="199" t="str">
        <f t="shared" si="135"/>
        <v/>
      </c>
      <c r="AN99" s="199" t="str">
        <f t="shared" si="135"/>
        <v/>
      </c>
      <c r="AO99" s="199" t="str">
        <f t="shared" si="135"/>
        <v/>
      </c>
      <c r="AP99" s="199" t="str">
        <f t="shared" si="135"/>
        <v/>
      </c>
      <c r="AQ99" s="199" t="str">
        <f t="shared" si="135"/>
        <v/>
      </c>
      <c r="AR99" s="199" t="str">
        <f t="shared" si="135"/>
        <v/>
      </c>
      <c r="AS99" s="199" t="str">
        <f t="shared" si="135"/>
        <v/>
      </c>
      <c r="AT99" s="199" t="str">
        <f t="shared" si="135"/>
        <v/>
      </c>
      <c r="AU99" s="199" t="str">
        <f t="shared" si="135"/>
        <v/>
      </c>
      <c r="AV99" s="199" t="str">
        <f t="shared" si="135"/>
        <v/>
      </c>
      <c r="AW99" s="199" t="str">
        <f t="shared" si="135"/>
        <v/>
      </c>
      <c r="AX99" s="199" t="str">
        <f t="shared" si="135"/>
        <v/>
      </c>
      <c r="AY99" s="199" t="str">
        <f t="shared" si="135"/>
        <v/>
      </c>
      <c r="AZ99" s="199" t="str">
        <f t="shared" si="135"/>
        <v/>
      </c>
      <c r="BA99" s="199" t="str">
        <f t="shared" si="135"/>
        <v/>
      </c>
      <c r="BB99" s="199" t="str">
        <f t="shared" si="135"/>
        <v/>
      </c>
      <c r="BC99" s="199" t="str">
        <f t="shared" si="135"/>
        <v/>
      </c>
      <c r="BD99" s="199" t="str">
        <f t="shared" si="135"/>
        <v/>
      </c>
      <c r="BE99" s="199" t="str">
        <f t="shared" si="135"/>
        <v/>
      </c>
      <c r="BF99" s="199" t="str">
        <f t="shared" si="135"/>
        <v/>
      </c>
      <c r="BG99" s="199" t="str">
        <f t="shared" si="135"/>
        <v/>
      </c>
      <c r="BH99" s="199" t="str">
        <f t="shared" si="135"/>
        <v/>
      </c>
      <c r="BI99" s="199" t="str">
        <f t="shared" si="135"/>
        <v/>
      </c>
      <c r="BJ99" s="199" t="str">
        <f t="shared" si="135"/>
        <v/>
      </c>
      <c r="BK99" s="199" t="str">
        <f t="shared" si="135"/>
        <v/>
      </c>
      <c r="BL99" s="199" t="str">
        <f t="shared" si="135"/>
        <v/>
      </c>
      <c r="BM99" s="199" t="str">
        <f t="shared" si="135"/>
        <v/>
      </c>
      <c r="BN99" s="199" t="str">
        <f t="shared" si="135"/>
        <v/>
      </c>
      <c r="BO99" s="199" t="str">
        <f t="shared" si="135"/>
        <v/>
      </c>
      <c r="BP99" s="199" t="str">
        <f t="shared" si="135"/>
        <v/>
      </c>
      <c r="BQ99" s="199" t="str">
        <f t="shared" si="135"/>
        <v/>
      </c>
      <c r="BR99" s="199" t="str">
        <f t="shared" si="135"/>
        <v/>
      </c>
      <c r="BS99" s="199" t="str">
        <f t="shared" si="135"/>
        <v/>
      </c>
      <c r="BT99" s="199" t="str">
        <f t="shared" si="135"/>
        <v/>
      </c>
      <c r="BU99" s="199" t="str">
        <f t="shared" si="135"/>
        <v/>
      </c>
      <c r="BV99" s="199" t="str">
        <f t="shared" si="135"/>
        <v/>
      </c>
      <c r="BW99" s="199" t="str">
        <f t="shared" si="135"/>
        <v/>
      </c>
      <c r="BX99" s="199" t="str">
        <f t="shared" si="135"/>
        <v/>
      </c>
      <c r="BY99" s="199" t="str">
        <f t="shared" si="135"/>
        <v/>
      </c>
      <c r="BZ99" s="199" t="str">
        <f t="shared" si="135"/>
        <v/>
      </c>
      <c r="CA99" s="199" t="str">
        <f t="shared" si="135"/>
        <v/>
      </c>
      <c r="CB99" s="199" t="str">
        <f t="shared" si="135"/>
        <v/>
      </c>
      <c r="CC99" s="199" t="str">
        <f t="shared" si="135"/>
        <v/>
      </c>
      <c r="CD99" s="199" t="str">
        <f t="shared" si="135"/>
        <v/>
      </c>
      <c r="CE99" s="199" t="str">
        <f t="shared" si="135"/>
        <v/>
      </c>
      <c r="CF99" s="199" t="str">
        <f t="shared" si="135"/>
        <v/>
      </c>
      <c r="CG99" s="199" t="str">
        <f t="shared" si="135"/>
        <v/>
      </c>
      <c r="CH99" s="199" t="str">
        <f t="shared" si="135"/>
        <v/>
      </c>
      <c r="CI99" s="199" t="str">
        <f t="shared" si="135"/>
        <v/>
      </c>
      <c r="CJ99" s="199" t="str">
        <f t="shared" si="135"/>
        <v/>
      </c>
      <c r="CK99" s="199" t="str">
        <f t="shared" si="135"/>
        <v/>
      </c>
      <c r="CL99" s="199" t="str">
        <f t="shared" si="135"/>
        <v/>
      </c>
      <c r="CM99" s="199" t="str">
        <f t="shared" si="135"/>
        <v/>
      </c>
      <c r="CN99" s="199" t="str">
        <f t="shared" si="135"/>
        <v/>
      </c>
      <c r="CO99" s="199" t="str">
        <f t="shared" si="135"/>
        <v/>
      </c>
      <c r="CP99" s="199" t="str">
        <f t="shared" si="135"/>
        <v/>
      </c>
      <c r="CQ99" s="199" t="str">
        <f t="shared" si="135"/>
        <v/>
      </c>
      <c r="CR99" s="199" t="str">
        <f t="shared" si="135"/>
        <v/>
      </c>
      <c r="CS99" s="199" t="str">
        <f t="shared" si="135"/>
        <v/>
      </c>
      <c r="CT99" s="199" t="str">
        <f t="shared" si="135"/>
        <v/>
      </c>
      <c r="CU99" s="199" t="str">
        <f t="shared" si="135"/>
        <v/>
      </c>
      <c r="CV99" s="199" t="str">
        <f t="shared" si="130"/>
        <v/>
      </c>
      <c r="CW99" s="199" t="str">
        <f t="shared" si="130"/>
        <v/>
      </c>
      <c r="CX99" s="199" t="str">
        <f t="shared" si="130"/>
        <v/>
      </c>
      <c r="CY99" s="199" t="str">
        <f t="shared" si="130"/>
        <v/>
      </c>
      <c r="CZ99" s="199" t="str">
        <f t="shared" si="130"/>
        <v/>
      </c>
      <c r="DA99" s="199" t="str">
        <f t="shared" si="130"/>
        <v/>
      </c>
      <c r="DB99" s="199" t="str">
        <f t="shared" si="130"/>
        <v/>
      </c>
      <c r="DC99" s="199" t="str">
        <f t="shared" si="130"/>
        <v/>
      </c>
      <c r="DD99" s="199" t="str">
        <f t="shared" si="130"/>
        <v/>
      </c>
      <c r="DE99" s="199" t="str">
        <f t="shared" ref="DE99:FP99" si="136">IF(ISNONTEXT($AH99),DD99+$AH99,"")</f>
        <v/>
      </c>
      <c r="DF99" s="199" t="str">
        <f t="shared" si="136"/>
        <v/>
      </c>
      <c r="DG99" s="199" t="str">
        <f t="shared" si="136"/>
        <v/>
      </c>
      <c r="DH99" s="199" t="str">
        <f t="shared" si="136"/>
        <v/>
      </c>
      <c r="DI99" s="199" t="str">
        <f t="shared" si="136"/>
        <v/>
      </c>
      <c r="DJ99" s="199" t="str">
        <f t="shared" si="136"/>
        <v/>
      </c>
      <c r="DK99" s="199" t="str">
        <f t="shared" si="136"/>
        <v/>
      </c>
      <c r="DL99" s="199" t="str">
        <f t="shared" si="136"/>
        <v/>
      </c>
      <c r="DM99" s="199" t="str">
        <f t="shared" si="136"/>
        <v/>
      </c>
      <c r="DN99" s="199" t="str">
        <f t="shared" si="136"/>
        <v/>
      </c>
      <c r="DO99" s="199" t="str">
        <f t="shared" si="136"/>
        <v/>
      </c>
      <c r="DP99" s="199" t="str">
        <f t="shared" si="136"/>
        <v/>
      </c>
      <c r="DQ99" s="199" t="str">
        <f t="shared" si="136"/>
        <v/>
      </c>
      <c r="DR99" s="199" t="str">
        <f t="shared" si="136"/>
        <v/>
      </c>
      <c r="DS99" s="199" t="str">
        <f t="shared" si="136"/>
        <v/>
      </c>
      <c r="DT99" s="199" t="str">
        <f t="shared" si="136"/>
        <v/>
      </c>
      <c r="DU99" s="199" t="str">
        <f t="shared" si="136"/>
        <v/>
      </c>
      <c r="DV99" s="199" t="str">
        <f t="shared" si="136"/>
        <v/>
      </c>
      <c r="DW99" s="199" t="str">
        <f t="shared" si="136"/>
        <v/>
      </c>
      <c r="DX99" s="199" t="str">
        <f t="shared" si="136"/>
        <v/>
      </c>
      <c r="DY99" s="199" t="str">
        <f t="shared" si="136"/>
        <v/>
      </c>
      <c r="DZ99" s="199" t="str">
        <f t="shared" si="136"/>
        <v/>
      </c>
      <c r="EA99" s="199" t="str">
        <f t="shared" si="136"/>
        <v/>
      </c>
      <c r="EB99" s="199" t="str">
        <f t="shared" si="136"/>
        <v/>
      </c>
      <c r="EC99" s="199" t="str">
        <f t="shared" si="136"/>
        <v/>
      </c>
      <c r="ED99" s="199" t="str">
        <f t="shared" si="136"/>
        <v/>
      </c>
      <c r="EE99" s="236" t="str">
        <f t="shared" si="105"/>
        <v/>
      </c>
      <c r="EF99" s="237" t="e">
        <f t="shared" si="133"/>
        <v>#N/A</v>
      </c>
      <c r="EG99" s="237" t="e">
        <f t="shared" si="133"/>
        <v>#N/A</v>
      </c>
      <c r="EH99" s="237" t="e">
        <f t="shared" si="133"/>
        <v>#N/A</v>
      </c>
      <c r="EI99" s="237" t="e">
        <f t="shared" si="133"/>
        <v>#N/A</v>
      </c>
      <c r="EJ99" s="237" t="e">
        <f t="shared" si="133"/>
        <v>#N/A</v>
      </c>
      <c r="EK99" s="237" t="e">
        <f t="shared" si="133"/>
        <v>#N/A</v>
      </c>
      <c r="EL99" s="237" t="e">
        <f t="shared" si="132"/>
        <v>#N/A</v>
      </c>
      <c r="EM99" s="237" t="e">
        <f t="shared" si="132"/>
        <v>#N/A</v>
      </c>
      <c r="EN99" s="237" t="e">
        <f t="shared" si="132"/>
        <v>#N/A</v>
      </c>
      <c r="EO99" s="237" t="e">
        <f t="shared" si="132"/>
        <v>#N/A</v>
      </c>
      <c r="EP99" s="237" t="e">
        <f t="shared" si="132"/>
        <v>#N/A</v>
      </c>
      <c r="EQ99" s="237" t="e">
        <f t="shared" si="132"/>
        <v>#N/A</v>
      </c>
      <c r="ER99" s="237" t="e">
        <f t="shared" si="132"/>
        <v>#N/A</v>
      </c>
      <c r="ES99" s="237" t="e">
        <f t="shared" si="132"/>
        <v>#N/A</v>
      </c>
      <c r="ET99" s="237" t="e">
        <f t="shared" si="132"/>
        <v>#N/A</v>
      </c>
      <c r="EU99" s="237" t="e">
        <f t="shared" si="132"/>
        <v>#N/A</v>
      </c>
      <c r="EV99" s="237" t="e">
        <f t="shared" si="124"/>
        <v>#N/A</v>
      </c>
      <c r="EW99" s="237" t="e">
        <f t="shared" si="124"/>
        <v>#N/A</v>
      </c>
      <c r="EX99" s="237" t="e">
        <f t="shared" si="124"/>
        <v>#N/A</v>
      </c>
      <c r="EY99" s="237" t="e">
        <f t="shared" si="122"/>
        <v>#N/A</v>
      </c>
      <c r="EZ99" s="237" t="e">
        <f t="shared" si="122"/>
        <v>#N/A</v>
      </c>
      <c r="FA99" s="237" t="e">
        <f t="shared" si="122"/>
        <v>#N/A</v>
      </c>
      <c r="FB99" s="237" t="e">
        <f t="shared" si="122"/>
        <v>#N/A</v>
      </c>
      <c r="FC99" s="237" t="e">
        <f t="shared" si="122"/>
        <v>#N/A</v>
      </c>
      <c r="FD99" s="237" t="e">
        <f t="shared" si="122"/>
        <v>#N/A</v>
      </c>
      <c r="FE99" s="237" t="e">
        <f t="shared" si="122"/>
        <v>#N/A</v>
      </c>
      <c r="FF99" s="237" t="e">
        <f t="shared" si="122"/>
        <v>#N/A</v>
      </c>
      <c r="FG99" s="237" t="e">
        <f t="shared" si="122"/>
        <v>#N/A</v>
      </c>
      <c r="FH99" s="237" t="e">
        <f t="shared" si="122"/>
        <v>#N/A</v>
      </c>
      <c r="FI99" s="237" t="e">
        <f t="shared" si="122"/>
        <v>#N/A</v>
      </c>
      <c r="FJ99" s="237" t="e">
        <f t="shared" si="122"/>
        <v>#N/A</v>
      </c>
      <c r="FK99" s="237" t="e">
        <f t="shared" si="108"/>
        <v>#N/A</v>
      </c>
      <c r="FL99" s="237" t="e">
        <f t="shared" si="88"/>
        <v>#N/A</v>
      </c>
      <c r="FM99" s="237" t="e">
        <f t="shared" si="88"/>
        <v>#N/A</v>
      </c>
      <c r="FN99" s="237" t="e">
        <f t="shared" si="88"/>
        <v>#N/A</v>
      </c>
      <c r="FO99" s="237" t="e">
        <f t="shared" si="88"/>
        <v>#N/A</v>
      </c>
      <c r="FP99" s="237" t="e">
        <f t="shared" si="88"/>
        <v>#N/A</v>
      </c>
      <c r="FQ99" s="237" t="e">
        <f t="shared" si="88"/>
        <v>#N/A</v>
      </c>
      <c r="FR99" s="237" t="e">
        <f t="shared" si="88"/>
        <v>#N/A</v>
      </c>
      <c r="FS99" s="237" t="e">
        <f t="shared" si="76"/>
        <v>#N/A</v>
      </c>
      <c r="FT99" s="237" t="e">
        <f t="shared" si="76"/>
        <v>#N/A</v>
      </c>
      <c r="FU99" s="237" t="e">
        <f t="shared" si="76"/>
        <v>#N/A</v>
      </c>
      <c r="FV99" s="237" t="e">
        <f t="shared" si="76"/>
        <v>#N/A</v>
      </c>
      <c r="FW99" s="237" t="e">
        <f t="shared" si="74"/>
        <v>#N/A</v>
      </c>
      <c r="FX99" s="237" t="e">
        <f t="shared" si="74"/>
        <v>#N/A</v>
      </c>
      <c r="FY99" s="237" t="e">
        <f t="shared" si="74"/>
        <v>#N/A</v>
      </c>
      <c r="FZ99" s="237" t="e">
        <f t="shared" si="74"/>
        <v>#N/A</v>
      </c>
      <c r="GA99" s="237" t="e">
        <f t="shared" si="74"/>
        <v>#N/A</v>
      </c>
      <c r="GB99" s="237" t="e">
        <f t="shared" si="74"/>
        <v>#N/A</v>
      </c>
      <c r="GC99" s="237" t="e">
        <f t="shared" si="74"/>
        <v>#N/A</v>
      </c>
      <c r="GD99" s="237" t="e">
        <f t="shared" si="74"/>
        <v>#N/A</v>
      </c>
      <c r="GE99" s="237" t="e">
        <f t="shared" si="74"/>
        <v>#N/A</v>
      </c>
      <c r="GF99" s="237" t="e">
        <f t="shared" si="74"/>
        <v>#N/A</v>
      </c>
      <c r="GG99" s="237" t="e">
        <f t="shared" si="74"/>
        <v>#N/A</v>
      </c>
      <c r="GH99" s="237" t="e">
        <f t="shared" si="74"/>
        <v>#N/A</v>
      </c>
      <c r="GI99" s="237" t="e">
        <f t="shared" si="74"/>
        <v>#N/A</v>
      </c>
      <c r="GJ99" s="237" t="e">
        <f t="shared" si="74"/>
        <v>#N/A</v>
      </c>
      <c r="GK99" s="237" t="e">
        <f t="shared" si="74"/>
        <v>#N/A</v>
      </c>
      <c r="GL99" s="237" t="e">
        <f t="shared" si="128"/>
        <v>#N/A</v>
      </c>
      <c r="GM99" s="237" t="e">
        <f t="shared" si="128"/>
        <v>#N/A</v>
      </c>
      <c r="GN99" s="237" t="e">
        <f t="shared" si="128"/>
        <v>#N/A</v>
      </c>
      <c r="GO99" s="237" t="e">
        <f t="shared" si="120"/>
        <v>#N/A</v>
      </c>
      <c r="GP99" s="237" t="e">
        <f t="shared" si="120"/>
        <v>#N/A</v>
      </c>
      <c r="GQ99" s="237" t="e">
        <f t="shared" si="118"/>
        <v>#N/A</v>
      </c>
      <c r="GR99" s="237" t="e">
        <f t="shared" si="118"/>
        <v>#N/A</v>
      </c>
      <c r="GS99" s="237" t="e">
        <f t="shared" si="118"/>
        <v>#N/A</v>
      </c>
      <c r="GT99" s="237" t="e">
        <f t="shared" si="118"/>
        <v>#N/A</v>
      </c>
      <c r="GU99" s="237" t="e">
        <f t="shared" si="118"/>
        <v>#N/A</v>
      </c>
      <c r="GV99" s="237" t="e">
        <f t="shared" si="118"/>
        <v>#N/A</v>
      </c>
      <c r="GW99" s="237" t="e">
        <f t="shared" si="118"/>
        <v>#N/A</v>
      </c>
      <c r="GX99" s="237" t="e">
        <f t="shared" si="118"/>
        <v>#N/A</v>
      </c>
      <c r="GY99" s="237" t="e">
        <f t="shared" si="118"/>
        <v>#N/A</v>
      </c>
      <c r="GZ99" s="237" t="e">
        <f t="shared" si="118"/>
        <v>#N/A</v>
      </c>
      <c r="HA99" s="237" t="e">
        <f t="shared" si="118"/>
        <v>#N/A</v>
      </c>
      <c r="HB99" s="237" t="e">
        <f t="shared" si="106"/>
        <v>#N/A</v>
      </c>
      <c r="HC99" s="237" t="e">
        <f t="shared" si="106"/>
        <v>#N/A</v>
      </c>
      <c r="HD99" s="237" t="e">
        <f t="shared" si="98"/>
        <v>#N/A</v>
      </c>
      <c r="HE99" s="237" t="e">
        <f t="shared" si="98"/>
        <v>#N/A</v>
      </c>
      <c r="HF99" s="237" t="e">
        <f t="shared" si="98"/>
        <v>#N/A</v>
      </c>
      <c r="HG99" s="237" t="e">
        <f t="shared" si="98"/>
        <v>#N/A</v>
      </c>
      <c r="HH99" s="237" t="e">
        <f t="shared" si="98"/>
        <v>#N/A</v>
      </c>
      <c r="HI99" s="237" t="e">
        <f t="shared" si="98"/>
        <v>#N/A</v>
      </c>
      <c r="HJ99" s="237" t="e">
        <f t="shared" si="98"/>
        <v>#N/A</v>
      </c>
      <c r="HK99" s="237" t="e">
        <f t="shared" si="98"/>
        <v>#N/A</v>
      </c>
      <c r="HL99" s="237" t="e">
        <f t="shared" si="98"/>
        <v>#N/A</v>
      </c>
      <c r="HM99" s="237" t="e">
        <f t="shared" si="98"/>
        <v>#N/A</v>
      </c>
      <c r="HN99" s="237" t="e">
        <f t="shared" si="98"/>
        <v>#N/A</v>
      </c>
      <c r="HO99" s="237" t="e">
        <f t="shared" si="98"/>
        <v>#N/A</v>
      </c>
      <c r="HP99" s="237" t="e">
        <f t="shared" si="127"/>
        <v>#N/A</v>
      </c>
      <c r="HQ99" s="237" t="e">
        <f t="shared" si="107"/>
        <v>#N/A</v>
      </c>
      <c r="HR99" s="237" t="e">
        <f t="shared" si="107"/>
        <v>#N/A</v>
      </c>
      <c r="HS99" s="237" t="e">
        <f t="shared" si="107"/>
        <v>#N/A</v>
      </c>
      <c r="HT99" s="237" t="e">
        <f t="shared" si="107"/>
        <v>#N/A</v>
      </c>
      <c r="HU99" s="237" t="e">
        <f t="shared" si="107"/>
        <v>#N/A</v>
      </c>
      <c r="HV99" s="237" t="e">
        <f t="shared" si="81"/>
        <v>#N/A</v>
      </c>
      <c r="HW99" s="237" t="e">
        <f t="shared" si="79"/>
        <v>#N/A</v>
      </c>
      <c r="HX99" s="237" t="e">
        <f t="shared" si="66"/>
        <v>#N/A</v>
      </c>
      <c r="HY99" s="237" t="e">
        <f t="shared" si="63"/>
        <v>#N/A</v>
      </c>
      <c r="HZ99" s="237" t="e">
        <f t="shared" si="63"/>
        <v>#N/A</v>
      </c>
      <c r="IA99" s="237" t="e">
        <f t="shared" si="63"/>
        <v>#N/A</v>
      </c>
      <c r="IB99" s="237" t="e">
        <f t="shared" si="63"/>
        <v>#N/A</v>
      </c>
    </row>
    <row r="100" spans="1:236" hidden="1" x14ac:dyDescent="0.25">
      <c r="A100" s="22">
        <v>97</v>
      </c>
      <c r="B100" s="132"/>
      <c r="C100" s="132"/>
      <c r="D100" s="132"/>
      <c r="E100" s="127"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9" t="str">
        <f t="shared" si="94"/>
        <v/>
      </c>
      <c r="Q100" s="119" t="str">
        <f t="shared" si="95"/>
        <v/>
      </c>
      <c r="R100" s="40" t="str">
        <f t="shared" si="96"/>
        <v/>
      </c>
      <c r="S100" s="132"/>
      <c r="T100" s="28" t="str">
        <f>IF(AND(B100&gt;0,C100&gt;0,D100&gt;0,M100&gt;0,N100&gt;0,S100&gt;0,NOT(K100="")),ABS(VLOOKUP($S$1,VLookups!$A$28:$B$29,2,FALSE)-_xlfn.BETA.DIST(S100,IF(G100="L",N100,M100),IF(G100="L",M100,N100),TRUE,B100,D100)),"")</f>
        <v/>
      </c>
      <c r="U100" s="129" t="str">
        <f>IF(OR($M100="",$N100=""),"",_xlfn.BETA.INV(ABS(VLOOKUP($S$1,VLookups!$A$28:$B$29,2,FALSE)-U$3),IF($G100="L",$N100,$M100),IF($G100="L",$M100,$N100),$B100,$D100))</f>
        <v/>
      </c>
      <c r="V100" s="130" t="str">
        <f>IF(OR($M100="",$N100=""),"",_xlfn.BETA.INV(ABS(VLOOKUP($S$1,VLookups!$A$28:$B$29,2,FALSE)-V$3),IF($G100="L",$N100,$M100),IF($G100="L",$M100,$N100),$B100,$D100))</f>
        <v/>
      </c>
      <c r="W100" s="129" t="str">
        <f>IF(OR($M100="",$N100=""),"",_xlfn.BETA.INV(ABS(VLOOKUP($S$1,VLookups!$A$28:$B$29,2,FALSE)-W$3),IF($G100="L",$N100,$M100),IF($G100="L",$M100,$N100),$B100,$D100))</f>
        <v/>
      </c>
      <c r="X100" s="130" t="str">
        <f>IF(OR($M100="",$N100=""),"",_xlfn.BETA.INV(ABS(VLOOKUP($S$1,VLookups!$A$28:$B$29,2,FALSE)-X$3),IF($G100="L",$N100,$M100),IF($G100="L",$M100,$N100),$B100,$D100))</f>
        <v/>
      </c>
      <c r="Y100" s="129" t="str">
        <f>IF(OR($M100="",$N100=""),"",_xlfn.BETA.INV(ABS(VLOOKUP($S$1,VLookups!$A$28:$B$29,2,FALSE)-Y$3),IF($G100="L",$N100,$M100),IF($G100="L",$M100,$N100),$B100,$D100))</f>
        <v/>
      </c>
      <c r="Z100" s="130" t="str">
        <f>IF(OR($M100="",$N100=""),"",_xlfn.BETA.INV(ABS(VLOOKUP($S$1,VLookups!$A$28:$B$29,2,FALSE)-Z$3),IF($G100="L",$N100,$M100),IF($G100="L",$M100,$N100),$B100,$D100))</f>
        <v/>
      </c>
      <c r="AA100" s="129" t="str">
        <f>IF(OR($M100="",$N100=""),"",_xlfn.BETA.INV(ABS(VLOOKUP($S$1,VLookups!$A$28:$B$29,2,FALSE)-AA$3),IF($G100="L",$N100,$M100),IF($G100="L",$M100,$N100),$B100,$D100))</f>
        <v/>
      </c>
      <c r="AB100" s="130" t="str">
        <f>IF(OR($M100="",$N100=""),"",_xlfn.BETA.INV(ABS(VLOOKUP($S$1,VLookups!$A$28:$B$29,2,FALSE)-AB$3),IF($G100="L",$N100,$M100),IF($G100="L",$M100,$N100),$B100,$D100))</f>
        <v/>
      </c>
      <c r="AC100" s="129" t="str">
        <f>IF(OR($M100="",$N100=""),"",_xlfn.BETA.INV(ABS(VLOOKUP($S$1,VLookups!$A$28:$B$29,2,FALSE)-AC$3),IF($G100="L",$N100,$M100),IF($G100="L",$M100,$N100),$B100,$D100))</f>
        <v/>
      </c>
      <c r="AD100" s="130" t="str">
        <f>IF(OR($M100="",$N100=""),"",_xlfn.BETA.INV(ABS(VLOOKUP($S$1,VLookups!$A$28:$B$29,2,FALSE)-AD$3),IF($G100="L",$N100,$M100),IF($G100="L",$M100,$N100),$B100,$D100))</f>
        <v/>
      </c>
      <c r="AE100" s="129" t="str">
        <f>IF(OR($M100="",$N100=""),"",_xlfn.BETA.INV(ABS(VLOOKUP($S$1,VLookups!$A$28:$B$29,2,FALSE)-AE$3),IF($G100="L",$N100,$M100),IF($G100="L",$M100,$N100),$B100,$D100))</f>
        <v/>
      </c>
      <c r="AF100" s="130" t="str">
        <f>IF(OR($M100="",$N100=""),"",_xlfn.BETA.INV(ABS(VLOOKUP($S$1,VLookups!$A$28:$B$29,2,FALSE)-AF$3),IF($G100="L",$N100,$M100),IF($G100="L",$M100,$N100),$B100,$D100))</f>
        <v/>
      </c>
      <c r="AG100" s="17"/>
      <c r="AH100" s="238" t="str">
        <f t="shared" si="102"/>
        <v/>
      </c>
      <c r="AI100" s="236" t="str">
        <f t="shared" si="103"/>
        <v/>
      </c>
      <c r="AJ100" s="199" t="str">
        <f t="shared" si="135"/>
        <v/>
      </c>
      <c r="AK100" s="199" t="str">
        <f t="shared" si="135"/>
        <v/>
      </c>
      <c r="AL100" s="199" t="str">
        <f t="shared" si="135"/>
        <v/>
      </c>
      <c r="AM100" s="199" t="str">
        <f t="shared" si="135"/>
        <v/>
      </c>
      <c r="AN100" s="199" t="str">
        <f t="shared" si="135"/>
        <v/>
      </c>
      <c r="AO100" s="199" t="str">
        <f t="shared" si="135"/>
        <v/>
      </c>
      <c r="AP100" s="199" t="str">
        <f t="shared" si="135"/>
        <v/>
      </c>
      <c r="AQ100" s="199" t="str">
        <f t="shared" si="135"/>
        <v/>
      </c>
      <c r="AR100" s="199" t="str">
        <f t="shared" si="135"/>
        <v/>
      </c>
      <c r="AS100" s="199" t="str">
        <f t="shared" si="135"/>
        <v/>
      </c>
      <c r="AT100" s="199" t="str">
        <f t="shared" si="135"/>
        <v/>
      </c>
      <c r="AU100" s="199" t="str">
        <f t="shared" si="135"/>
        <v/>
      </c>
      <c r="AV100" s="199" t="str">
        <f t="shared" si="135"/>
        <v/>
      </c>
      <c r="AW100" s="199" t="str">
        <f t="shared" si="135"/>
        <v/>
      </c>
      <c r="AX100" s="199" t="str">
        <f t="shared" si="135"/>
        <v/>
      </c>
      <c r="AY100" s="199" t="str">
        <f t="shared" si="135"/>
        <v/>
      </c>
      <c r="AZ100" s="199" t="str">
        <f t="shared" si="135"/>
        <v/>
      </c>
      <c r="BA100" s="199" t="str">
        <f t="shared" si="135"/>
        <v/>
      </c>
      <c r="BB100" s="199" t="str">
        <f t="shared" si="135"/>
        <v/>
      </c>
      <c r="BC100" s="199" t="str">
        <f t="shared" si="135"/>
        <v/>
      </c>
      <c r="BD100" s="199" t="str">
        <f t="shared" si="135"/>
        <v/>
      </c>
      <c r="BE100" s="199" t="str">
        <f t="shared" si="135"/>
        <v/>
      </c>
      <c r="BF100" s="199" t="str">
        <f t="shared" si="135"/>
        <v/>
      </c>
      <c r="BG100" s="199" t="str">
        <f t="shared" si="135"/>
        <v/>
      </c>
      <c r="BH100" s="199" t="str">
        <f t="shared" si="135"/>
        <v/>
      </c>
      <c r="BI100" s="199" t="str">
        <f t="shared" si="135"/>
        <v/>
      </c>
      <c r="BJ100" s="199" t="str">
        <f t="shared" si="135"/>
        <v/>
      </c>
      <c r="BK100" s="199" t="str">
        <f t="shared" si="135"/>
        <v/>
      </c>
      <c r="BL100" s="199" t="str">
        <f t="shared" si="135"/>
        <v/>
      </c>
      <c r="BM100" s="199" t="str">
        <f t="shared" si="135"/>
        <v/>
      </c>
      <c r="BN100" s="199" t="str">
        <f t="shared" si="135"/>
        <v/>
      </c>
      <c r="BO100" s="199" t="str">
        <f t="shared" si="135"/>
        <v/>
      </c>
      <c r="BP100" s="199" t="str">
        <f t="shared" si="135"/>
        <v/>
      </c>
      <c r="BQ100" s="199" t="str">
        <f t="shared" si="135"/>
        <v/>
      </c>
      <c r="BR100" s="199" t="str">
        <f t="shared" si="135"/>
        <v/>
      </c>
      <c r="BS100" s="199" t="str">
        <f t="shared" si="135"/>
        <v/>
      </c>
      <c r="BT100" s="199" t="str">
        <f t="shared" si="135"/>
        <v/>
      </c>
      <c r="BU100" s="199" t="str">
        <f t="shared" si="135"/>
        <v/>
      </c>
      <c r="BV100" s="199" t="str">
        <f t="shared" si="135"/>
        <v/>
      </c>
      <c r="BW100" s="199" t="str">
        <f t="shared" si="135"/>
        <v/>
      </c>
      <c r="BX100" s="199" t="str">
        <f t="shared" si="135"/>
        <v/>
      </c>
      <c r="BY100" s="199" t="str">
        <f t="shared" si="135"/>
        <v/>
      </c>
      <c r="BZ100" s="199" t="str">
        <f t="shared" si="135"/>
        <v/>
      </c>
      <c r="CA100" s="199" t="str">
        <f t="shared" si="135"/>
        <v/>
      </c>
      <c r="CB100" s="199" t="str">
        <f t="shared" si="135"/>
        <v/>
      </c>
      <c r="CC100" s="199" t="str">
        <f t="shared" si="135"/>
        <v/>
      </c>
      <c r="CD100" s="199" t="str">
        <f t="shared" si="135"/>
        <v/>
      </c>
      <c r="CE100" s="199" t="str">
        <f t="shared" si="135"/>
        <v/>
      </c>
      <c r="CF100" s="199" t="str">
        <f t="shared" si="135"/>
        <v/>
      </c>
      <c r="CG100" s="199" t="str">
        <f t="shared" si="135"/>
        <v/>
      </c>
      <c r="CH100" s="199" t="str">
        <f t="shared" si="135"/>
        <v/>
      </c>
      <c r="CI100" s="199" t="str">
        <f t="shared" si="135"/>
        <v/>
      </c>
      <c r="CJ100" s="199" t="str">
        <f t="shared" si="135"/>
        <v/>
      </c>
      <c r="CK100" s="199" t="str">
        <f t="shared" si="135"/>
        <v/>
      </c>
      <c r="CL100" s="199" t="str">
        <f t="shared" si="135"/>
        <v/>
      </c>
      <c r="CM100" s="199" t="str">
        <f t="shared" si="135"/>
        <v/>
      </c>
      <c r="CN100" s="199" t="str">
        <f t="shared" si="135"/>
        <v/>
      </c>
      <c r="CO100" s="199" t="str">
        <f t="shared" si="135"/>
        <v/>
      </c>
      <c r="CP100" s="199" t="str">
        <f t="shared" si="135"/>
        <v/>
      </c>
      <c r="CQ100" s="199" t="str">
        <f t="shared" si="135"/>
        <v/>
      </c>
      <c r="CR100" s="199" t="str">
        <f t="shared" si="135"/>
        <v/>
      </c>
      <c r="CS100" s="199" t="str">
        <f t="shared" si="135"/>
        <v/>
      </c>
      <c r="CT100" s="199" t="str">
        <f t="shared" si="135"/>
        <v/>
      </c>
      <c r="CU100" s="199" t="str">
        <f t="shared" ref="CU100:FF103" si="137">IF(ISNONTEXT($AH100),CT100+$AH100,"")</f>
        <v/>
      </c>
      <c r="CV100" s="199" t="str">
        <f t="shared" si="137"/>
        <v/>
      </c>
      <c r="CW100" s="199" t="str">
        <f t="shared" si="137"/>
        <v/>
      </c>
      <c r="CX100" s="199" t="str">
        <f t="shared" si="137"/>
        <v/>
      </c>
      <c r="CY100" s="199" t="str">
        <f t="shared" si="137"/>
        <v/>
      </c>
      <c r="CZ100" s="199" t="str">
        <f t="shared" si="137"/>
        <v/>
      </c>
      <c r="DA100" s="199" t="str">
        <f t="shared" si="137"/>
        <v/>
      </c>
      <c r="DB100" s="199" t="str">
        <f t="shared" si="137"/>
        <v/>
      </c>
      <c r="DC100" s="199" t="str">
        <f t="shared" si="137"/>
        <v/>
      </c>
      <c r="DD100" s="199" t="str">
        <f t="shared" si="137"/>
        <v/>
      </c>
      <c r="DE100" s="199" t="str">
        <f t="shared" si="137"/>
        <v/>
      </c>
      <c r="DF100" s="199" t="str">
        <f t="shared" si="137"/>
        <v/>
      </c>
      <c r="DG100" s="199" t="str">
        <f t="shared" si="137"/>
        <v/>
      </c>
      <c r="DH100" s="199" t="str">
        <f t="shared" si="137"/>
        <v/>
      </c>
      <c r="DI100" s="199" t="str">
        <f t="shared" si="137"/>
        <v/>
      </c>
      <c r="DJ100" s="199" t="str">
        <f t="shared" si="137"/>
        <v/>
      </c>
      <c r="DK100" s="199" t="str">
        <f t="shared" si="137"/>
        <v/>
      </c>
      <c r="DL100" s="199" t="str">
        <f t="shared" si="137"/>
        <v/>
      </c>
      <c r="DM100" s="199" t="str">
        <f t="shared" si="137"/>
        <v/>
      </c>
      <c r="DN100" s="199" t="str">
        <f t="shared" si="137"/>
        <v/>
      </c>
      <c r="DO100" s="199" t="str">
        <f t="shared" si="137"/>
        <v/>
      </c>
      <c r="DP100" s="199" t="str">
        <f t="shared" si="137"/>
        <v/>
      </c>
      <c r="DQ100" s="199" t="str">
        <f t="shared" si="137"/>
        <v/>
      </c>
      <c r="DR100" s="199" t="str">
        <f t="shared" si="137"/>
        <v/>
      </c>
      <c r="DS100" s="199" t="str">
        <f t="shared" si="137"/>
        <v/>
      </c>
      <c r="DT100" s="199" t="str">
        <f t="shared" si="137"/>
        <v/>
      </c>
      <c r="DU100" s="199" t="str">
        <f t="shared" si="137"/>
        <v/>
      </c>
      <c r="DV100" s="199" t="str">
        <f t="shared" si="137"/>
        <v/>
      </c>
      <c r="DW100" s="199" t="str">
        <f t="shared" si="137"/>
        <v/>
      </c>
      <c r="DX100" s="199" t="str">
        <f t="shared" si="137"/>
        <v/>
      </c>
      <c r="DY100" s="199" t="str">
        <f t="shared" si="137"/>
        <v/>
      </c>
      <c r="DZ100" s="199" t="str">
        <f t="shared" si="137"/>
        <v/>
      </c>
      <c r="EA100" s="199" t="str">
        <f t="shared" si="137"/>
        <v/>
      </c>
      <c r="EB100" s="199" t="str">
        <f t="shared" si="137"/>
        <v/>
      </c>
      <c r="EC100" s="199" t="str">
        <f t="shared" si="137"/>
        <v/>
      </c>
      <c r="ED100" s="199" t="str">
        <f t="shared" si="137"/>
        <v/>
      </c>
      <c r="EE100" s="236" t="str">
        <f t="shared" si="105"/>
        <v/>
      </c>
      <c r="EF100" s="237" t="e">
        <f t="shared" si="133"/>
        <v>#N/A</v>
      </c>
      <c r="EG100" s="237" t="e">
        <f t="shared" si="133"/>
        <v>#N/A</v>
      </c>
      <c r="EH100" s="237" t="e">
        <f t="shared" si="133"/>
        <v>#N/A</v>
      </c>
      <c r="EI100" s="237" t="e">
        <f t="shared" si="133"/>
        <v>#N/A</v>
      </c>
      <c r="EJ100" s="237" t="e">
        <f t="shared" si="133"/>
        <v>#N/A</v>
      </c>
      <c r="EK100" s="237" t="e">
        <f t="shared" si="133"/>
        <v>#N/A</v>
      </c>
      <c r="EL100" s="237" t="e">
        <f t="shared" si="132"/>
        <v>#N/A</v>
      </c>
      <c r="EM100" s="237" t="e">
        <f t="shared" si="132"/>
        <v>#N/A</v>
      </c>
      <c r="EN100" s="237" t="e">
        <f t="shared" si="132"/>
        <v>#N/A</v>
      </c>
      <c r="EO100" s="237" t="e">
        <f t="shared" si="132"/>
        <v>#N/A</v>
      </c>
      <c r="EP100" s="237" t="e">
        <f t="shared" si="132"/>
        <v>#N/A</v>
      </c>
      <c r="EQ100" s="237" t="e">
        <f t="shared" si="132"/>
        <v>#N/A</v>
      </c>
      <c r="ER100" s="237" t="e">
        <f t="shared" si="132"/>
        <v>#N/A</v>
      </c>
      <c r="ES100" s="237" t="e">
        <f t="shared" si="132"/>
        <v>#N/A</v>
      </c>
      <c r="ET100" s="237" t="e">
        <f t="shared" si="132"/>
        <v>#N/A</v>
      </c>
      <c r="EU100" s="237" t="e">
        <f t="shared" si="132"/>
        <v>#N/A</v>
      </c>
      <c r="EV100" s="237" t="e">
        <f t="shared" si="124"/>
        <v>#N/A</v>
      </c>
      <c r="EW100" s="237" t="e">
        <f t="shared" si="124"/>
        <v>#N/A</v>
      </c>
      <c r="EX100" s="237" t="e">
        <f t="shared" si="124"/>
        <v>#N/A</v>
      </c>
      <c r="EY100" s="237" t="e">
        <f t="shared" si="122"/>
        <v>#N/A</v>
      </c>
      <c r="EZ100" s="237" t="e">
        <f t="shared" si="122"/>
        <v>#N/A</v>
      </c>
      <c r="FA100" s="237" t="e">
        <f t="shared" si="122"/>
        <v>#N/A</v>
      </c>
      <c r="FB100" s="237" t="e">
        <f t="shared" si="122"/>
        <v>#N/A</v>
      </c>
      <c r="FC100" s="237" t="e">
        <f t="shared" si="122"/>
        <v>#N/A</v>
      </c>
      <c r="FD100" s="237" t="e">
        <f t="shared" si="122"/>
        <v>#N/A</v>
      </c>
      <c r="FE100" s="237" t="e">
        <f t="shared" si="122"/>
        <v>#N/A</v>
      </c>
      <c r="FF100" s="237" t="e">
        <f t="shared" si="122"/>
        <v>#N/A</v>
      </c>
      <c r="FG100" s="237" t="e">
        <f t="shared" si="122"/>
        <v>#N/A</v>
      </c>
      <c r="FH100" s="237" t="e">
        <f t="shared" si="122"/>
        <v>#N/A</v>
      </c>
      <c r="FI100" s="237" t="e">
        <f t="shared" si="122"/>
        <v>#N/A</v>
      </c>
      <c r="FJ100" s="237" t="e">
        <f t="shared" si="122"/>
        <v>#N/A</v>
      </c>
      <c r="FK100" s="237" t="e">
        <f t="shared" si="108"/>
        <v>#N/A</v>
      </c>
      <c r="FL100" s="237" t="e">
        <f t="shared" si="88"/>
        <v>#N/A</v>
      </c>
      <c r="FM100" s="237" t="e">
        <f t="shared" si="88"/>
        <v>#N/A</v>
      </c>
      <c r="FN100" s="237" t="e">
        <f t="shared" si="88"/>
        <v>#N/A</v>
      </c>
      <c r="FO100" s="237" t="e">
        <f t="shared" ref="FO100:FR103" si="138">IF(ISNONTEXT($Q100),IF($G100="R",_xlfn.BETA.DIST(BR100,$M100,$N100,FALSE,$B100,$D100),_xlfn.BETA.DIST(BR100,$N100,$M100,FALSE,$B100,$D100)),NA())</f>
        <v>#N/A</v>
      </c>
      <c r="FP100" s="237" t="e">
        <f t="shared" si="138"/>
        <v>#N/A</v>
      </c>
      <c r="FQ100" s="237" t="e">
        <f t="shared" si="138"/>
        <v>#N/A</v>
      </c>
      <c r="FR100" s="237" t="e">
        <f t="shared" si="138"/>
        <v>#N/A</v>
      </c>
      <c r="FS100" s="237" t="e">
        <f t="shared" si="76"/>
        <v>#N/A</v>
      </c>
      <c r="FT100" s="237" t="e">
        <f t="shared" si="76"/>
        <v>#N/A</v>
      </c>
      <c r="FU100" s="237" t="e">
        <f t="shared" si="76"/>
        <v>#N/A</v>
      </c>
      <c r="FV100" s="237" t="e">
        <f t="shared" si="76"/>
        <v>#N/A</v>
      </c>
      <c r="FW100" s="237" t="e">
        <f t="shared" si="74"/>
        <v>#N/A</v>
      </c>
      <c r="FX100" s="237" t="e">
        <f t="shared" si="74"/>
        <v>#N/A</v>
      </c>
      <c r="FY100" s="237" t="e">
        <f t="shared" si="74"/>
        <v>#N/A</v>
      </c>
      <c r="FZ100" s="237" t="e">
        <f t="shared" si="74"/>
        <v>#N/A</v>
      </c>
      <c r="GA100" s="237" t="e">
        <f t="shared" si="74"/>
        <v>#N/A</v>
      </c>
      <c r="GB100" s="237" t="e">
        <f t="shared" si="74"/>
        <v>#N/A</v>
      </c>
      <c r="GC100" s="237" t="e">
        <f t="shared" si="74"/>
        <v>#N/A</v>
      </c>
      <c r="GD100" s="237" t="e">
        <f t="shared" si="74"/>
        <v>#N/A</v>
      </c>
      <c r="GE100" s="237" t="e">
        <f t="shared" si="74"/>
        <v>#N/A</v>
      </c>
      <c r="GF100" s="237" t="e">
        <f t="shared" si="74"/>
        <v>#N/A</v>
      </c>
      <c r="GG100" s="237" t="e">
        <f t="shared" si="74"/>
        <v>#N/A</v>
      </c>
      <c r="GH100" s="237" t="e">
        <f t="shared" si="74"/>
        <v>#N/A</v>
      </c>
      <c r="GI100" s="237" t="e">
        <f t="shared" si="74"/>
        <v>#N/A</v>
      </c>
      <c r="GJ100" s="237" t="e">
        <f t="shared" si="74"/>
        <v>#N/A</v>
      </c>
      <c r="GK100" s="237" t="e">
        <f t="shared" si="74"/>
        <v>#N/A</v>
      </c>
      <c r="GL100" s="237" t="e">
        <f t="shared" si="128"/>
        <v>#N/A</v>
      </c>
      <c r="GM100" s="237" t="e">
        <f t="shared" si="128"/>
        <v>#N/A</v>
      </c>
      <c r="GN100" s="237" t="e">
        <f t="shared" si="128"/>
        <v>#N/A</v>
      </c>
      <c r="GO100" s="237" t="e">
        <f t="shared" si="120"/>
        <v>#N/A</v>
      </c>
      <c r="GP100" s="237" t="e">
        <f t="shared" si="120"/>
        <v>#N/A</v>
      </c>
      <c r="GQ100" s="237" t="e">
        <f t="shared" si="118"/>
        <v>#N/A</v>
      </c>
      <c r="GR100" s="237" t="e">
        <f t="shared" si="118"/>
        <v>#N/A</v>
      </c>
      <c r="GS100" s="237" t="e">
        <f t="shared" si="118"/>
        <v>#N/A</v>
      </c>
      <c r="GT100" s="237" t="e">
        <f t="shared" si="118"/>
        <v>#N/A</v>
      </c>
      <c r="GU100" s="237" t="e">
        <f t="shared" si="118"/>
        <v>#N/A</v>
      </c>
      <c r="GV100" s="237" t="e">
        <f t="shared" si="118"/>
        <v>#N/A</v>
      </c>
      <c r="GW100" s="237" t="e">
        <f t="shared" si="118"/>
        <v>#N/A</v>
      </c>
      <c r="GX100" s="237" t="e">
        <f t="shared" si="118"/>
        <v>#N/A</v>
      </c>
      <c r="GY100" s="237" t="e">
        <f t="shared" si="118"/>
        <v>#N/A</v>
      </c>
      <c r="GZ100" s="237" t="e">
        <f t="shared" si="118"/>
        <v>#N/A</v>
      </c>
      <c r="HA100" s="237" t="e">
        <f t="shared" si="118"/>
        <v>#N/A</v>
      </c>
      <c r="HB100" s="237" t="e">
        <f t="shared" si="106"/>
        <v>#N/A</v>
      </c>
      <c r="HC100" s="237" t="e">
        <f t="shared" si="106"/>
        <v>#N/A</v>
      </c>
      <c r="HD100" s="237" t="e">
        <f t="shared" si="98"/>
        <v>#N/A</v>
      </c>
      <c r="HE100" s="237" t="e">
        <f t="shared" si="98"/>
        <v>#N/A</v>
      </c>
      <c r="HF100" s="237" t="e">
        <f t="shared" si="98"/>
        <v>#N/A</v>
      </c>
      <c r="HG100" s="237" t="e">
        <f t="shared" si="98"/>
        <v>#N/A</v>
      </c>
      <c r="HH100" s="237" t="e">
        <f t="shared" si="98"/>
        <v>#N/A</v>
      </c>
      <c r="HI100" s="237" t="e">
        <f t="shared" si="98"/>
        <v>#N/A</v>
      </c>
      <c r="HJ100" s="237" t="e">
        <f t="shared" si="98"/>
        <v>#N/A</v>
      </c>
      <c r="HK100" s="237" t="e">
        <f t="shared" si="98"/>
        <v>#N/A</v>
      </c>
      <c r="HL100" s="237" t="e">
        <f t="shared" si="98"/>
        <v>#N/A</v>
      </c>
      <c r="HM100" s="237" t="e">
        <f t="shared" si="98"/>
        <v>#N/A</v>
      </c>
      <c r="HN100" s="237" t="e">
        <f t="shared" si="98"/>
        <v>#N/A</v>
      </c>
      <c r="HO100" s="237" t="e">
        <f t="shared" si="98"/>
        <v>#N/A</v>
      </c>
      <c r="HP100" s="237" t="e">
        <f t="shared" si="127"/>
        <v>#N/A</v>
      </c>
      <c r="HQ100" s="237" t="e">
        <f t="shared" si="107"/>
        <v>#N/A</v>
      </c>
      <c r="HR100" s="237" t="e">
        <f t="shared" si="107"/>
        <v>#N/A</v>
      </c>
      <c r="HS100" s="237" t="e">
        <f t="shared" si="107"/>
        <v>#N/A</v>
      </c>
      <c r="HT100" s="237" t="e">
        <f t="shared" si="107"/>
        <v>#N/A</v>
      </c>
      <c r="HU100" s="237" t="e">
        <f t="shared" si="107"/>
        <v>#N/A</v>
      </c>
      <c r="HV100" s="237" t="e">
        <f t="shared" si="81"/>
        <v>#N/A</v>
      </c>
      <c r="HW100" s="237" t="e">
        <f t="shared" si="79"/>
        <v>#N/A</v>
      </c>
      <c r="HX100" s="237" t="e">
        <f t="shared" si="66"/>
        <v>#N/A</v>
      </c>
      <c r="HY100" s="237" t="e">
        <f t="shared" si="63"/>
        <v>#N/A</v>
      </c>
      <c r="HZ100" s="237" t="e">
        <f t="shared" si="63"/>
        <v>#N/A</v>
      </c>
      <c r="IA100" s="237" t="e">
        <f t="shared" si="63"/>
        <v>#N/A</v>
      </c>
      <c r="IB100" s="237" t="e">
        <f t="shared" si="63"/>
        <v>#N/A</v>
      </c>
    </row>
    <row r="101" spans="1:236" hidden="1" x14ac:dyDescent="0.25">
      <c r="A101" s="22">
        <v>98</v>
      </c>
      <c r="B101" s="132"/>
      <c r="C101" s="132"/>
      <c r="D101" s="132"/>
      <c r="E101" s="127"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9" t="str">
        <f t="shared" si="94"/>
        <v/>
      </c>
      <c r="Q101" s="119" t="str">
        <f t="shared" si="95"/>
        <v/>
      </c>
      <c r="R101" s="40" t="str">
        <f t="shared" si="96"/>
        <v/>
      </c>
      <c r="S101" s="132"/>
      <c r="T101" s="28" t="str">
        <f>IF(AND(B101&gt;0,C101&gt;0,D101&gt;0,M101&gt;0,N101&gt;0,S101&gt;0,NOT(K101="")),ABS(VLOOKUP($S$1,VLookups!$A$28:$B$29,2,FALSE)-_xlfn.BETA.DIST(S101,IF(G101="L",N101,M101),IF(G101="L",M101,N101),TRUE,B101,D101)),"")</f>
        <v/>
      </c>
      <c r="U101" s="129" t="str">
        <f>IF(OR($M101="",$N101=""),"",_xlfn.BETA.INV(ABS(VLOOKUP($S$1,VLookups!$A$28:$B$29,2,FALSE)-U$3),IF($G101="L",$N101,$M101),IF($G101="L",$M101,$N101),$B101,$D101))</f>
        <v/>
      </c>
      <c r="V101" s="130" t="str">
        <f>IF(OR($M101="",$N101=""),"",_xlfn.BETA.INV(ABS(VLOOKUP($S$1,VLookups!$A$28:$B$29,2,FALSE)-V$3),IF($G101="L",$N101,$M101),IF($G101="L",$M101,$N101),$B101,$D101))</f>
        <v/>
      </c>
      <c r="W101" s="129" t="str">
        <f>IF(OR($M101="",$N101=""),"",_xlfn.BETA.INV(ABS(VLOOKUP($S$1,VLookups!$A$28:$B$29,2,FALSE)-W$3),IF($G101="L",$N101,$M101),IF($G101="L",$M101,$N101),$B101,$D101))</f>
        <v/>
      </c>
      <c r="X101" s="130" t="str">
        <f>IF(OR($M101="",$N101=""),"",_xlfn.BETA.INV(ABS(VLOOKUP($S$1,VLookups!$A$28:$B$29,2,FALSE)-X$3),IF($G101="L",$N101,$M101),IF($G101="L",$M101,$N101),$B101,$D101))</f>
        <v/>
      </c>
      <c r="Y101" s="129" t="str">
        <f>IF(OR($M101="",$N101=""),"",_xlfn.BETA.INV(ABS(VLOOKUP($S$1,VLookups!$A$28:$B$29,2,FALSE)-Y$3),IF($G101="L",$N101,$M101),IF($G101="L",$M101,$N101),$B101,$D101))</f>
        <v/>
      </c>
      <c r="Z101" s="130" t="str">
        <f>IF(OR($M101="",$N101=""),"",_xlfn.BETA.INV(ABS(VLOOKUP($S$1,VLookups!$A$28:$B$29,2,FALSE)-Z$3),IF($G101="L",$N101,$M101),IF($G101="L",$M101,$N101),$B101,$D101))</f>
        <v/>
      </c>
      <c r="AA101" s="129" t="str">
        <f>IF(OR($M101="",$N101=""),"",_xlfn.BETA.INV(ABS(VLOOKUP($S$1,VLookups!$A$28:$B$29,2,FALSE)-AA$3),IF($G101="L",$N101,$M101),IF($G101="L",$M101,$N101),$B101,$D101))</f>
        <v/>
      </c>
      <c r="AB101" s="130" t="str">
        <f>IF(OR($M101="",$N101=""),"",_xlfn.BETA.INV(ABS(VLOOKUP($S$1,VLookups!$A$28:$B$29,2,FALSE)-AB$3),IF($G101="L",$N101,$M101),IF($G101="L",$M101,$N101),$B101,$D101))</f>
        <v/>
      </c>
      <c r="AC101" s="129" t="str">
        <f>IF(OR($M101="",$N101=""),"",_xlfn.BETA.INV(ABS(VLOOKUP($S$1,VLookups!$A$28:$B$29,2,FALSE)-AC$3),IF($G101="L",$N101,$M101),IF($G101="L",$M101,$N101),$B101,$D101))</f>
        <v/>
      </c>
      <c r="AD101" s="130" t="str">
        <f>IF(OR($M101="",$N101=""),"",_xlfn.BETA.INV(ABS(VLOOKUP($S$1,VLookups!$A$28:$B$29,2,FALSE)-AD$3),IF($G101="L",$N101,$M101),IF($G101="L",$M101,$N101),$B101,$D101))</f>
        <v/>
      </c>
      <c r="AE101" s="129" t="str">
        <f>IF(OR($M101="",$N101=""),"",_xlfn.BETA.INV(ABS(VLOOKUP($S$1,VLookups!$A$28:$B$29,2,FALSE)-AE$3),IF($G101="L",$N101,$M101),IF($G101="L",$M101,$N101),$B101,$D101))</f>
        <v/>
      </c>
      <c r="AF101" s="130" t="str">
        <f>IF(OR($M101="",$N101=""),"",_xlfn.BETA.INV(ABS(VLOOKUP($S$1,VLookups!$A$28:$B$29,2,FALSE)-AF$3),IF($G101="L",$N101,$M101),IF($G101="L",$M101,$N101),$B101,$D101))</f>
        <v/>
      </c>
      <c r="AG101" s="17"/>
      <c r="AH101" s="238" t="str">
        <f t="shared" si="102"/>
        <v/>
      </c>
      <c r="AI101" s="236" t="str">
        <f t="shared" si="103"/>
        <v/>
      </c>
      <c r="AJ101" s="199" t="str">
        <f t="shared" ref="AJ101:CU103" si="139">IF(ISNONTEXT($AH101),AI101+$AH101,"")</f>
        <v/>
      </c>
      <c r="AK101" s="199" t="str">
        <f t="shared" si="139"/>
        <v/>
      </c>
      <c r="AL101" s="199" t="str">
        <f t="shared" si="139"/>
        <v/>
      </c>
      <c r="AM101" s="199" t="str">
        <f t="shared" si="139"/>
        <v/>
      </c>
      <c r="AN101" s="199" t="str">
        <f t="shared" si="139"/>
        <v/>
      </c>
      <c r="AO101" s="199" t="str">
        <f t="shared" si="139"/>
        <v/>
      </c>
      <c r="AP101" s="199" t="str">
        <f t="shared" si="139"/>
        <v/>
      </c>
      <c r="AQ101" s="199" t="str">
        <f t="shared" si="139"/>
        <v/>
      </c>
      <c r="AR101" s="199" t="str">
        <f t="shared" si="139"/>
        <v/>
      </c>
      <c r="AS101" s="199" t="str">
        <f t="shared" si="139"/>
        <v/>
      </c>
      <c r="AT101" s="199" t="str">
        <f t="shared" si="139"/>
        <v/>
      </c>
      <c r="AU101" s="199" t="str">
        <f t="shared" si="139"/>
        <v/>
      </c>
      <c r="AV101" s="199" t="str">
        <f t="shared" si="139"/>
        <v/>
      </c>
      <c r="AW101" s="199" t="str">
        <f t="shared" si="139"/>
        <v/>
      </c>
      <c r="AX101" s="199" t="str">
        <f t="shared" si="139"/>
        <v/>
      </c>
      <c r="AY101" s="199" t="str">
        <f t="shared" si="139"/>
        <v/>
      </c>
      <c r="AZ101" s="199" t="str">
        <f t="shared" si="139"/>
        <v/>
      </c>
      <c r="BA101" s="199" t="str">
        <f t="shared" si="139"/>
        <v/>
      </c>
      <c r="BB101" s="199" t="str">
        <f t="shared" si="139"/>
        <v/>
      </c>
      <c r="BC101" s="199" t="str">
        <f t="shared" si="139"/>
        <v/>
      </c>
      <c r="BD101" s="199" t="str">
        <f t="shared" si="139"/>
        <v/>
      </c>
      <c r="BE101" s="199" t="str">
        <f t="shared" si="139"/>
        <v/>
      </c>
      <c r="BF101" s="199" t="str">
        <f t="shared" si="139"/>
        <v/>
      </c>
      <c r="BG101" s="199" t="str">
        <f t="shared" si="139"/>
        <v/>
      </c>
      <c r="BH101" s="199" t="str">
        <f t="shared" si="139"/>
        <v/>
      </c>
      <c r="BI101" s="199" t="str">
        <f t="shared" si="139"/>
        <v/>
      </c>
      <c r="BJ101" s="199" t="str">
        <f t="shared" si="139"/>
        <v/>
      </c>
      <c r="BK101" s="199" t="str">
        <f t="shared" si="139"/>
        <v/>
      </c>
      <c r="BL101" s="199" t="str">
        <f t="shared" si="139"/>
        <v/>
      </c>
      <c r="BM101" s="199" t="str">
        <f t="shared" si="139"/>
        <v/>
      </c>
      <c r="BN101" s="199" t="str">
        <f t="shared" si="139"/>
        <v/>
      </c>
      <c r="BO101" s="199" t="str">
        <f t="shared" si="139"/>
        <v/>
      </c>
      <c r="BP101" s="199" t="str">
        <f t="shared" si="139"/>
        <v/>
      </c>
      <c r="BQ101" s="199" t="str">
        <f t="shared" si="139"/>
        <v/>
      </c>
      <c r="BR101" s="199" t="str">
        <f t="shared" si="139"/>
        <v/>
      </c>
      <c r="BS101" s="199" t="str">
        <f t="shared" si="139"/>
        <v/>
      </c>
      <c r="BT101" s="199" t="str">
        <f t="shared" si="139"/>
        <v/>
      </c>
      <c r="BU101" s="199" t="str">
        <f t="shared" si="139"/>
        <v/>
      </c>
      <c r="BV101" s="199" t="str">
        <f t="shared" si="139"/>
        <v/>
      </c>
      <c r="BW101" s="199" t="str">
        <f t="shared" si="139"/>
        <v/>
      </c>
      <c r="BX101" s="199" t="str">
        <f t="shared" si="139"/>
        <v/>
      </c>
      <c r="BY101" s="199" t="str">
        <f t="shared" si="139"/>
        <v/>
      </c>
      <c r="BZ101" s="199" t="str">
        <f t="shared" si="139"/>
        <v/>
      </c>
      <c r="CA101" s="199" t="str">
        <f t="shared" si="139"/>
        <v/>
      </c>
      <c r="CB101" s="199" t="str">
        <f t="shared" si="139"/>
        <v/>
      </c>
      <c r="CC101" s="199" t="str">
        <f t="shared" si="139"/>
        <v/>
      </c>
      <c r="CD101" s="199" t="str">
        <f t="shared" si="139"/>
        <v/>
      </c>
      <c r="CE101" s="199" t="str">
        <f t="shared" si="139"/>
        <v/>
      </c>
      <c r="CF101" s="199" t="str">
        <f t="shared" si="139"/>
        <v/>
      </c>
      <c r="CG101" s="199" t="str">
        <f t="shared" si="139"/>
        <v/>
      </c>
      <c r="CH101" s="199" t="str">
        <f t="shared" si="139"/>
        <v/>
      </c>
      <c r="CI101" s="199" t="str">
        <f t="shared" si="139"/>
        <v/>
      </c>
      <c r="CJ101" s="199" t="str">
        <f t="shared" si="139"/>
        <v/>
      </c>
      <c r="CK101" s="199" t="str">
        <f t="shared" si="139"/>
        <v/>
      </c>
      <c r="CL101" s="199" t="str">
        <f t="shared" si="139"/>
        <v/>
      </c>
      <c r="CM101" s="199" t="str">
        <f t="shared" si="139"/>
        <v/>
      </c>
      <c r="CN101" s="199" t="str">
        <f t="shared" si="139"/>
        <v/>
      </c>
      <c r="CO101" s="199" t="str">
        <f t="shared" si="139"/>
        <v/>
      </c>
      <c r="CP101" s="199" t="str">
        <f t="shared" si="139"/>
        <v/>
      </c>
      <c r="CQ101" s="199" t="str">
        <f t="shared" si="139"/>
        <v/>
      </c>
      <c r="CR101" s="199" t="str">
        <f t="shared" si="139"/>
        <v/>
      </c>
      <c r="CS101" s="199" t="str">
        <f t="shared" si="139"/>
        <v/>
      </c>
      <c r="CT101" s="199" t="str">
        <f t="shared" si="139"/>
        <v/>
      </c>
      <c r="CU101" s="199" t="str">
        <f t="shared" si="139"/>
        <v/>
      </c>
      <c r="CV101" s="199" t="str">
        <f t="shared" si="137"/>
        <v/>
      </c>
      <c r="CW101" s="199" t="str">
        <f t="shared" si="137"/>
        <v/>
      </c>
      <c r="CX101" s="199" t="str">
        <f t="shared" si="137"/>
        <v/>
      </c>
      <c r="CY101" s="199" t="str">
        <f t="shared" si="137"/>
        <v/>
      </c>
      <c r="CZ101" s="199" t="str">
        <f t="shared" si="137"/>
        <v/>
      </c>
      <c r="DA101" s="199" t="str">
        <f t="shared" si="137"/>
        <v/>
      </c>
      <c r="DB101" s="199" t="str">
        <f t="shared" si="137"/>
        <v/>
      </c>
      <c r="DC101" s="199" t="str">
        <f t="shared" si="137"/>
        <v/>
      </c>
      <c r="DD101" s="199" t="str">
        <f t="shared" si="137"/>
        <v/>
      </c>
      <c r="DE101" s="199" t="str">
        <f t="shared" si="137"/>
        <v/>
      </c>
      <c r="DF101" s="199" t="str">
        <f t="shared" si="137"/>
        <v/>
      </c>
      <c r="DG101" s="199" t="str">
        <f t="shared" si="137"/>
        <v/>
      </c>
      <c r="DH101" s="199" t="str">
        <f t="shared" si="137"/>
        <v/>
      </c>
      <c r="DI101" s="199" t="str">
        <f t="shared" si="137"/>
        <v/>
      </c>
      <c r="DJ101" s="199" t="str">
        <f t="shared" si="137"/>
        <v/>
      </c>
      <c r="DK101" s="199" t="str">
        <f t="shared" si="137"/>
        <v/>
      </c>
      <c r="DL101" s="199" t="str">
        <f t="shared" si="137"/>
        <v/>
      </c>
      <c r="DM101" s="199" t="str">
        <f t="shared" si="137"/>
        <v/>
      </c>
      <c r="DN101" s="199" t="str">
        <f t="shared" si="137"/>
        <v/>
      </c>
      <c r="DO101" s="199" t="str">
        <f t="shared" si="137"/>
        <v/>
      </c>
      <c r="DP101" s="199" t="str">
        <f t="shared" si="137"/>
        <v/>
      </c>
      <c r="DQ101" s="199" t="str">
        <f t="shared" si="137"/>
        <v/>
      </c>
      <c r="DR101" s="199" t="str">
        <f t="shared" si="137"/>
        <v/>
      </c>
      <c r="DS101" s="199" t="str">
        <f t="shared" si="137"/>
        <v/>
      </c>
      <c r="DT101" s="199" t="str">
        <f t="shared" si="137"/>
        <v/>
      </c>
      <c r="DU101" s="199" t="str">
        <f t="shared" si="137"/>
        <v/>
      </c>
      <c r="DV101" s="199" t="str">
        <f t="shared" si="137"/>
        <v/>
      </c>
      <c r="DW101" s="199" t="str">
        <f t="shared" si="137"/>
        <v/>
      </c>
      <c r="DX101" s="199" t="str">
        <f t="shared" si="137"/>
        <v/>
      </c>
      <c r="DY101" s="199" t="str">
        <f t="shared" si="137"/>
        <v/>
      </c>
      <c r="DZ101" s="199" t="str">
        <f t="shared" si="137"/>
        <v/>
      </c>
      <c r="EA101" s="199" t="str">
        <f t="shared" si="137"/>
        <v/>
      </c>
      <c r="EB101" s="199" t="str">
        <f t="shared" si="137"/>
        <v/>
      </c>
      <c r="EC101" s="199" t="str">
        <f t="shared" si="137"/>
        <v/>
      </c>
      <c r="ED101" s="199" t="str">
        <f t="shared" si="137"/>
        <v/>
      </c>
      <c r="EE101" s="236" t="str">
        <f t="shared" si="105"/>
        <v/>
      </c>
      <c r="EF101" s="237" t="e">
        <f t="shared" si="133"/>
        <v>#N/A</v>
      </c>
      <c r="EG101" s="237" t="e">
        <f t="shared" si="133"/>
        <v>#N/A</v>
      </c>
      <c r="EH101" s="237" t="e">
        <f t="shared" si="133"/>
        <v>#N/A</v>
      </c>
      <c r="EI101" s="237" t="e">
        <f t="shared" si="133"/>
        <v>#N/A</v>
      </c>
      <c r="EJ101" s="237" t="e">
        <f t="shared" si="133"/>
        <v>#N/A</v>
      </c>
      <c r="EK101" s="237" t="e">
        <f t="shared" si="133"/>
        <v>#N/A</v>
      </c>
      <c r="EL101" s="237" t="e">
        <f t="shared" si="132"/>
        <v>#N/A</v>
      </c>
      <c r="EM101" s="237" t="e">
        <f t="shared" si="132"/>
        <v>#N/A</v>
      </c>
      <c r="EN101" s="237" t="e">
        <f t="shared" si="132"/>
        <v>#N/A</v>
      </c>
      <c r="EO101" s="237" t="e">
        <f t="shared" si="132"/>
        <v>#N/A</v>
      </c>
      <c r="EP101" s="237" t="e">
        <f t="shared" si="132"/>
        <v>#N/A</v>
      </c>
      <c r="EQ101" s="237" t="e">
        <f t="shared" si="132"/>
        <v>#N/A</v>
      </c>
      <c r="ER101" s="237" t="e">
        <f t="shared" si="132"/>
        <v>#N/A</v>
      </c>
      <c r="ES101" s="237" t="e">
        <f t="shared" si="132"/>
        <v>#N/A</v>
      </c>
      <c r="ET101" s="237" t="e">
        <f t="shared" si="132"/>
        <v>#N/A</v>
      </c>
      <c r="EU101" s="237" t="e">
        <f t="shared" si="132"/>
        <v>#N/A</v>
      </c>
      <c r="EV101" s="237" t="e">
        <f t="shared" si="124"/>
        <v>#N/A</v>
      </c>
      <c r="EW101" s="237" t="e">
        <f t="shared" si="124"/>
        <v>#N/A</v>
      </c>
      <c r="EX101" s="237" t="e">
        <f t="shared" si="124"/>
        <v>#N/A</v>
      </c>
      <c r="EY101" s="237" t="e">
        <f t="shared" si="122"/>
        <v>#N/A</v>
      </c>
      <c r="EZ101" s="237" t="e">
        <f t="shared" si="122"/>
        <v>#N/A</v>
      </c>
      <c r="FA101" s="237" t="e">
        <f t="shared" si="122"/>
        <v>#N/A</v>
      </c>
      <c r="FB101" s="237" t="e">
        <f t="shared" si="122"/>
        <v>#N/A</v>
      </c>
      <c r="FC101" s="237" t="e">
        <f t="shared" si="122"/>
        <v>#N/A</v>
      </c>
      <c r="FD101" s="237" t="e">
        <f t="shared" si="122"/>
        <v>#N/A</v>
      </c>
      <c r="FE101" s="237" t="e">
        <f t="shared" si="122"/>
        <v>#N/A</v>
      </c>
      <c r="FF101" s="237" t="e">
        <f t="shared" si="122"/>
        <v>#N/A</v>
      </c>
      <c r="FG101" s="237" t="e">
        <f t="shared" si="122"/>
        <v>#N/A</v>
      </c>
      <c r="FH101" s="237" t="e">
        <f t="shared" si="122"/>
        <v>#N/A</v>
      </c>
      <c r="FI101" s="237" t="e">
        <f t="shared" si="122"/>
        <v>#N/A</v>
      </c>
      <c r="FJ101" s="237" t="e">
        <f t="shared" si="122"/>
        <v>#N/A</v>
      </c>
      <c r="FK101" s="237" t="e">
        <f t="shared" si="108"/>
        <v>#N/A</v>
      </c>
      <c r="FL101" s="237" t="e">
        <f t="shared" si="108"/>
        <v>#N/A</v>
      </c>
      <c r="FM101" s="237" t="e">
        <f t="shared" si="108"/>
        <v>#N/A</v>
      </c>
      <c r="FN101" s="237" t="e">
        <f t="shared" si="108"/>
        <v>#N/A</v>
      </c>
      <c r="FO101" s="237" t="e">
        <f t="shared" si="138"/>
        <v>#N/A</v>
      </c>
      <c r="FP101" s="237" t="e">
        <f t="shared" si="138"/>
        <v>#N/A</v>
      </c>
      <c r="FQ101" s="237" t="e">
        <f t="shared" si="138"/>
        <v>#N/A</v>
      </c>
      <c r="FR101" s="237" t="e">
        <f t="shared" si="138"/>
        <v>#N/A</v>
      </c>
      <c r="FS101" s="237" t="e">
        <f t="shared" si="76"/>
        <v>#N/A</v>
      </c>
      <c r="FT101" s="237" t="e">
        <f t="shared" si="76"/>
        <v>#N/A</v>
      </c>
      <c r="FU101" s="237" t="e">
        <f t="shared" si="76"/>
        <v>#N/A</v>
      </c>
      <c r="FV101" s="237" t="e">
        <f t="shared" si="76"/>
        <v>#N/A</v>
      </c>
      <c r="FW101" s="237" t="e">
        <f t="shared" si="74"/>
        <v>#N/A</v>
      </c>
      <c r="FX101" s="237" t="e">
        <f t="shared" si="74"/>
        <v>#N/A</v>
      </c>
      <c r="FY101" s="237" t="e">
        <f t="shared" si="74"/>
        <v>#N/A</v>
      </c>
      <c r="FZ101" s="237" t="e">
        <f t="shared" si="74"/>
        <v>#N/A</v>
      </c>
      <c r="GA101" s="237" t="e">
        <f t="shared" si="74"/>
        <v>#N/A</v>
      </c>
      <c r="GB101" s="237" t="e">
        <f t="shared" si="74"/>
        <v>#N/A</v>
      </c>
      <c r="GC101" s="237" t="e">
        <f t="shared" si="74"/>
        <v>#N/A</v>
      </c>
      <c r="GD101" s="237" t="e">
        <f t="shared" si="74"/>
        <v>#N/A</v>
      </c>
      <c r="GE101" s="237" t="e">
        <f t="shared" si="74"/>
        <v>#N/A</v>
      </c>
      <c r="GF101" s="237" t="e">
        <f t="shared" si="74"/>
        <v>#N/A</v>
      </c>
      <c r="GG101" s="237" t="e">
        <f t="shared" si="74"/>
        <v>#N/A</v>
      </c>
      <c r="GH101" s="237" t="e">
        <f t="shared" si="74"/>
        <v>#N/A</v>
      </c>
      <c r="GI101" s="237" t="e">
        <f t="shared" si="74"/>
        <v>#N/A</v>
      </c>
      <c r="GJ101" s="237" t="e">
        <f t="shared" si="74"/>
        <v>#N/A</v>
      </c>
      <c r="GK101" s="237" t="e">
        <f t="shared" si="74"/>
        <v>#N/A</v>
      </c>
      <c r="GL101" s="237" t="e">
        <f t="shared" si="128"/>
        <v>#N/A</v>
      </c>
      <c r="GM101" s="237" t="e">
        <f t="shared" si="128"/>
        <v>#N/A</v>
      </c>
      <c r="GN101" s="237" t="e">
        <f t="shared" si="128"/>
        <v>#N/A</v>
      </c>
      <c r="GO101" s="237" t="e">
        <f t="shared" si="120"/>
        <v>#N/A</v>
      </c>
      <c r="GP101" s="237" t="e">
        <f t="shared" si="120"/>
        <v>#N/A</v>
      </c>
      <c r="GQ101" s="237" t="e">
        <f t="shared" si="118"/>
        <v>#N/A</v>
      </c>
      <c r="GR101" s="237" t="e">
        <f t="shared" si="118"/>
        <v>#N/A</v>
      </c>
      <c r="GS101" s="237" t="e">
        <f t="shared" si="118"/>
        <v>#N/A</v>
      </c>
      <c r="GT101" s="237" t="e">
        <f t="shared" si="118"/>
        <v>#N/A</v>
      </c>
      <c r="GU101" s="237" t="e">
        <f t="shared" si="118"/>
        <v>#N/A</v>
      </c>
      <c r="GV101" s="237" t="e">
        <f t="shared" si="118"/>
        <v>#N/A</v>
      </c>
      <c r="GW101" s="237" t="e">
        <f t="shared" si="118"/>
        <v>#N/A</v>
      </c>
      <c r="GX101" s="237" t="e">
        <f t="shared" si="118"/>
        <v>#N/A</v>
      </c>
      <c r="GY101" s="237" t="e">
        <f t="shared" si="118"/>
        <v>#N/A</v>
      </c>
      <c r="GZ101" s="237" t="e">
        <f t="shared" si="118"/>
        <v>#N/A</v>
      </c>
      <c r="HA101" s="237" t="e">
        <f t="shared" si="118"/>
        <v>#N/A</v>
      </c>
      <c r="HB101" s="237" t="e">
        <f t="shared" si="106"/>
        <v>#N/A</v>
      </c>
      <c r="HC101" s="237" t="e">
        <f t="shared" si="106"/>
        <v>#N/A</v>
      </c>
      <c r="HD101" s="237" t="e">
        <f t="shared" si="98"/>
        <v>#N/A</v>
      </c>
      <c r="HE101" s="237" t="e">
        <f t="shared" si="98"/>
        <v>#N/A</v>
      </c>
      <c r="HF101" s="237" t="e">
        <f t="shared" si="98"/>
        <v>#N/A</v>
      </c>
      <c r="HG101" s="237" t="e">
        <f t="shared" si="98"/>
        <v>#N/A</v>
      </c>
      <c r="HH101" s="237" t="e">
        <f t="shared" si="98"/>
        <v>#N/A</v>
      </c>
      <c r="HI101" s="237" t="e">
        <f t="shared" si="98"/>
        <v>#N/A</v>
      </c>
      <c r="HJ101" s="237" t="e">
        <f t="shared" si="98"/>
        <v>#N/A</v>
      </c>
      <c r="HK101" s="237" t="e">
        <f t="shared" si="98"/>
        <v>#N/A</v>
      </c>
      <c r="HL101" s="237" t="e">
        <f t="shared" si="98"/>
        <v>#N/A</v>
      </c>
      <c r="HM101" s="237" t="e">
        <f t="shared" si="98"/>
        <v>#N/A</v>
      </c>
      <c r="HN101" s="237" t="e">
        <f t="shared" si="98"/>
        <v>#N/A</v>
      </c>
      <c r="HO101" s="237" t="e">
        <f t="shared" si="98"/>
        <v>#N/A</v>
      </c>
      <c r="HP101" s="237" t="e">
        <f t="shared" si="127"/>
        <v>#N/A</v>
      </c>
      <c r="HQ101" s="237" t="e">
        <f t="shared" si="107"/>
        <v>#N/A</v>
      </c>
      <c r="HR101" s="237" t="e">
        <f t="shared" si="107"/>
        <v>#N/A</v>
      </c>
      <c r="HS101" s="237" t="e">
        <f t="shared" si="107"/>
        <v>#N/A</v>
      </c>
      <c r="HT101" s="237" t="e">
        <f t="shared" si="107"/>
        <v>#N/A</v>
      </c>
      <c r="HU101" s="237" t="e">
        <f t="shared" si="107"/>
        <v>#N/A</v>
      </c>
      <c r="HV101" s="237" t="e">
        <f t="shared" si="81"/>
        <v>#N/A</v>
      </c>
      <c r="HW101" s="237" t="e">
        <f t="shared" si="79"/>
        <v>#N/A</v>
      </c>
      <c r="HX101" s="237" t="e">
        <f t="shared" si="66"/>
        <v>#N/A</v>
      </c>
      <c r="HY101" s="237" t="e">
        <f t="shared" si="63"/>
        <v>#N/A</v>
      </c>
      <c r="HZ101" s="237" t="e">
        <f t="shared" si="63"/>
        <v>#N/A</v>
      </c>
      <c r="IA101" s="237" t="e">
        <f t="shared" si="63"/>
        <v>#N/A</v>
      </c>
      <c r="IB101" s="237" t="e">
        <f t="shared" si="63"/>
        <v>#N/A</v>
      </c>
    </row>
    <row r="102" spans="1:236" hidden="1" x14ac:dyDescent="0.25">
      <c r="A102" s="22">
        <v>99</v>
      </c>
      <c r="B102" s="132"/>
      <c r="C102" s="132"/>
      <c r="D102" s="132"/>
      <c r="E102" s="127"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9" t="str">
        <f t="shared" si="94"/>
        <v/>
      </c>
      <c r="Q102" s="119" t="str">
        <f t="shared" si="95"/>
        <v/>
      </c>
      <c r="R102" s="40" t="str">
        <f t="shared" si="96"/>
        <v/>
      </c>
      <c r="S102" s="132"/>
      <c r="T102" s="28" t="str">
        <f>IF(AND(B102&gt;0,C102&gt;0,D102&gt;0,M102&gt;0,N102&gt;0,S102&gt;0,NOT(K102="")),ABS(VLOOKUP($S$1,VLookups!$A$28:$B$29,2,FALSE)-_xlfn.BETA.DIST(S102,IF(G102="L",N102,M102),IF(G102="L",M102,N102),TRUE,B102,D102)),"")</f>
        <v/>
      </c>
      <c r="U102" s="129" t="str">
        <f>IF(OR($M102="",$N102=""),"",_xlfn.BETA.INV(ABS(VLOOKUP($S$1,VLookups!$A$28:$B$29,2,FALSE)-U$3),IF($G102="L",$N102,$M102),IF($G102="L",$M102,$N102),$B102,$D102))</f>
        <v/>
      </c>
      <c r="V102" s="130" t="str">
        <f>IF(OR($M102="",$N102=""),"",_xlfn.BETA.INV(ABS(VLOOKUP($S$1,VLookups!$A$28:$B$29,2,FALSE)-V$3),IF($G102="L",$N102,$M102),IF($G102="L",$M102,$N102),$B102,$D102))</f>
        <v/>
      </c>
      <c r="W102" s="129" t="str">
        <f>IF(OR($M102="",$N102=""),"",_xlfn.BETA.INV(ABS(VLOOKUP($S$1,VLookups!$A$28:$B$29,2,FALSE)-W$3),IF($G102="L",$N102,$M102),IF($G102="L",$M102,$N102),$B102,$D102))</f>
        <v/>
      </c>
      <c r="X102" s="130" t="str">
        <f>IF(OR($M102="",$N102=""),"",_xlfn.BETA.INV(ABS(VLOOKUP($S$1,VLookups!$A$28:$B$29,2,FALSE)-X$3),IF($G102="L",$N102,$M102),IF($G102="L",$M102,$N102),$B102,$D102))</f>
        <v/>
      </c>
      <c r="Y102" s="129" t="str">
        <f>IF(OR($M102="",$N102=""),"",_xlfn.BETA.INV(ABS(VLOOKUP($S$1,VLookups!$A$28:$B$29,2,FALSE)-Y$3),IF($G102="L",$N102,$M102),IF($G102="L",$M102,$N102),$B102,$D102))</f>
        <v/>
      </c>
      <c r="Z102" s="130" t="str">
        <f>IF(OR($M102="",$N102=""),"",_xlfn.BETA.INV(ABS(VLOOKUP($S$1,VLookups!$A$28:$B$29,2,FALSE)-Z$3),IF($G102="L",$N102,$M102),IF($G102="L",$M102,$N102),$B102,$D102))</f>
        <v/>
      </c>
      <c r="AA102" s="129" t="str">
        <f>IF(OR($M102="",$N102=""),"",_xlfn.BETA.INV(ABS(VLOOKUP($S$1,VLookups!$A$28:$B$29,2,FALSE)-AA$3),IF($G102="L",$N102,$M102),IF($G102="L",$M102,$N102),$B102,$D102))</f>
        <v/>
      </c>
      <c r="AB102" s="130" t="str">
        <f>IF(OR($M102="",$N102=""),"",_xlfn.BETA.INV(ABS(VLOOKUP($S$1,VLookups!$A$28:$B$29,2,FALSE)-AB$3),IF($G102="L",$N102,$M102),IF($G102="L",$M102,$N102),$B102,$D102))</f>
        <v/>
      </c>
      <c r="AC102" s="129" t="str">
        <f>IF(OR($M102="",$N102=""),"",_xlfn.BETA.INV(ABS(VLOOKUP($S$1,VLookups!$A$28:$B$29,2,FALSE)-AC$3),IF($G102="L",$N102,$M102),IF($G102="L",$M102,$N102),$B102,$D102))</f>
        <v/>
      </c>
      <c r="AD102" s="130" t="str">
        <f>IF(OR($M102="",$N102=""),"",_xlfn.BETA.INV(ABS(VLOOKUP($S$1,VLookups!$A$28:$B$29,2,FALSE)-AD$3),IF($G102="L",$N102,$M102),IF($G102="L",$M102,$N102),$B102,$D102))</f>
        <v/>
      </c>
      <c r="AE102" s="129" t="str">
        <f>IF(OR($M102="",$N102=""),"",_xlfn.BETA.INV(ABS(VLOOKUP($S$1,VLookups!$A$28:$B$29,2,FALSE)-AE$3),IF($G102="L",$N102,$M102),IF($G102="L",$M102,$N102),$B102,$D102))</f>
        <v/>
      </c>
      <c r="AF102" s="130" t="str">
        <f>IF(OR($M102="",$N102=""),"",_xlfn.BETA.INV(ABS(VLOOKUP($S$1,VLookups!$A$28:$B$29,2,FALSE)-AF$3),IF($G102="L",$N102,$M102),IF($G102="L",$M102,$N102),$B102,$D102))</f>
        <v/>
      </c>
      <c r="AG102" s="17"/>
      <c r="AH102" s="238" t="str">
        <f t="shared" si="102"/>
        <v/>
      </c>
      <c r="AI102" s="236" t="str">
        <f t="shared" si="103"/>
        <v/>
      </c>
      <c r="AJ102" s="199" t="str">
        <f t="shared" si="139"/>
        <v/>
      </c>
      <c r="AK102" s="199" t="str">
        <f t="shared" si="139"/>
        <v/>
      </c>
      <c r="AL102" s="199" t="str">
        <f t="shared" si="139"/>
        <v/>
      </c>
      <c r="AM102" s="199" t="str">
        <f t="shared" si="139"/>
        <v/>
      </c>
      <c r="AN102" s="199" t="str">
        <f t="shared" si="139"/>
        <v/>
      </c>
      <c r="AO102" s="199" t="str">
        <f t="shared" si="139"/>
        <v/>
      </c>
      <c r="AP102" s="199" t="str">
        <f t="shared" si="139"/>
        <v/>
      </c>
      <c r="AQ102" s="199" t="str">
        <f t="shared" si="139"/>
        <v/>
      </c>
      <c r="AR102" s="199" t="str">
        <f t="shared" si="139"/>
        <v/>
      </c>
      <c r="AS102" s="199" t="str">
        <f t="shared" si="139"/>
        <v/>
      </c>
      <c r="AT102" s="199" t="str">
        <f t="shared" si="139"/>
        <v/>
      </c>
      <c r="AU102" s="199" t="str">
        <f t="shared" si="139"/>
        <v/>
      </c>
      <c r="AV102" s="199" t="str">
        <f t="shared" si="139"/>
        <v/>
      </c>
      <c r="AW102" s="199" t="str">
        <f t="shared" si="139"/>
        <v/>
      </c>
      <c r="AX102" s="199" t="str">
        <f t="shared" si="139"/>
        <v/>
      </c>
      <c r="AY102" s="199" t="str">
        <f t="shared" si="139"/>
        <v/>
      </c>
      <c r="AZ102" s="199" t="str">
        <f t="shared" si="139"/>
        <v/>
      </c>
      <c r="BA102" s="199" t="str">
        <f t="shared" si="139"/>
        <v/>
      </c>
      <c r="BB102" s="199" t="str">
        <f t="shared" si="139"/>
        <v/>
      </c>
      <c r="BC102" s="199" t="str">
        <f t="shared" si="139"/>
        <v/>
      </c>
      <c r="BD102" s="199" t="str">
        <f t="shared" si="139"/>
        <v/>
      </c>
      <c r="BE102" s="199" t="str">
        <f t="shared" si="139"/>
        <v/>
      </c>
      <c r="BF102" s="199" t="str">
        <f t="shared" si="139"/>
        <v/>
      </c>
      <c r="BG102" s="199" t="str">
        <f t="shared" si="139"/>
        <v/>
      </c>
      <c r="BH102" s="199" t="str">
        <f t="shared" si="139"/>
        <v/>
      </c>
      <c r="BI102" s="199" t="str">
        <f t="shared" si="139"/>
        <v/>
      </c>
      <c r="BJ102" s="199" t="str">
        <f t="shared" si="139"/>
        <v/>
      </c>
      <c r="BK102" s="199" t="str">
        <f t="shared" si="139"/>
        <v/>
      </c>
      <c r="BL102" s="199" t="str">
        <f t="shared" si="139"/>
        <v/>
      </c>
      <c r="BM102" s="199" t="str">
        <f t="shared" si="139"/>
        <v/>
      </c>
      <c r="BN102" s="199" t="str">
        <f t="shared" si="139"/>
        <v/>
      </c>
      <c r="BO102" s="199" t="str">
        <f t="shared" si="139"/>
        <v/>
      </c>
      <c r="BP102" s="199" t="str">
        <f t="shared" si="139"/>
        <v/>
      </c>
      <c r="BQ102" s="199" t="str">
        <f t="shared" si="139"/>
        <v/>
      </c>
      <c r="BR102" s="199" t="str">
        <f t="shared" si="139"/>
        <v/>
      </c>
      <c r="BS102" s="199" t="str">
        <f t="shared" si="139"/>
        <v/>
      </c>
      <c r="BT102" s="199" t="str">
        <f t="shared" si="139"/>
        <v/>
      </c>
      <c r="BU102" s="199" t="str">
        <f t="shared" si="139"/>
        <v/>
      </c>
      <c r="BV102" s="199" t="str">
        <f t="shared" si="139"/>
        <v/>
      </c>
      <c r="BW102" s="199" t="str">
        <f t="shared" si="139"/>
        <v/>
      </c>
      <c r="BX102" s="199" t="str">
        <f t="shared" si="139"/>
        <v/>
      </c>
      <c r="BY102" s="199" t="str">
        <f t="shared" si="139"/>
        <v/>
      </c>
      <c r="BZ102" s="199" t="str">
        <f t="shared" si="139"/>
        <v/>
      </c>
      <c r="CA102" s="199" t="str">
        <f t="shared" si="139"/>
        <v/>
      </c>
      <c r="CB102" s="199" t="str">
        <f t="shared" si="139"/>
        <v/>
      </c>
      <c r="CC102" s="199" t="str">
        <f t="shared" si="139"/>
        <v/>
      </c>
      <c r="CD102" s="199" t="str">
        <f t="shared" si="139"/>
        <v/>
      </c>
      <c r="CE102" s="199" t="str">
        <f t="shared" si="139"/>
        <v/>
      </c>
      <c r="CF102" s="199" t="str">
        <f t="shared" si="139"/>
        <v/>
      </c>
      <c r="CG102" s="199" t="str">
        <f t="shared" si="139"/>
        <v/>
      </c>
      <c r="CH102" s="199" t="str">
        <f t="shared" si="139"/>
        <v/>
      </c>
      <c r="CI102" s="199" t="str">
        <f t="shared" si="139"/>
        <v/>
      </c>
      <c r="CJ102" s="199" t="str">
        <f t="shared" si="139"/>
        <v/>
      </c>
      <c r="CK102" s="199" t="str">
        <f t="shared" si="139"/>
        <v/>
      </c>
      <c r="CL102" s="199" t="str">
        <f t="shared" si="139"/>
        <v/>
      </c>
      <c r="CM102" s="199" t="str">
        <f t="shared" si="139"/>
        <v/>
      </c>
      <c r="CN102" s="199" t="str">
        <f t="shared" si="139"/>
        <v/>
      </c>
      <c r="CO102" s="199" t="str">
        <f t="shared" si="139"/>
        <v/>
      </c>
      <c r="CP102" s="199" t="str">
        <f t="shared" si="139"/>
        <v/>
      </c>
      <c r="CQ102" s="199" t="str">
        <f t="shared" si="139"/>
        <v/>
      </c>
      <c r="CR102" s="199" t="str">
        <f t="shared" si="139"/>
        <v/>
      </c>
      <c r="CS102" s="199" t="str">
        <f t="shared" si="139"/>
        <v/>
      </c>
      <c r="CT102" s="199" t="str">
        <f t="shared" si="139"/>
        <v/>
      </c>
      <c r="CU102" s="199" t="str">
        <f t="shared" si="139"/>
        <v/>
      </c>
      <c r="CV102" s="199" t="str">
        <f t="shared" si="137"/>
        <v/>
      </c>
      <c r="CW102" s="199" t="str">
        <f t="shared" si="137"/>
        <v/>
      </c>
      <c r="CX102" s="199" t="str">
        <f t="shared" si="137"/>
        <v/>
      </c>
      <c r="CY102" s="199" t="str">
        <f t="shared" si="137"/>
        <v/>
      </c>
      <c r="CZ102" s="199" t="str">
        <f t="shared" si="137"/>
        <v/>
      </c>
      <c r="DA102" s="199" t="str">
        <f t="shared" si="137"/>
        <v/>
      </c>
      <c r="DB102" s="199" t="str">
        <f t="shared" si="137"/>
        <v/>
      </c>
      <c r="DC102" s="199" t="str">
        <f t="shared" si="137"/>
        <v/>
      </c>
      <c r="DD102" s="199" t="str">
        <f t="shared" si="137"/>
        <v/>
      </c>
      <c r="DE102" s="199" t="str">
        <f t="shared" si="137"/>
        <v/>
      </c>
      <c r="DF102" s="199" t="str">
        <f t="shared" si="137"/>
        <v/>
      </c>
      <c r="DG102" s="199" t="str">
        <f t="shared" si="137"/>
        <v/>
      </c>
      <c r="DH102" s="199" t="str">
        <f t="shared" si="137"/>
        <v/>
      </c>
      <c r="DI102" s="199" t="str">
        <f t="shared" si="137"/>
        <v/>
      </c>
      <c r="DJ102" s="199" t="str">
        <f t="shared" si="137"/>
        <v/>
      </c>
      <c r="DK102" s="199" t="str">
        <f t="shared" si="137"/>
        <v/>
      </c>
      <c r="DL102" s="199" t="str">
        <f t="shared" si="137"/>
        <v/>
      </c>
      <c r="DM102" s="199" t="str">
        <f t="shared" si="137"/>
        <v/>
      </c>
      <c r="DN102" s="199" t="str">
        <f t="shared" si="137"/>
        <v/>
      </c>
      <c r="DO102" s="199" t="str">
        <f t="shared" si="137"/>
        <v/>
      </c>
      <c r="DP102" s="199" t="str">
        <f t="shared" si="137"/>
        <v/>
      </c>
      <c r="DQ102" s="199" t="str">
        <f t="shared" si="137"/>
        <v/>
      </c>
      <c r="DR102" s="199" t="str">
        <f t="shared" si="137"/>
        <v/>
      </c>
      <c r="DS102" s="199" t="str">
        <f t="shared" si="137"/>
        <v/>
      </c>
      <c r="DT102" s="199" t="str">
        <f t="shared" si="137"/>
        <v/>
      </c>
      <c r="DU102" s="199" t="str">
        <f t="shared" si="137"/>
        <v/>
      </c>
      <c r="DV102" s="199" t="str">
        <f t="shared" si="137"/>
        <v/>
      </c>
      <c r="DW102" s="199" t="str">
        <f t="shared" si="137"/>
        <v/>
      </c>
      <c r="DX102" s="199" t="str">
        <f t="shared" si="137"/>
        <v/>
      </c>
      <c r="DY102" s="199" t="str">
        <f t="shared" si="137"/>
        <v/>
      </c>
      <c r="DZ102" s="199" t="str">
        <f t="shared" si="137"/>
        <v/>
      </c>
      <c r="EA102" s="199" t="str">
        <f t="shared" si="137"/>
        <v/>
      </c>
      <c r="EB102" s="199" t="str">
        <f t="shared" si="137"/>
        <v/>
      </c>
      <c r="EC102" s="199" t="str">
        <f t="shared" si="137"/>
        <v/>
      </c>
      <c r="ED102" s="199" t="str">
        <f t="shared" si="137"/>
        <v/>
      </c>
      <c r="EE102" s="236" t="str">
        <f t="shared" si="105"/>
        <v/>
      </c>
      <c r="EF102" s="237" t="e">
        <f t="shared" si="133"/>
        <v>#N/A</v>
      </c>
      <c r="EG102" s="237" t="e">
        <f t="shared" si="133"/>
        <v>#N/A</v>
      </c>
      <c r="EH102" s="237" t="e">
        <f t="shared" si="133"/>
        <v>#N/A</v>
      </c>
      <c r="EI102" s="237" t="e">
        <f t="shared" si="133"/>
        <v>#N/A</v>
      </c>
      <c r="EJ102" s="237" t="e">
        <f t="shared" si="133"/>
        <v>#N/A</v>
      </c>
      <c r="EK102" s="237" t="e">
        <f t="shared" si="133"/>
        <v>#N/A</v>
      </c>
      <c r="EL102" s="237" t="e">
        <f t="shared" si="132"/>
        <v>#N/A</v>
      </c>
      <c r="EM102" s="237" t="e">
        <f t="shared" si="132"/>
        <v>#N/A</v>
      </c>
      <c r="EN102" s="237" t="e">
        <f t="shared" si="132"/>
        <v>#N/A</v>
      </c>
      <c r="EO102" s="237" t="e">
        <f t="shared" si="132"/>
        <v>#N/A</v>
      </c>
      <c r="EP102" s="237" t="e">
        <f t="shared" si="132"/>
        <v>#N/A</v>
      </c>
      <c r="EQ102" s="237" t="e">
        <f t="shared" si="132"/>
        <v>#N/A</v>
      </c>
      <c r="ER102" s="237" t="e">
        <f t="shared" si="132"/>
        <v>#N/A</v>
      </c>
      <c r="ES102" s="237" t="e">
        <f t="shared" si="132"/>
        <v>#N/A</v>
      </c>
      <c r="ET102" s="237" t="e">
        <f t="shared" si="132"/>
        <v>#N/A</v>
      </c>
      <c r="EU102" s="237" t="e">
        <f t="shared" si="132"/>
        <v>#N/A</v>
      </c>
      <c r="EV102" s="237" t="e">
        <f t="shared" si="124"/>
        <v>#N/A</v>
      </c>
      <c r="EW102" s="237" t="e">
        <f t="shared" si="124"/>
        <v>#N/A</v>
      </c>
      <c r="EX102" s="237" t="e">
        <f t="shared" si="124"/>
        <v>#N/A</v>
      </c>
      <c r="EY102" s="237" t="e">
        <f t="shared" si="122"/>
        <v>#N/A</v>
      </c>
      <c r="EZ102" s="237" t="e">
        <f t="shared" si="122"/>
        <v>#N/A</v>
      </c>
      <c r="FA102" s="237" t="e">
        <f t="shared" si="122"/>
        <v>#N/A</v>
      </c>
      <c r="FB102" s="237" t="e">
        <f t="shared" si="122"/>
        <v>#N/A</v>
      </c>
      <c r="FC102" s="237" t="e">
        <f t="shared" si="122"/>
        <v>#N/A</v>
      </c>
      <c r="FD102" s="237" t="e">
        <f t="shared" si="122"/>
        <v>#N/A</v>
      </c>
      <c r="FE102" s="237" t="e">
        <f t="shared" si="122"/>
        <v>#N/A</v>
      </c>
      <c r="FF102" s="237" t="e">
        <f t="shared" si="122"/>
        <v>#N/A</v>
      </c>
      <c r="FG102" s="237" t="e">
        <f t="shared" si="122"/>
        <v>#N/A</v>
      </c>
      <c r="FH102" s="237" t="e">
        <f t="shared" si="122"/>
        <v>#N/A</v>
      </c>
      <c r="FI102" s="237" t="e">
        <f t="shared" si="122"/>
        <v>#N/A</v>
      </c>
      <c r="FJ102" s="237" t="e">
        <f t="shared" si="122"/>
        <v>#N/A</v>
      </c>
      <c r="FK102" s="237" t="e">
        <f t="shared" si="108"/>
        <v>#N/A</v>
      </c>
      <c r="FL102" s="237" t="e">
        <f t="shared" si="108"/>
        <v>#N/A</v>
      </c>
      <c r="FM102" s="237" t="e">
        <f t="shared" si="108"/>
        <v>#N/A</v>
      </c>
      <c r="FN102" s="237" t="e">
        <f t="shared" si="108"/>
        <v>#N/A</v>
      </c>
      <c r="FO102" s="237" t="e">
        <f t="shared" si="138"/>
        <v>#N/A</v>
      </c>
      <c r="FP102" s="237" t="e">
        <f t="shared" si="138"/>
        <v>#N/A</v>
      </c>
      <c r="FQ102" s="237" t="e">
        <f t="shared" si="138"/>
        <v>#N/A</v>
      </c>
      <c r="FR102" s="237" t="e">
        <f t="shared" si="138"/>
        <v>#N/A</v>
      </c>
      <c r="FS102" s="237" t="e">
        <f t="shared" si="76"/>
        <v>#N/A</v>
      </c>
      <c r="FT102" s="237" t="e">
        <f t="shared" si="76"/>
        <v>#N/A</v>
      </c>
      <c r="FU102" s="237" t="e">
        <f t="shared" si="76"/>
        <v>#N/A</v>
      </c>
      <c r="FV102" s="237" t="e">
        <f t="shared" si="76"/>
        <v>#N/A</v>
      </c>
      <c r="FW102" s="237" t="e">
        <f t="shared" si="74"/>
        <v>#N/A</v>
      </c>
      <c r="FX102" s="237" t="e">
        <f t="shared" si="74"/>
        <v>#N/A</v>
      </c>
      <c r="FY102" s="237" t="e">
        <f t="shared" si="74"/>
        <v>#N/A</v>
      </c>
      <c r="FZ102" s="237" t="e">
        <f t="shared" si="74"/>
        <v>#N/A</v>
      </c>
      <c r="GA102" s="237" t="e">
        <f t="shared" si="74"/>
        <v>#N/A</v>
      </c>
      <c r="GB102" s="237" t="e">
        <f t="shared" si="74"/>
        <v>#N/A</v>
      </c>
      <c r="GC102" s="237" t="e">
        <f t="shared" si="74"/>
        <v>#N/A</v>
      </c>
      <c r="GD102" s="237" t="e">
        <f t="shared" si="74"/>
        <v>#N/A</v>
      </c>
      <c r="GE102" s="237" t="e">
        <f t="shared" si="74"/>
        <v>#N/A</v>
      </c>
      <c r="GF102" s="237" t="e">
        <f t="shared" si="74"/>
        <v>#N/A</v>
      </c>
      <c r="GG102" s="237" t="e">
        <f t="shared" si="74"/>
        <v>#N/A</v>
      </c>
      <c r="GH102" s="237" t="e">
        <f t="shared" si="74"/>
        <v>#N/A</v>
      </c>
      <c r="GI102" s="237" t="e">
        <f t="shared" si="74"/>
        <v>#N/A</v>
      </c>
      <c r="GJ102" s="237" t="e">
        <f t="shared" si="74"/>
        <v>#N/A</v>
      </c>
      <c r="GK102" s="237" t="e">
        <f t="shared" si="74"/>
        <v>#N/A</v>
      </c>
      <c r="GL102" s="237" t="e">
        <f t="shared" si="128"/>
        <v>#N/A</v>
      </c>
      <c r="GM102" s="237" t="e">
        <f t="shared" si="128"/>
        <v>#N/A</v>
      </c>
      <c r="GN102" s="237" t="e">
        <f t="shared" si="128"/>
        <v>#N/A</v>
      </c>
      <c r="GO102" s="237" t="e">
        <f t="shared" si="120"/>
        <v>#N/A</v>
      </c>
      <c r="GP102" s="237" t="e">
        <f t="shared" si="120"/>
        <v>#N/A</v>
      </c>
      <c r="GQ102" s="237" t="e">
        <f t="shared" si="118"/>
        <v>#N/A</v>
      </c>
      <c r="GR102" s="237" t="e">
        <f t="shared" si="118"/>
        <v>#N/A</v>
      </c>
      <c r="GS102" s="237" t="e">
        <f t="shared" si="118"/>
        <v>#N/A</v>
      </c>
      <c r="GT102" s="237" t="e">
        <f t="shared" si="118"/>
        <v>#N/A</v>
      </c>
      <c r="GU102" s="237" t="e">
        <f t="shared" si="118"/>
        <v>#N/A</v>
      </c>
      <c r="GV102" s="237" t="e">
        <f t="shared" si="118"/>
        <v>#N/A</v>
      </c>
      <c r="GW102" s="237" t="e">
        <f t="shared" si="118"/>
        <v>#N/A</v>
      </c>
      <c r="GX102" s="237" t="e">
        <f t="shared" si="118"/>
        <v>#N/A</v>
      </c>
      <c r="GY102" s="237" t="e">
        <f t="shared" si="118"/>
        <v>#N/A</v>
      </c>
      <c r="GZ102" s="237" t="e">
        <f t="shared" si="118"/>
        <v>#N/A</v>
      </c>
      <c r="HA102" s="237" t="e">
        <f t="shared" si="118"/>
        <v>#N/A</v>
      </c>
      <c r="HB102" s="237" t="e">
        <f t="shared" si="106"/>
        <v>#N/A</v>
      </c>
      <c r="HC102" s="237" t="e">
        <f t="shared" si="106"/>
        <v>#N/A</v>
      </c>
      <c r="HD102" s="237" t="e">
        <f t="shared" si="98"/>
        <v>#N/A</v>
      </c>
      <c r="HE102" s="237" t="e">
        <f t="shared" si="98"/>
        <v>#N/A</v>
      </c>
      <c r="HF102" s="237" t="e">
        <f t="shared" si="98"/>
        <v>#N/A</v>
      </c>
      <c r="HG102" s="237" t="e">
        <f t="shared" si="98"/>
        <v>#N/A</v>
      </c>
      <c r="HH102" s="237" t="e">
        <f t="shared" si="98"/>
        <v>#N/A</v>
      </c>
      <c r="HI102" s="237" t="e">
        <f t="shared" si="98"/>
        <v>#N/A</v>
      </c>
      <c r="HJ102" s="237" t="e">
        <f t="shared" si="98"/>
        <v>#N/A</v>
      </c>
      <c r="HK102" s="237" t="e">
        <f t="shared" si="98"/>
        <v>#N/A</v>
      </c>
      <c r="HL102" s="237" t="e">
        <f t="shared" si="98"/>
        <v>#N/A</v>
      </c>
      <c r="HM102" s="237" t="e">
        <f t="shared" si="98"/>
        <v>#N/A</v>
      </c>
      <c r="HN102" s="237" t="e">
        <f t="shared" si="98"/>
        <v>#N/A</v>
      </c>
      <c r="HO102" s="237" t="e">
        <f t="shared" si="98"/>
        <v>#N/A</v>
      </c>
      <c r="HP102" s="237" t="e">
        <f t="shared" si="127"/>
        <v>#N/A</v>
      </c>
      <c r="HQ102" s="237" t="e">
        <f t="shared" si="107"/>
        <v>#N/A</v>
      </c>
      <c r="HR102" s="237" t="e">
        <f t="shared" si="107"/>
        <v>#N/A</v>
      </c>
      <c r="HS102" s="237" t="e">
        <f t="shared" si="107"/>
        <v>#N/A</v>
      </c>
      <c r="HT102" s="237" t="e">
        <f t="shared" si="107"/>
        <v>#N/A</v>
      </c>
      <c r="HU102" s="237" t="e">
        <f t="shared" si="107"/>
        <v>#N/A</v>
      </c>
      <c r="HV102" s="237" t="e">
        <f t="shared" si="81"/>
        <v>#N/A</v>
      </c>
      <c r="HW102" s="237" t="e">
        <f t="shared" si="79"/>
        <v>#N/A</v>
      </c>
      <c r="HX102" s="237" t="e">
        <f t="shared" si="66"/>
        <v>#N/A</v>
      </c>
      <c r="HY102" s="237" t="e">
        <f t="shared" si="63"/>
        <v>#N/A</v>
      </c>
      <c r="HZ102" s="237" t="e">
        <f t="shared" si="63"/>
        <v>#N/A</v>
      </c>
      <c r="IA102" s="237" t="e">
        <f t="shared" si="63"/>
        <v>#N/A</v>
      </c>
      <c r="IB102" s="237" t="e">
        <f t="shared" si="63"/>
        <v>#N/A</v>
      </c>
    </row>
    <row r="103" spans="1:236" hidden="1" x14ac:dyDescent="0.25">
      <c r="A103" s="22">
        <v>100</v>
      </c>
      <c r="B103" s="132"/>
      <c r="C103" s="132"/>
      <c r="D103" s="132"/>
      <c r="E103" s="127"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9" t="str">
        <f t="shared" si="94"/>
        <v/>
      </c>
      <c r="Q103" s="119" t="str">
        <f t="shared" si="95"/>
        <v/>
      </c>
      <c r="R103" s="40" t="str">
        <f t="shared" si="96"/>
        <v/>
      </c>
      <c r="S103" s="132"/>
      <c r="T103" s="28" t="str">
        <f>IF(AND(B103&gt;0,C103&gt;0,D103&gt;0,M103&gt;0,N103&gt;0,S103&gt;0,NOT(K103="")),ABS(VLOOKUP($S$1,VLookups!$A$28:$B$29,2,FALSE)-_xlfn.BETA.DIST(S103,IF(G103="L",N103,M103),IF(G103="L",M103,N103),TRUE,B103,D103)),"")</f>
        <v/>
      </c>
      <c r="U103" s="129" t="str">
        <f>IF(OR($M103="",$N103=""),"",_xlfn.BETA.INV(ABS(VLOOKUP($S$1,VLookups!$A$28:$B$29,2,FALSE)-U$3),IF($G103="L",$N103,$M103),IF($G103="L",$M103,$N103),$B103,$D103))</f>
        <v/>
      </c>
      <c r="V103" s="130" t="str">
        <f>IF(OR($M103="",$N103=""),"",_xlfn.BETA.INV(ABS(VLOOKUP($S$1,VLookups!$A$28:$B$29,2,FALSE)-V$3),IF($G103="L",$N103,$M103),IF($G103="L",$M103,$N103),$B103,$D103))</f>
        <v/>
      </c>
      <c r="W103" s="129" t="str">
        <f>IF(OR($M103="",$N103=""),"",_xlfn.BETA.INV(ABS(VLOOKUP($S$1,VLookups!$A$28:$B$29,2,FALSE)-W$3),IF($G103="L",$N103,$M103),IF($G103="L",$M103,$N103),$B103,$D103))</f>
        <v/>
      </c>
      <c r="X103" s="130" t="str">
        <f>IF(OR($M103="",$N103=""),"",_xlfn.BETA.INV(ABS(VLOOKUP($S$1,VLookups!$A$28:$B$29,2,FALSE)-X$3),IF($G103="L",$N103,$M103),IF($G103="L",$M103,$N103),$B103,$D103))</f>
        <v/>
      </c>
      <c r="Y103" s="129" t="str">
        <f>IF(OR($M103="",$N103=""),"",_xlfn.BETA.INV(ABS(VLOOKUP($S$1,VLookups!$A$28:$B$29,2,FALSE)-Y$3),IF($G103="L",$N103,$M103),IF($G103="L",$M103,$N103),$B103,$D103))</f>
        <v/>
      </c>
      <c r="Z103" s="130" t="str">
        <f>IF(OR($M103="",$N103=""),"",_xlfn.BETA.INV(ABS(VLOOKUP($S$1,VLookups!$A$28:$B$29,2,FALSE)-Z$3),IF($G103="L",$N103,$M103),IF($G103="L",$M103,$N103),$B103,$D103))</f>
        <v/>
      </c>
      <c r="AA103" s="129" t="str">
        <f>IF(OR($M103="",$N103=""),"",_xlfn.BETA.INV(ABS(VLOOKUP($S$1,VLookups!$A$28:$B$29,2,FALSE)-AA$3),IF($G103="L",$N103,$M103),IF($G103="L",$M103,$N103),$B103,$D103))</f>
        <v/>
      </c>
      <c r="AB103" s="130" t="str">
        <f>IF(OR($M103="",$N103=""),"",_xlfn.BETA.INV(ABS(VLOOKUP($S$1,VLookups!$A$28:$B$29,2,FALSE)-AB$3),IF($G103="L",$N103,$M103),IF($G103="L",$M103,$N103),$B103,$D103))</f>
        <v/>
      </c>
      <c r="AC103" s="129" t="str">
        <f>IF(OR($M103="",$N103=""),"",_xlfn.BETA.INV(ABS(VLOOKUP($S$1,VLookups!$A$28:$B$29,2,FALSE)-AC$3),IF($G103="L",$N103,$M103),IF($G103="L",$M103,$N103),$B103,$D103))</f>
        <v/>
      </c>
      <c r="AD103" s="130" t="str">
        <f>IF(OR($M103="",$N103=""),"",_xlfn.BETA.INV(ABS(VLOOKUP($S$1,VLookups!$A$28:$B$29,2,FALSE)-AD$3),IF($G103="L",$N103,$M103),IF($G103="L",$M103,$N103),$B103,$D103))</f>
        <v/>
      </c>
      <c r="AE103" s="129" t="str">
        <f>IF(OR($M103="",$N103=""),"",_xlfn.BETA.INV(ABS(VLOOKUP($S$1,VLookups!$A$28:$B$29,2,FALSE)-AE$3),IF($G103="L",$N103,$M103),IF($G103="L",$M103,$N103),$B103,$D103))</f>
        <v/>
      </c>
      <c r="AF103" s="130" t="str">
        <f>IF(OR($M103="",$N103=""),"",_xlfn.BETA.INV(ABS(VLOOKUP($S$1,VLookups!$A$28:$B$29,2,FALSE)-AF$3),IF($G103="L",$N103,$M103),IF($G103="L",$M103,$N103),$B103,$D103))</f>
        <v/>
      </c>
      <c r="AG103" s="17"/>
      <c r="AH103" s="238" t="str">
        <f t="shared" si="102"/>
        <v/>
      </c>
      <c r="AI103" s="236" t="str">
        <f t="shared" si="103"/>
        <v/>
      </c>
      <c r="AJ103" s="199" t="str">
        <f t="shared" si="139"/>
        <v/>
      </c>
      <c r="AK103" s="199" t="str">
        <f t="shared" si="139"/>
        <v/>
      </c>
      <c r="AL103" s="199" t="str">
        <f t="shared" si="139"/>
        <v/>
      </c>
      <c r="AM103" s="199" t="str">
        <f t="shared" si="139"/>
        <v/>
      </c>
      <c r="AN103" s="199" t="str">
        <f t="shared" si="139"/>
        <v/>
      </c>
      <c r="AO103" s="199" t="str">
        <f t="shared" si="139"/>
        <v/>
      </c>
      <c r="AP103" s="199" t="str">
        <f t="shared" si="139"/>
        <v/>
      </c>
      <c r="AQ103" s="199" t="str">
        <f t="shared" si="139"/>
        <v/>
      </c>
      <c r="AR103" s="199" t="str">
        <f t="shared" si="139"/>
        <v/>
      </c>
      <c r="AS103" s="199" t="str">
        <f t="shared" si="139"/>
        <v/>
      </c>
      <c r="AT103" s="199" t="str">
        <f t="shared" si="139"/>
        <v/>
      </c>
      <c r="AU103" s="199" t="str">
        <f t="shared" si="139"/>
        <v/>
      </c>
      <c r="AV103" s="199" t="str">
        <f t="shared" si="139"/>
        <v/>
      </c>
      <c r="AW103" s="199" t="str">
        <f t="shared" si="139"/>
        <v/>
      </c>
      <c r="AX103" s="199" t="str">
        <f t="shared" si="139"/>
        <v/>
      </c>
      <c r="AY103" s="199" t="str">
        <f t="shared" si="139"/>
        <v/>
      </c>
      <c r="AZ103" s="199" t="str">
        <f t="shared" si="139"/>
        <v/>
      </c>
      <c r="BA103" s="199" t="str">
        <f t="shared" si="139"/>
        <v/>
      </c>
      <c r="BB103" s="199" t="str">
        <f t="shared" si="139"/>
        <v/>
      </c>
      <c r="BC103" s="199" t="str">
        <f t="shared" si="139"/>
        <v/>
      </c>
      <c r="BD103" s="199" t="str">
        <f t="shared" si="139"/>
        <v/>
      </c>
      <c r="BE103" s="199" t="str">
        <f t="shared" si="139"/>
        <v/>
      </c>
      <c r="BF103" s="199" t="str">
        <f t="shared" si="139"/>
        <v/>
      </c>
      <c r="BG103" s="199" t="str">
        <f t="shared" si="139"/>
        <v/>
      </c>
      <c r="BH103" s="199" t="str">
        <f t="shared" si="139"/>
        <v/>
      </c>
      <c r="BI103" s="199" t="str">
        <f t="shared" si="139"/>
        <v/>
      </c>
      <c r="BJ103" s="199" t="str">
        <f t="shared" si="139"/>
        <v/>
      </c>
      <c r="BK103" s="199" t="str">
        <f t="shared" si="139"/>
        <v/>
      </c>
      <c r="BL103" s="199" t="str">
        <f t="shared" si="139"/>
        <v/>
      </c>
      <c r="BM103" s="199" t="str">
        <f t="shared" si="139"/>
        <v/>
      </c>
      <c r="BN103" s="199" t="str">
        <f t="shared" si="139"/>
        <v/>
      </c>
      <c r="BO103" s="199" t="str">
        <f t="shared" si="139"/>
        <v/>
      </c>
      <c r="BP103" s="199" t="str">
        <f t="shared" si="139"/>
        <v/>
      </c>
      <c r="BQ103" s="199" t="str">
        <f t="shared" si="139"/>
        <v/>
      </c>
      <c r="BR103" s="199" t="str">
        <f t="shared" si="139"/>
        <v/>
      </c>
      <c r="BS103" s="199" t="str">
        <f t="shared" si="139"/>
        <v/>
      </c>
      <c r="BT103" s="199" t="str">
        <f t="shared" si="139"/>
        <v/>
      </c>
      <c r="BU103" s="199" t="str">
        <f t="shared" si="139"/>
        <v/>
      </c>
      <c r="BV103" s="199" t="str">
        <f t="shared" si="139"/>
        <v/>
      </c>
      <c r="BW103" s="199" t="str">
        <f t="shared" si="139"/>
        <v/>
      </c>
      <c r="BX103" s="199" t="str">
        <f t="shared" si="139"/>
        <v/>
      </c>
      <c r="BY103" s="199" t="str">
        <f t="shared" si="139"/>
        <v/>
      </c>
      <c r="BZ103" s="199" t="str">
        <f t="shared" si="139"/>
        <v/>
      </c>
      <c r="CA103" s="199" t="str">
        <f t="shared" si="139"/>
        <v/>
      </c>
      <c r="CB103" s="199" t="str">
        <f t="shared" si="139"/>
        <v/>
      </c>
      <c r="CC103" s="199" t="str">
        <f t="shared" si="139"/>
        <v/>
      </c>
      <c r="CD103" s="199" t="str">
        <f t="shared" si="139"/>
        <v/>
      </c>
      <c r="CE103" s="199" t="str">
        <f t="shared" si="139"/>
        <v/>
      </c>
      <c r="CF103" s="199" t="str">
        <f t="shared" si="139"/>
        <v/>
      </c>
      <c r="CG103" s="199" t="str">
        <f t="shared" si="139"/>
        <v/>
      </c>
      <c r="CH103" s="199" t="str">
        <f t="shared" si="139"/>
        <v/>
      </c>
      <c r="CI103" s="199" t="str">
        <f t="shared" si="139"/>
        <v/>
      </c>
      <c r="CJ103" s="199" t="str">
        <f t="shared" si="139"/>
        <v/>
      </c>
      <c r="CK103" s="199" t="str">
        <f t="shared" si="139"/>
        <v/>
      </c>
      <c r="CL103" s="199" t="str">
        <f t="shared" si="139"/>
        <v/>
      </c>
      <c r="CM103" s="199" t="str">
        <f t="shared" si="139"/>
        <v/>
      </c>
      <c r="CN103" s="199" t="str">
        <f t="shared" si="139"/>
        <v/>
      </c>
      <c r="CO103" s="199" t="str">
        <f t="shared" si="139"/>
        <v/>
      </c>
      <c r="CP103" s="199" t="str">
        <f t="shared" si="139"/>
        <v/>
      </c>
      <c r="CQ103" s="199" t="str">
        <f t="shared" si="139"/>
        <v/>
      </c>
      <c r="CR103" s="199" t="str">
        <f t="shared" si="139"/>
        <v/>
      </c>
      <c r="CS103" s="199" t="str">
        <f t="shared" si="139"/>
        <v/>
      </c>
      <c r="CT103" s="199" t="str">
        <f t="shared" si="139"/>
        <v/>
      </c>
      <c r="CU103" s="199" t="str">
        <f t="shared" si="139"/>
        <v/>
      </c>
      <c r="CV103" s="199" t="str">
        <f t="shared" si="137"/>
        <v/>
      </c>
      <c r="CW103" s="199" t="str">
        <f t="shared" si="137"/>
        <v/>
      </c>
      <c r="CX103" s="199" t="str">
        <f t="shared" si="137"/>
        <v/>
      </c>
      <c r="CY103" s="199" t="str">
        <f t="shared" si="137"/>
        <v/>
      </c>
      <c r="CZ103" s="199" t="str">
        <f t="shared" si="137"/>
        <v/>
      </c>
      <c r="DA103" s="199" t="str">
        <f t="shared" si="137"/>
        <v/>
      </c>
      <c r="DB103" s="199" t="str">
        <f t="shared" si="137"/>
        <v/>
      </c>
      <c r="DC103" s="199" t="str">
        <f t="shared" si="137"/>
        <v/>
      </c>
      <c r="DD103" s="199" t="str">
        <f t="shared" si="137"/>
        <v/>
      </c>
      <c r="DE103" s="199" t="str">
        <f t="shared" si="137"/>
        <v/>
      </c>
      <c r="DF103" s="199" t="str">
        <f t="shared" si="137"/>
        <v/>
      </c>
      <c r="DG103" s="199" t="str">
        <f t="shared" si="137"/>
        <v/>
      </c>
      <c r="DH103" s="199" t="str">
        <f t="shared" si="137"/>
        <v/>
      </c>
      <c r="DI103" s="199" t="str">
        <f t="shared" si="137"/>
        <v/>
      </c>
      <c r="DJ103" s="199" t="str">
        <f t="shared" si="137"/>
        <v/>
      </c>
      <c r="DK103" s="199" t="str">
        <f t="shared" si="137"/>
        <v/>
      </c>
      <c r="DL103" s="199" t="str">
        <f t="shared" si="137"/>
        <v/>
      </c>
      <c r="DM103" s="199" t="str">
        <f t="shared" si="137"/>
        <v/>
      </c>
      <c r="DN103" s="199" t="str">
        <f t="shared" si="137"/>
        <v/>
      </c>
      <c r="DO103" s="199" t="str">
        <f t="shared" si="137"/>
        <v/>
      </c>
      <c r="DP103" s="199" t="str">
        <f t="shared" si="137"/>
        <v/>
      </c>
      <c r="DQ103" s="199" t="str">
        <f t="shared" si="137"/>
        <v/>
      </c>
      <c r="DR103" s="199" t="str">
        <f t="shared" si="137"/>
        <v/>
      </c>
      <c r="DS103" s="199" t="str">
        <f t="shared" si="137"/>
        <v/>
      </c>
      <c r="DT103" s="199" t="str">
        <f t="shared" si="137"/>
        <v/>
      </c>
      <c r="DU103" s="199" t="str">
        <f t="shared" si="137"/>
        <v/>
      </c>
      <c r="DV103" s="199" t="str">
        <f t="shared" si="137"/>
        <v/>
      </c>
      <c r="DW103" s="199" t="str">
        <f t="shared" si="137"/>
        <v/>
      </c>
      <c r="DX103" s="199" t="str">
        <f t="shared" si="137"/>
        <v/>
      </c>
      <c r="DY103" s="199" t="str">
        <f t="shared" si="137"/>
        <v/>
      </c>
      <c r="DZ103" s="199" t="str">
        <f t="shared" si="137"/>
        <v/>
      </c>
      <c r="EA103" s="199" t="str">
        <f t="shared" si="137"/>
        <v/>
      </c>
      <c r="EB103" s="199" t="str">
        <f t="shared" si="137"/>
        <v/>
      </c>
      <c r="EC103" s="199" t="str">
        <f t="shared" si="137"/>
        <v/>
      </c>
      <c r="ED103" s="199" t="str">
        <f t="shared" si="137"/>
        <v/>
      </c>
      <c r="EE103" s="236" t="str">
        <f t="shared" si="105"/>
        <v/>
      </c>
      <c r="EF103" s="237" t="e">
        <f t="shared" si="133"/>
        <v>#N/A</v>
      </c>
      <c r="EG103" s="237" t="e">
        <f t="shared" si="133"/>
        <v>#N/A</v>
      </c>
      <c r="EH103" s="237" t="e">
        <f t="shared" si="133"/>
        <v>#N/A</v>
      </c>
      <c r="EI103" s="237" t="e">
        <f t="shared" si="133"/>
        <v>#N/A</v>
      </c>
      <c r="EJ103" s="237" t="e">
        <f t="shared" si="133"/>
        <v>#N/A</v>
      </c>
      <c r="EK103" s="237" t="e">
        <f t="shared" si="133"/>
        <v>#N/A</v>
      </c>
      <c r="EL103" s="237" t="e">
        <f t="shared" si="132"/>
        <v>#N/A</v>
      </c>
      <c r="EM103" s="237" t="e">
        <f t="shared" si="132"/>
        <v>#N/A</v>
      </c>
      <c r="EN103" s="237" t="e">
        <f t="shared" si="132"/>
        <v>#N/A</v>
      </c>
      <c r="EO103" s="237" t="e">
        <f t="shared" si="132"/>
        <v>#N/A</v>
      </c>
      <c r="EP103" s="237" t="e">
        <f t="shared" si="132"/>
        <v>#N/A</v>
      </c>
      <c r="EQ103" s="237" t="e">
        <f t="shared" si="132"/>
        <v>#N/A</v>
      </c>
      <c r="ER103" s="237" t="e">
        <f t="shared" si="132"/>
        <v>#N/A</v>
      </c>
      <c r="ES103" s="237" t="e">
        <f t="shared" si="132"/>
        <v>#N/A</v>
      </c>
      <c r="ET103" s="237" t="e">
        <f t="shared" si="132"/>
        <v>#N/A</v>
      </c>
      <c r="EU103" s="237" t="e">
        <f t="shared" si="132"/>
        <v>#N/A</v>
      </c>
      <c r="EV103" s="237" t="e">
        <f t="shared" si="124"/>
        <v>#N/A</v>
      </c>
      <c r="EW103" s="237" t="e">
        <f t="shared" si="124"/>
        <v>#N/A</v>
      </c>
      <c r="EX103" s="237" t="e">
        <f t="shared" si="124"/>
        <v>#N/A</v>
      </c>
      <c r="EY103" s="237" t="e">
        <f t="shared" si="122"/>
        <v>#N/A</v>
      </c>
      <c r="EZ103" s="237" t="e">
        <f t="shared" si="122"/>
        <v>#N/A</v>
      </c>
      <c r="FA103" s="237" t="e">
        <f t="shared" si="122"/>
        <v>#N/A</v>
      </c>
      <c r="FB103" s="237" t="e">
        <f t="shared" si="122"/>
        <v>#N/A</v>
      </c>
      <c r="FC103" s="237" t="e">
        <f t="shared" si="122"/>
        <v>#N/A</v>
      </c>
      <c r="FD103" s="237" t="e">
        <f t="shared" si="122"/>
        <v>#N/A</v>
      </c>
      <c r="FE103" s="237" t="e">
        <f t="shared" si="122"/>
        <v>#N/A</v>
      </c>
      <c r="FF103" s="237" t="e">
        <f t="shared" si="122"/>
        <v>#N/A</v>
      </c>
      <c r="FG103" s="237" t="e">
        <f t="shared" si="122"/>
        <v>#N/A</v>
      </c>
      <c r="FH103" s="237" t="e">
        <f t="shared" si="122"/>
        <v>#N/A</v>
      </c>
      <c r="FI103" s="237" t="e">
        <f t="shared" si="122"/>
        <v>#N/A</v>
      </c>
      <c r="FJ103" s="237" t="e">
        <f t="shared" si="122"/>
        <v>#N/A</v>
      </c>
      <c r="FK103" s="237" t="e">
        <f t="shared" si="108"/>
        <v>#N/A</v>
      </c>
      <c r="FL103" s="237" t="e">
        <f t="shared" si="108"/>
        <v>#N/A</v>
      </c>
      <c r="FM103" s="237" t="e">
        <f t="shared" si="108"/>
        <v>#N/A</v>
      </c>
      <c r="FN103" s="237" t="e">
        <f t="shared" si="108"/>
        <v>#N/A</v>
      </c>
      <c r="FO103" s="237" t="e">
        <f t="shared" si="138"/>
        <v>#N/A</v>
      </c>
      <c r="FP103" s="237" t="e">
        <f t="shared" si="138"/>
        <v>#N/A</v>
      </c>
      <c r="FQ103" s="237" t="e">
        <f t="shared" si="138"/>
        <v>#N/A</v>
      </c>
      <c r="FR103" s="237" t="e">
        <f t="shared" si="138"/>
        <v>#N/A</v>
      </c>
      <c r="FS103" s="237" t="e">
        <f t="shared" si="76"/>
        <v>#N/A</v>
      </c>
      <c r="FT103" s="237" t="e">
        <f t="shared" si="76"/>
        <v>#N/A</v>
      </c>
      <c r="FU103" s="237" t="e">
        <f t="shared" si="76"/>
        <v>#N/A</v>
      </c>
      <c r="FV103" s="237" t="e">
        <f t="shared" si="76"/>
        <v>#N/A</v>
      </c>
      <c r="FW103" s="237" t="e">
        <f t="shared" si="74"/>
        <v>#N/A</v>
      </c>
      <c r="FX103" s="237" t="e">
        <f t="shared" si="74"/>
        <v>#N/A</v>
      </c>
      <c r="FY103" s="237" t="e">
        <f t="shared" si="74"/>
        <v>#N/A</v>
      </c>
      <c r="FZ103" s="237" t="e">
        <f t="shared" si="74"/>
        <v>#N/A</v>
      </c>
      <c r="GA103" s="237" t="e">
        <f t="shared" si="74"/>
        <v>#N/A</v>
      </c>
      <c r="GB103" s="237" t="e">
        <f t="shared" si="74"/>
        <v>#N/A</v>
      </c>
      <c r="GC103" s="237" t="e">
        <f t="shared" si="74"/>
        <v>#N/A</v>
      </c>
      <c r="GD103" s="237" t="e">
        <f t="shared" si="74"/>
        <v>#N/A</v>
      </c>
      <c r="GE103" s="237" t="e">
        <f t="shared" si="74"/>
        <v>#N/A</v>
      </c>
      <c r="GF103" s="237" t="e">
        <f t="shared" si="74"/>
        <v>#N/A</v>
      </c>
      <c r="GG103" s="237" t="e">
        <f t="shared" si="74"/>
        <v>#N/A</v>
      </c>
      <c r="GH103" s="237" t="e">
        <f t="shared" si="74"/>
        <v>#N/A</v>
      </c>
      <c r="GI103" s="237" t="e">
        <f t="shared" si="74"/>
        <v>#N/A</v>
      </c>
      <c r="GJ103" s="237" t="e">
        <f t="shared" si="74"/>
        <v>#N/A</v>
      </c>
      <c r="GK103" s="237" t="e">
        <f t="shared" si="74"/>
        <v>#N/A</v>
      </c>
      <c r="GL103" s="237" t="e">
        <f t="shared" si="128"/>
        <v>#N/A</v>
      </c>
      <c r="GM103" s="237" t="e">
        <f t="shared" si="128"/>
        <v>#N/A</v>
      </c>
      <c r="GN103" s="237" t="e">
        <f t="shared" si="128"/>
        <v>#N/A</v>
      </c>
      <c r="GO103" s="237" t="e">
        <f t="shared" si="120"/>
        <v>#N/A</v>
      </c>
      <c r="GP103" s="237" t="e">
        <f t="shared" si="120"/>
        <v>#N/A</v>
      </c>
      <c r="GQ103" s="237" t="e">
        <f t="shared" si="118"/>
        <v>#N/A</v>
      </c>
      <c r="GR103" s="237" t="e">
        <f t="shared" si="118"/>
        <v>#N/A</v>
      </c>
      <c r="GS103" s="237" t="e">
        <f t="shared" si="118"/>
        <v>#N/A</v>
      </c>
      <c r="GT103" s="237" t="e">
        <f t="shared" si="118"/>
        <v>#N/A</v>
      </c>
      <c r="GU103" s="237" t="e">
        <f t="shared" si="118"/>
        <v>#N/A</v>
      </c>
      <c r="GV103" s="237" t="e">
        <f t="shared" si="118"/>
        <v>#N/A</v>
      </c>
      <c r="GW103" s="237" t="e">
        <f t="shared" si="118"/>
        <v>#N/A</v>
      </c>
      <c r="GX103" s="237" t="e">
        <f t="shared" si="118"/>
        <v>#N/A</v>
      </c>
      <c r="GY103" s="237" t="e">
        <f t="shared" si="118"/>
        <v>#N/A</v>
      </c>
      <c r="GZ103" s="237" t="e">
        <f t="shared" si="118"/>
        <v>#N/A</v>
      </c>
      <c r="HA103" s="237" t="e">
        <f t="shared" si="118"/>
        <v>#N/A</v>
      </c>
      <c r="HB103" s="237" t="e">
        <f t="shared" si="106"/>
        <v>#N/A</v>
      </c>
      <c r="HC103" s="237" t="e">
        <f t="shared" si="106"/>
        <v>#N/A</v>
      </c>
      <c r="HD103" s="237" t="e">
        <f t="shared" si="98"/>
        <v>#N/A</v>
      </c>
      <c r="HE103" s="237" t="e">
        <f t="shared" si="98"/>
        <v>#N/A</v>
      </c>
      <c r="HF103" s="237" t="e">
        <f t="shared" si="98"/>
        <v>#N/A</v>
      </c>
      <c r="HG103" s="237" t="e">
        <f t="shared" si="98"/>
        <v>#N/A</v>
      </c>
      <c r="HH103" s="237" t="e">
        <f t="shared" si="98"/>
        <v>#N/A</v>
      </c>
      <c r="HI103" s="237" t="e">
        <f t="shared" si="98"/>
        <v>#N/A</v>
      </c>
      <c r="HJ103" s="237" t="e">
        <f t="shared" si="98"/>
        <v>#N/A</v>
      </c>
      <c r="HK103" s="237" t="e">
        <f t="shared" si="98"/>
        <v>#N/A</v>
      </c>
      <c r="HL103" s="237" t="e">
        <f t="shared" si="98"/>
        <v>#N/A</v>
      </c>
      <c r="HM103" s="237" t="e">
        <f t="shared" si="98"/>
        <v>#N/A</v>
      </c>
      <c r="HN103" s="237" t="e">
        <f t="shared" si="98"/>
        <v>#N/A</v>
      </c>
      <c r="HO103" s="237" t="e">
        <f t="shared" si="98"/>
        <v>#N/A</v>
      </c>
      <c r="HP103" s="237" t="e">
        <f t="shared" si="127"/>
        <v>#N/A</v>
      </c>
      <c r="HQ103" s="237" t="e">
        <f t="shared" si="107"/>
        <v>#N/A</v>
      </c>
      <c r="HR103" s="237" t="e">
        <f t="shared" si="107"/>
        <v>#N/A</v>
      </c>
      <c r="HS103" s="237" t="e">
        <f t="shared" si="107"/>
        <v>#N/A</v>
      </c>
      <c r="HT103" s="237" t="e">
        <f t="shared" si="107"/>
        <v>#N/A</v>
      </c>
      <c r="HU103" s="237" t="e">
        <f t="shared" si="107"/>
        <v>#N/A</v>
      </c>
      <c r="HV103" s="237" t="e">
        <f t="shared" si="81"/>
        <v>#N/A</v>
      </c>
      <c r="HW103" s="237" t="e">
        <f t="shared" si="79"/>
        <v>#N/A</v>
      </c>
      <c r="HX103" s="237" t="e">
        <f t="shared" si="66"/>
        <v>#N/A</v>
      </c>
      <c r="HY103" s="237" t="e">
        <f t="shared" si="63"/>
        <v>#N/A</v>
      </c>
      <c r="HZ103" s="237" t="e">
        <f t="shared" si="63"/>
        <v>#N/A</v>
      </c>
      <c r="IA103" s="237" t="e">
        <f t="shared" si="63"/>
        <v>#N/A</v>
      </c>
      <c r="IB103" s="237" t="e">
        <f t="shared" si="63"/>
        <v>#N/A</v>
      </c>
    </row>
    <row r="104" spans="1:236" x14ac:dyDescent="0.25">
      <c r="A104" s="17"/>
      <c r="B104" s="123">
        <f>SUM(B4:B103)</f>
        <v>600</v>
      </c>
      <c r="C104" s="123">
        <f>SUM(C4:C103)</f>
        <v>1200</v>
      </c>
      <c r="D104" s="123">
        <f>SUM(D4:D103)</f>
        <v>2400</v>
      </c>
      <c r="E104" s="17"/>
      <c r="F104" s="17"/>
      <c r="G104" s="18"/>
      <c r="H104" s="17"/>
      <c r="I104" s="17"/>
      <c r="J104" s="17"/>
      <c r="K104" s="17"/>
      <c r="L104" s="17"/>
      <c r="M104" s="17"/>
      <c r="N104" s="17"/>
      <c r="O104" s="17"/>
      <c r="P104" s="124">
        <f>SUM(P4:P103)</f>
        <v>1306.4100000000001</v>
      </c>
      <c r="Q104" s="124">
        <f>SQRT(R104)</f>
        <v>105.01733599744377</v>
      </c>
      <c r="R104" s="125">
        <f>SUM(R4:R103)</f>
        <v>11028.64086</v>
      </c>
      <c r="S104" s="123">
        <f>SUM(S4:S103)</f>
        <v>1500</v>
      </c>
      <c r="T104" s="118">
        <f>IF(AND(B104&gt;0,C104&gt;0,D104&gt;0,S104&gt;0),ABS(VLOOKUP($S$1,VLookups!$A$28:$B$29,2,FALSE)-_xlfn.NORM.DIST(S104,P104,Q104,TRUE)),"")</f>
        <v>0.96736540932733495</v>
      </c>
      <c r="U104" s="123">
        <f>SUM(U4:U103)</f>
        <v>829.82069671011016</v>
      </c>
      <c r="V104" s="123">
        <f>SUM(V4:V103)</f>
        <v>1841.5480751948412</v>
      </c>
      <c r="W104" s="123">
        <f t="shared" ref="W104:AF104" si="140">SUM(W4:W103)</f>
        <v>901.34954457449533</v>
      </c>
      <c r="X104" s="123">
        <f t="shared" si="140"/>
        <v>1012.2719456893781</v>
      </c>
      <c r="Y104" s="123">
        <f t="shared" si="140"/>
        <v>1108.25630306976</v>
      </c>
      <c r="Z104" s="123">
        <f t="shared" si="140"/>
        <v>1199.1037046430436</v>
      </c>
      <c r="AA104" s="123">
        <f t="shared" si="140"/>
        <v>1289.2662036373886</v>
      </c>
      <c r="AB104" s="123">
        <f t="shared" si="140"/>
        <v>1382.1377080447305</v>
      </c>
      <c r="AC104" s="123">
        <f t="shared" si="140"/>
        <v>1481.6774571372821</v>
      </c>
      <c r="AD104" s="123">
        <f t="shared" si="140"/>
        <v>1594.5916770632771</v>
      </c>
      <c r="AE104" s="123">
        <f t="shared" si="140"/>
        <v>1738.1817247476602</v>
      </c>
      <c r="AF104" s="123">
        <f t="shared" si="140"/>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93"/>
      <c r="B106" s="216" t="s">
        <v>85</v>
      </c>
      <c r="C106" s="217"/>
      <c r="D106" s="218"/>
      <c r="E106" s="62"/>
      <c r="F106" s="62"/>
      <c r="G106" s="57"/>
      <c r="H106" s="57"/>
      <c r="I106" s="57"/>
      <c r="J106" s="57"/>
      <c r="K106" s="94"/>
      <c r="L106" s="94"/>
      <c r="M106" s="94"/>
      <c r="N106" s="94"/>
      <c r="O106" s="94"/>
      <c r="P106" s="94"/>
      <c r="Q106" s="94" t="s">
        <v>86</v>
      </c>
      <c r="R106" s="69"/>
      <c r="S106" s="135">
        <v>1500</v>
      </c>
      <c r="T106" s="74">
        <f>IF(OR(Q104=0,S106=""),"",ABS(VLOOKUP($S$1,VLookups!$A$28:$B$29,2,FALSE)-_xlfn.NORM.DIST(S106,P104,Q104,TRUE)))</f>
        <v>0.96736540932733495</v>
      </c>
      <c r="U106" s="75">
        <f>IF($Q$104=0,"",_xlfn.NORM.INV(ABS(VLOOKUP($S$1,VLookups!$A$28:$B$29,2,FALSE)-U$3),$P$104,$Q104))</f>
        <v>1133.6718539918234</v>
      </c>
      <c r="V106" s="75">
        <f>IF($Q$104=0,"",_xlfn.NORM.INV(ABS(VLOOKUP($S$1,VLookups!$A$28:$B$29,2,FALSE)-V$3),$P$104,$Q104))</f>
        <v>1479.1481460081768</v>
      </c>
      <c r="W106" s="76">
        <f>IF($Q$104=0,"",_xlfn.NORM.INV(ABS(VLOOKUP($S$1,VLookups!$A$28:$B$29,2,FALSE)-W$3),$P$104,$Q104))</f>
        <v>1171.8248686431527</v>
      </c>
      <c r="X106" s="76">
        <f>IF($Q$104=0,"",_xlfn.NORM.INV(ABS(VLOOKUP($S$1,VLookups!$A$28:$B$29,2,FALSE)-X$3),$P$104,$Q104))</f>
        <v>1218.0251801312902</v>
      </c>
      <c r="Y106" s="77">
        <f>IF($Q$104=0,"",_xlfn.NORM.INV(ABS(VLOOKUP($S$1,VLookups!$A$28:$B$29,2,FALSE)-Y$3),$P$104,$Q104))</f>
        <v>1251.3388551597079</v>
      </c>
      <c r="Z106" s="77">
        <f>IF($Q$104=0,"",_xlfn.NORM.INV(ABS(VLOOKUP($S$1,VLookups!$A$28:$B$29,2,FALSE)-Z$3),$P$104,$Q104))</f>
        <v>1279.8041621460088</v>
      </c>
      <c r="AA106" s="78">
        <f>IF($Q$104=0,"",_xlfn.NORM.INV(ABS(VLOOKUP($S$1,VLookups!$A$28:$B$29,2,FALSE)-AA$3),$P$104,$Q104))</f>
        <v>1306.4100000000001</v>
      </c>
      <c r="AB106" s="78">
        <f>IF($Q$104=0,"",_xlfn.NORM.INV(ABS(VLOOKUP($S$1,VLookups!$A$28:$B$29,2,FALSE)-AB$3),$P$104,$Q104))</f>
        <v>1333.0158378539913</v>
      </c>
      <c r="AC106" s="79">
        <f>IF($Q$104=0,"",_xlfn.NORM.INV(ABS(VLOOKUP($S$1,VLookups!$A$28:$B$29,2,FALSE)-AC$3),$P$104,$Q104))</f>
        <v>1361.4811448402922</v>
      </c>
      <c r="AD106" s="79">
        <f>IF($Q$104=0,"",_xlfn.NORM.INV(ABS(VLOOKUP($S$1,VLookups!$A$28:$B$29,2,FALSE)-AD$3),$P$104,$Q104))</f>
        <v>1394.79481986871</v>
      </c>
      <c r="AE106" s="80">
        <f>IF($Q$104=0,"",_xlfn.NORM.INV(ABS(VLOOKUP($S$1,VLookups!$A$28:$B$29,2,FALSE)-AE$3),$P$104,$Q104))</f>
        <v>1440.9951313568474</v>
      </c>
      <c r="AF106" s="80">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3"/>
      <c r="V107" s="43"/>
      <c r="W107" s="47"/>
      <c r="X107" s="17"/>
      <c r="Y107" s="17"/>
      <c r="Z107" s="17"/>
      <c r="AA107" s="17"/>
      <c r="AB107" s="17"/>
      <c r="AC107" s="17"/>
      <c r="AD107" s="17"/>
      <c r="AE107" s="17"/>
      <c r="AF107" s="17"/>
      <c r="AG107" s="17"/>
      <c r="AH107" s="17"/>
      <c r="AI107" s="17"/>
    </row>
    <row r="108" spans="1:236"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43"/>
      <c r="V108" s="43"/>
      <c r="W108" s="47"/>
      <c r="X108" s="17"/>
      <c r="Y108" s="17"/>
      <c r="Z108" s="17"/>
      <c r="AA108" s="17"/>
      <c r="AB108" s="17"/>
      <c r="AC108" s="17"/>
      <c r="AD108" s="17"/>
      <c r="AE108" s="17"/>
      <c r="AF108" s="17"/>
      <c r="AG108" s="17"/>
      <c r="AH108" s="17"/>
      <c r="AI108" s="17"/>
    </row>
    <row r="109" spans="1:236" ht="17.25" x14ac:dyDescent="0.3">
      <c r="A109" s="17"/>
      <c r="B109" s="17"/>
      <c r="C109" s="41" t="s">
        <v>64</v>
      </c>
      <c r="D109" s="96">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3"/>
      <c r="V109" s="43"/>
      <c r="W109" s="47"/>
      <c r="X109" s="17"/>
      <c r="Y109" s="17"/>
      <c r="Z109" s="17"/>
      <c r="AA109" s="17"/>
      <c r="AB109" s="17"/>
      <c r="AC109" s="17"/>
      <c r="AD109" s="17"/>
      <c r="AE109" s="17"/>
      <c r="AF109" s="17"/>
      <c r="AG109" s="17"/>
      <c r="AH109" s="17"/>
      <c r="AI109" s="17"/>
    </row>
    <row r="110" spans="1:236" ht="17.25" x14ac:dyDescent="0.3">
      <c r="A110" s="17"/>
      <c r="B110" s="17"/>
      <c r="C110" s="41" t="s">
        <v>73</v>
      </c>
      <c r="D110" s="96">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3"/>
      <c r="V110" s="43"/>
      <c r="W110" s="4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43"/>
      <c r="V111" s="43"/>
      <c r="W111" s="47"/>
      <c r="X111" s="17"/>
      <c r="Y111" s="17"/>
      <c r="Z111" s="17"/>
      <c r="AA111" s="17"/>
      <c r="AB111" s="17"/>
      <c r="AC111" s="17"/>
      <c r="AD111" s="17"/>
      <c r="AE111" s="17"/>
      <c r="AF111" s="17"/>
      <c r="AG111" s="17"/>
      <c r="AH111" s="17"/>
      <c r="AI111" s="17"/>
    </row>
    <row r="112" spans="1:236"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43"/>
      <c r="V112" s="43"/>
      <c r="W112" s="47"/>
      <c r="X112" s="17"/>
      <c r="Y112" s="17"/>
      <c r="Z112" s="17"/>
      <c r="AA112" s="17"/>
      <c r="AB112" s="17"/>
      <c r="AC112" s="17"/>
      <c r="AD112" s="17"/>
      <c r="AE112" s="17"/>
      <c r="AF112" s="17"/>
      <c r="AG112" s="17"/>
      <c r="AH112" s="17"/>
      <c r="AI112" s="17"/>
    </row>
    <row r="113" spans="1:35"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43"/>
      <c r="V113" s="43"/>
      <c r="W113" s="47"/>
      <c r="X113" s="17"/>
      <c r="Y113" s="17"/>
      <c r="Z113" s="17"/>
      <c r="AA113" s="17"/>
      <c r="AB113" s="17"/>
      <c r="AC113" s="17"/>
      <c r="AD113" s="17"/>
      <c r="AE113" s="17"/>
      <c r="AF113" s="17"/>
      <c r="AG113" s="17"/>
      <c r="AH113" s="17"/>
      <c r="AI113" s="17"/>
    </row>
    <row r="114" spans="1:35" ht="17.25" x14ac:dyDescent="0.3">
      <c r="A114" s="17"/>
      <c r="B114" s="17"/>
      <c r="C114" s="68" t="s">
        <v>74</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3"/>
      <c r="V114" s="43"/>
      <c r="W114" s="47"/>
      <c r="X114" s="17"/>
      <c r="Y114" s="17"/>
      <c r="Z114" s="17"/>
      <c r="AA114" s="17"/>
      <c r="AB114" s="17"/>
      <c r="AC114" s="17"/>
      <c r="AD114" s="17"/>
      <c r="AE114" s="17"/>
      <c r="AF114" s="17"/>
      <c r="AG114" s="17"/>
      <c r="AH114" s="17"/>
      <c r="AI114" s="17"/>
    </row>
    <row r="115" spans="1:35" ht="17.25" x14ac:dyDescent="0.3">
      <c r="A115" s="17"/>
      <c r="B115" s="17"/>
      <c r="C115" s="68" t="s">
        <v>67</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3"/>
      <c r="V115" s="43"/>
      <c r="W115" s="47"/>
      <c r="X115" s="17"/>
      <c r="Y115" s="17"/>
      <c r="Z115" s="17"/>
      <c r="AA115" s="17"/>
      <c r="AB115" s="17"/>
      <c r="AC115" s="17"/>
      <c r="AD115" s="17"/>
      <c r="AE115" s="17"/>
      <c r="AF115" s="17"/>
      <c r="AG115" s="17"/>
      <c r="AH115" s="17"/>
      <c r="AI115" s="17"/>
    </row>
    <row r="116" spans="1:35" ht="17.25" x14ac:dyDescent="0.3">
      <c r="A116" s="17"/>
      <c r="B116" s="17"/>
      <c r="C116" s="68" t="s">
        <v>75</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3"/>
      <c r="V116" s="43"/>
      <c r="W116" s="4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3"/>
      <c r="V117" s="43"/>
      <c r="W117" s="4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3"/>
      <c r="V118" s="43"/>
      <c r="W118" s="47"/>
      <c r="X118" s="17"/>
      <c r="Y118" s="17"/>
      <c r="Z118" s="17"/>
      <c r="AA118" s="17"/>
      <c r="AB118" s="17"/>
      <c r="AC118" s="17"/>
      <c r="AD118" s="17"/>
      <c r="AE118" s="17"/>
      <c r="AF118" s="17"/>
      <c r="AG118" s="17"/>
      <c r="AH118" s="17"/>
      <c r="AI118" s="17"/>
    </row>
    <row r="119" spans="1:35" x14ac:dyDescent="0.25">
      <c r="A119" s="18"/>
      <c r="B119" s="97"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8" t="s">
        <v>76</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8" t="s">
        <v>88</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8" t="s">
        <v>77</v>
      </c>
      <c r="C122" s="32"/>
      <c r="D122" s="32"/>
      <c r="E122" s="32"/>
      <c r="F122" s="32"/>
      <c r="G122" s="33"/>
      <c r="H122" s="32"/>
      <c r="I122" s="32"/>
      <c r="J122" s="32"/>
      <c r="K122" s="32"/>
      <c r="L122" s="33"/>
      <c r="M122" s="32"/>
      <c r="N122" s="32"/>
      <c r="O122" s="32"/>
      <c r="P122" s="32"/>
      <c r="Q122" s="32"/>
      <c r="R122" s="32"/>
      <c r="S122" s="32"/>
      <c r="T122" s="32"/>
      <c r="U122" s="32"/>
      <c r="V122" s="45"/>
      <c r="W122" s="49"/>
      <c r="X122" s="32"/>
      <c r="Y122" s="32"/>
      <c r="Z122" s="32"/>
      <c r="AA122" s="32"/>
      <c r="AB122" s="32"/>
      <c r="AC122" s="32"/>
      <c r="AD122" s="32"/>
      <c r="AE122" s="32"/>
      <c r="AF122" s="34"/>
      <c r="AG122" s="17"/>
      <c r="AH122" s="17"/>
      <c r="AI122" s="17"/>
    </row>
    <row r="123" spans="1:35" x14ac:dyDescent="0.25">
      <c r="A123" s="18"/>
      <c r="B123" s="98"/>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9"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8" t="s">
        <v>78</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100"/>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2.0b – © 2015-2019, William W. Davis, MSPM, PMP</v>
      </c>
      <c r="C128" s="17"/>
      <c r="D128" s="17"/>
      <c r="E128" s="17"/>
      <c r="F128" s="17"/>
      <c r="G128" s="18"/>
      <c r="H128" s="17"/>
      <c r="I128" s="17"/>
      <c r="J128" s="17"/>
      <c r="K128" s="17"/>
      <c r="L128" s="18"/>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227" t="s">
        <v>142</v>
      </c>
      <c r="C129" s="227"/>
      <c r="D129" s="227"/>
      <c r="E129" s="227"/>
      <c r="F129" s="227"/>
      <c r="G129" s="227"/>
      <c r="H129" s="227"/>
      <c r="I129" s="227"/>
      <c r="J129" s="227"/>
      <c r="K129" s="227"/>
      <c r="L129" s="18"/>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227" t="s">
        <v>141</v>
      </c>
      <c r="C130" s="227"/>
      <c r="D130" s="227"/>
      <c r="E130" s="227"/>
      <c r="F130" s="227"/>
      <c r="G130" s="227"/>
      <c r="H130" s="227"/>
      <c r="I130" s="227"/>
      <c r="J130" s="227"/>
      <c r="K130" s="227"/>
      <c r="L130" s="18"/>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227" t="s">
        <v>96</v>
      </c>
      <c r="C131" s="227"/>
      <c r="D131" s="227"/>
      <c r="E131" s="227"/>
      <c r="F131" s="227"/>
      <c r="G131" s="227"/>
      <c r="H131" s="227"/>
      <c r="I131" s="227"/>
      <c r="J131" s="227"/>
      <c r="K131" s="227"/>
      <c r="L131" s="18"/>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227" t="s">
        <v>154</v>
      </c>
      <c r="C132" s="227"/>
      <c r="D132" s="227"/>
      <c r="E132" s="227"/>
      <c r="F132" s="227"/>
      <c r="G132" s="227"/>
      <c r="H132" s="227"/>
      <c r="I132" s="227"/>
      <c r="J132" s="227"/>
      <c r="K132" s="227"/>
      <c r="L132" s="18"/>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227" t="s">
        <v>97</v>
      </c>
      <c r="C133" s="227"/>
      <c r="D133" s="227"/>
      <c r="E133" s="227"/>
      <c r="F133" s="227"/>
      <c r="G133" s="227"/>
      <c r="H133" s="227"/>
      <c r="I133" s="227"/>
      <c r="J133" s="227"/>
      <c r="K133" s="227"/>
      <c r="L133" s="18"/>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B133:K133"/>
    <mergeCell ref="B129:K129"/>
    <mergeCell ref="B130:K130"/>
    <mergeCell ref="B131:K131"/>
    <mergeCell ref="B132:K132"/>
    <mergeCell ref="U1:AF1"/>
    <mergeCell ref="S2:S3"/>
    <mergeCell ref="T2:T3"/>
    <mergeCell ref="U2:AF2"/>
    <mergeCell ref="B106:D106"/>
    <mergeCell ref="S1:T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31:K131" r:id="rId1" display="Watch Statistical PERT videos on YouTube " xr:uid="{6CE0C9BA-70E7-4093-9B63-E5FB48D8D1ED}"/>
    <hyperlink ref="B132" r:id="rId2" display="Follow Statistical PERT on Twitter to learn when new updates are released" xr:uid="{A51C365A-1FFB-4F01-A012-F3288F392CF0}"/>
    <hyperlink ref="B131" r:id="rId3" xr:uid="{0AEFB344-802F-4B3A-ABAE-7941BAD6819F}"/>
    <hyperlink ref="B130" r:id="rId4" display="Take a Pluralsight course on Statistical PERT" xr:uid="{C0E803B9-D565-4C4C-A742-FB13CC87F918}"/>
    <hyperlink ref="B129" r:id="rId5" display="Download more FREE Statistical PERT templates at https://www.statisticalpert.com" xr:uid="{E8F58A69-30B7-454B-AA20-E0D94E204846}"/>
    <hyperlink ref="B133:K133" r:id="rId6" display="Follow Statistical PERT on Twitter to learn when new updates are released" xr:uid="{E27D5E9F-D257-4C3E-BB3D-4DBCADD2C3C7}"/>
    <hyperlink ref="B132:K132" r:id="rId7" display="Connect with or follow William W. Davis on LinkedIn" xr:uid="{A218E82A-93CA-4AAD-8FC0-9F87B7931AF1}"/>
    <hyperlink ref="B130:K130" r:id="rId8" display="Watch a Pluralsight course on Statistical PERT® Normal Edition" xr:uid="{8DBD6F6D-7DE1-4C70-B139-E33954E3C2D7}"/>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6"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6"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6"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6"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6"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45"/>
  <sheetViews>
    <sheetView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2.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20" width="10.7109375" style="19" customWidth="1"/>
    <col min="21" max="21" width="12.5703125" style="19" hidden="1" customWidth="1"/>
    <col min="22" max="35" width="10.7109375" style="19" customWidth="1"/>
    <col min="36" max="16384" width="8.7109375" style="19"/>
  </cols>
  <sheetData>
    <row r="1" spans="1:38" ht="24" customHeight="1" x14ac:dyDescent="0.25">
      <c r="A1" s="56"/>
      <c r="B1" s="121" t="s">
        <v>128</v>
      </c>
      <c r="C1" s="56"/>
      <c r="D1" s="121"/>
      <c r="E1" s="17"/>
      <c r="F1" s="17"/>
      <c r="G1" s="17"/>
      <c r="H1" s="17"/>
      <c r="I1" s="17"/>
      <c r="J1" s="17"/>
      <c r="K1" s="18"/>
      <c r="L1" s="17"/>
      <c r="M1" s="17"/>
      <c r="N1" s="17"/>
      <c r="O1" s="18"/>
      <c r="P1" s="17"/>
      <c r="Q1" s="17"/>
      <c r="R1" s="17"/>
      <c r="S1" s="17"/>
      <c r="T1" s="17"/>
      <c r="U1" s="17"/>
      <c r="V1" s="220" t="s">
        <v>79</v>
      </c>
      <c r="W1" s="221"/>
      <c r="X1" s="228" t="str">
        <f>VLOOKUP(V1,VLookups!A28:C29,3,FALSE)</f>
        <v>Show the likelihood that the SPERT estimates will be EQUAL TO or GREATER THAN an uncertainty</v>
      </c>
      <c r="Y1" s="228"/>
      <c r="Z1" s="228"/>
      <c r="AA1" s="228"/>
      <c r="AB1" s="228"/>
      <c r="AC1" s="228"/>
      <c r="AD1" s="228"/>
      <c r="AE1" s="228"/>
      <c r="AF1" s="228"/>
      <c r="AG1" s="228"/>
      <c r="AH1" s="228"/>
      <c r="AI1" s="228"/>
      <c r="AJ1" s="17"/>
      <c r="AK1" s="17"/>
      <c r="AL1" s="17"/>
    </row>
    <row r="2" spans="1:38" ht="15" customHeight="1" x14ac:dyDescent="0.25">
      <c r="A2" s="20"/>
      <c r="B2" s="20"/>
      <c r="C2" s="20"/>
      <c r="D2" s="109">
        <v>-0.5</v>
      </c>
      <c r="E2" s="151" t="s">
        <v>106</v>
      </c>
      <c r="F2" s="126">
        <v>1</v>
      </c>
      <c r="G2" s="149"/>
      <c r="H2" s="149"/>
      <c r="I2" s="17"/>
      <c r="J2" s="17"/>
      <c r="K2" s="18"/>
      <c r="L2" s="17"/>
      <c r="M2" s="17"/>
      <c r="N2" s="17"/>
      <c r="O2" s="18"/>
      <c r="P2" s="17"/>
      <c r="Q2" s="17"/>
      <c r="R2" s="17"/>
      <c r="S2" s="17"/>
      <c r="T2" s="17"/>
      <c r="U2" s="17"/>
      <c r="V2" s="223" t="s">
        <v>15</v>
      </c>
      <c r="W2" s="223" t="s">
        <v>101</v>
      </c>
      <c r="X2" s="224" t="s">
        <v>149</v>
      </c>
      <c r="Y2" s="224"/>
      <c r="Z2" s="224"/>
      <c r="AA2" s="224"/>
      <c r="AB2" s="224"/>
      <c r="AC2" s="224"/>
      <c r="AD2" s="224"/>
      <c r="AE2" s="224"/>
      <c r="AF2" s="224"/>
      <c r="AG2" s="224"/>
      <c r="AH2" s="224"/>
      <c r="AI2" s="224"/>
      <c r="AJ2" s="17"/>
      <c r="AK2" s="17"/>
      <c r="AL2" s="17"/>
    </row>
    <row r="3" spans="1:38" x14ac:dyDescent="0.25">
      <c r="A3" s="91" t="s">
        <v>18</v>
      </c>
      <c r="B3" s="150" t="s">
        <v>102</v>
      </c>
      <c r="C3" s="150" t="s">
        <v>103</v>
      </c>
      <c r="D3" s="91" t="s">
        <v>30</v>
      </c>
      <c r="E3" s="91" t="s">
        <v>19</v>
      </c>
      <c r="F3" s="91" t="s">
        <v>31</v>
      </c>
      <c r="G3" s="150" t="s">
        <v>104</v>
      </c>
      <c r="H3" s="150" t="s">
        <v>105</v>
      </c>
      <c r="I3" s="91"/>
      <c r="J3" s="91" t="s">
        <v>9</v>
      </c>
      <c r="K3" s="91" t="s">
        <v>24</v>
      </c>
      <c r="L3" s="91" t="s">
        <v>10</v>
      </c>
      <c r="M3" s="91" t="s">
        <v>13</v>
      </c>
      <c r="N3" s="91" t="s">
        <v>25</v>
      </c>
      <c r="O3" s="91" t="s">
        <v>20</v>
      </c>
      <c r="P3" s="91" t="s">
        <v>14</v>
      </c>
      <c r="Q3" s="91" t="s">
        <v>11</v>
      </c>
      <c r="R3" s="92" t="s">
        <v>12</v>
      </c>
      <c r="S3" s="92" t="s">
        <v>34</v>
      </c>
      <c r="T3" s="92" t="s">
        <v>70</v>
      </c>
      <c r="U3" s="21" t="s">
        <v>33</v>
      </c>
      <c r="V3" s="223"/>
      <c r="W3" s="223"/>
      <c r="X3" s="110">
        <v>0.05</v>
      </c>
      <c r="Y3" s="110">
        <v>0.95</v>
      </c>
      <c r="Z3" s="110">
        <v>0.1</v>
      </c>
      <c r="AA3" s="110">
        <v>0.2</v>
      </c>
      <c r="AB3" s="110">
        <v>0.3</v>
      </c>
      <c r="AC3" s="110">
        <v>0.4</v>
      </c>
      <c r="AD3" s="110">
        <v>0.5</v>
      </c>
      <c r="AE3" s="110">
        <v>0.6</v>
      </c>
      <c r="AF3" s="110">
        <v>0.7</v>
      </c>
      <c r="AG3" s="110">
        <v>0.8</v>
      </c>
      <c r="AH3" s="110">
        <v>0.9</v>
      </c>
      <c r="AI3" s="110">
        <v>0.99</v>
      </c>
      <c r="AJ3" s="17"/>
      <c r="AK3" s="17"/>
      <c r="AL3" s="17"/>
    </row>
    <row r="4" spans="1:38" x14ac:dyDescent="0.25">
      <c r="A4" s="22">
        <v>1</v>
      </c>
      <c r="B4" s="152"/>
      <c r="C4" s="143"/>
      <c r="D4" s="117">
        <f>IF(ISBLANK(E4),"",IF(NOT(ISBLANK(C4)),C4,IF(NOT(ISBLANK(B4)),E4*(1+B4),E4*(1+$D$2))))</f>
        <v>60</v>
      </c>
      <c r="E4" s="132">
        <v>120</v>
      </c>
      <c r="F4" s="117">
        <f>IF(ISBLANK(E4),"",IF(NOT(ISBLANK(G4)),G4,IF(NOT(ISBLANK(H4)),E4*(1+H4),E4*(1+$F$2))))</f>
        <v>240</v>
      </c>
      <c r="G4" s="143"/>
      <c r="H4" s="153"/>
      <c r="I4" s="127">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50</v>
      </c>
      <c r="P4" s="24">
        <f>IF(OR(J4="",O4=""),"",MATCH(O4,Confidence!$A$1:$A$10,0))</f>
        <v>1</v>
      </c>
      <c r="Q4" s="27">
        <f t="shared" ref="Q4:Q67" si="1">IF(OR(J4="",O4=""),"",INDEX(Alpha_Chart,M4,P4))</f>
        <v>13</v>
      </c>
      <c r="R4" s="27">
        <f t="shared" ref="R4:R67" si="2">IF(OR(J4="",O4=""),"",INDEX(Beta_Chart,M4,P4))</f>
        <v>25</v>
      </c>
      <c r="S4" s="119">
        <f t="shared" ref="S4:S67" si="3">IF(OR(J4="",O4=""),"",IF(K4="R",((F4-D4)*(INDEX(Mean_Ratios,M4,P4)))+D4,((F4-D4)*(1-INDEX(Mean_Ratios,M4,P4)))+D4))</f>
        <v>121.578</v>
      </c>
      <c r="T4" s="119">
        <f t="shared" ref="T4:T67" si="4">IF(OR(J4="",O4=""),"",(F4-D4)*INDEX(Standard_Deviation_Ratios,M4,P4))</f>
        <v>13.68</v>
      </c>
      <c r="U4" s="40">
        <f t="shared" ref="U4:U67" si="5">IF(OR(J4="",O4=""),"",T4^2)</f>
        <v>187.14239999999998</v>
      </c>
      <c r="V4" s="132">
        <v>150</v>
      </c>
      <c r="W4" s="28">
        <f>IF(AND(D4&gt;0,E4&gt;0,F4&gt;0,Q4&gt;0,R4&gt;0,V4&gt;0,NOT(O4="")),ABS(VLOOKUP($V$1,VLookups!$A$28:$B$29,2,FALSE)-_xlfn.BETA.DIST(V4,IF(K4="L",R4,Q4),IF(K4="L",Q4,R4),TRUE,D4,F4)),"")</f>
        <v>0.97648448628024198</v>
      </c>
      <c r="X4" s="129">
        <f>IF(OR($Q4="",$R4=""),"",_xlfn.BETA.INV(ABS(VLOOKUP($V$1,VLookups!$A$28:$B$29,2,FALSE)-X$3),IF($K4="L",$R4,$Q4),IF($K4="L",$Q4,$R4),$D4,$F4))</f>
        <v>99.943646204746429</v>
      </c>
      <c r="Y4" s="130">
        <f>IF(OR($Q4="",$R4=""),"",_xlfn.BETA.INV(ABS(VLOOKUP($V$1,VLookups!$A$28:$B$29,2,FALSE)-Y$3),IF($K4="L",$R4,$Q4),IF($K4="L",$Q4,$R4),$D4,$F4))</f>
        <v>144.93746205571773</v>
      </c>
      <c r="Z4" s="129">
        <f>IF(OR($Q4="",$R4=""),"",_xlfn.BETA.INV(ABS(VLOOKUP($V$1,VLookups!$A$28:$B$29,2,FALSE)-Z$3),IF($K4="L",$R4,$Q4),IF($K4="L",$Q4,$R4),$D4,$F4))</f>
        <v>104.26635312689848</v>
      </c>
      <c r="AA4" s="130">
        <f>IF(OR($Q4="",$R4=""),"",_xlfn.BETA.INV(ABS(VLOOKUP($V$1,VLookups!$A$28:$B$29,2,FALSE)-AA$3),IF($K4="L",$R4,$Q4),IF($K4="L",$Q4,$R4),$D4,$F4))</f>
        <v>109.78261561041265</v>
      </c>
      <c r="AB4" s="129">
        <f>IF(OR($Q4="",$R4=""),"",_xlfn.BETA.INV(ABS(VLOOKUP($V$1,VLookups!$A$28:$B$29,2,FALSE)-AB$3),IF($K4="L",$R4,$Q4),IF($K4="L",$Q4,$R4),$D4,$F4))</f>
        <v>113.93438050146428</v>
      </c>
      <c r="AC4" s="130">
        <f>IF(OR($Q4="",$R4=""),"",_xlfn.BETA.INV(ABS(VLOOKUP($V$1,VLookups!$A$28:$B$29,2,FALSE)-AC$3),IF($K4="L",$R4,$Q4),IF($K4="L",$Q4,$R4),$D4,$F4))</f>
        <v>117.58552267583816</v>
      </c>
      <c r="AD4" s="129">
        <f>IF(OR($Q4="",$R4=""),"",_xlfn.BETA.INV(ABS(VLOOKUP($V$1,VLookups!$A$28:$B$29,2,FALSE)-AD$3),IF($K4="L",$R4,$Q4),IF($K4="L",$Q4,$R4),$D4,$F4))</f>
        <v>121.07550464406154</v>
      </c>
      <c r="AE4" s="130">
        <f>IF(OR($Q4="",$R4=""),"",_xlfn.BETA.INV(ABS(VLOOKUP($V$1,VLookups!$A$28:$B$29,2,FALSE)-AE$3),IF($K4="L",$R4,$Q4),IF($K4="L",$Q4,$R4),$D4,$F4))</f>
        <v>124.63166923999299</v>
      </c>
      <c r="AF4" s="129">
        <f>IF(OR($Q4="",$R4=""),"",_xlfn.BETA.INV(ABS(VLOOKUP($V$1,VLookups!$A$28:$B$29,2,FALSE)-AF$3),IF($K4="L",$R4,$Q4),IF($K4="L",$Q4,$R4),$D4,$F4))</f>
        <v>128.49969484413137</v>
      </c>
      <c r="AG4" s="130">
        <f>IF(OR($Q4="",$R4=""),"",_xlfn.BETA.INV(ABS(VLOOKUP($V$1,VLookups!$A$28:$B$29,2,FALSE)-AG$3),IF($K4="L",$R4,$Q4),IF($K4="L",$Q4,$R4),$D4,$F4))</f>
        <v>133.09492252036921</v>
      </c>
      <c r="AH4" s="129">
        <f>IF(OR($Q4="",$R4=""),"",_xlfn.BETA.INV(ABS(VLOOKUP($V$1,VLookups!$A$28:$B$29,2,FALSE)-AH$3),IF($K4="L",$R4,$Q4),IF($K4="L",$Q4,$R4),$D4,$F4))</f>
        <v>139.55640405151203</v>
      </c>
      <c r="AI4" s="130">
        <f>IF(OR($Q4="",$R4=""),"",_xlfn.BETA.INV(ABS(VLOOKUP($V$1,VLookups!$A$28:$B$29,2,FALSE)-AI$3),IF($K4="L",$R4,$Q4),IF($K4="L",$Q4,$R4),$D4,$F4))</f>
        <v>155.03470565199729</v>
      </c>
      <c r="AJ4" s="17"/>
      <c r="AK4" s="17"/>
      <c r="AL4" s="17"/>
    </row>
    <row r="5" spans="1:38" x14ac:dyDescent="0.25">
      <c r="A5" s="22">
        <v>2</v>
      </c>
      <c r="B5" s="152"/>
      <c r="C5" s="143"/>
      <c r="D5" s="117">
        <f t="shared" ref="D5:D68" si="6">IF(ISBLANK(E5),"",IF(NOT(ISBLANK(C5)),C5,IF(NOT(ISBLANK(B5)),E5*(1+B5),E5*(1+$D$2))))</f>
        <v>60</v>
      </c>
      <c r="E5" s="132">
        <v>120</v>
      </c>
      <c r="F5" s="117">
        <f t="shared" ref="F5:F68" si="7">IF(ISBLANK(E5),"",IF(NOT(ISBLANK(G5)),G5,IF(NOT(ISBLANK(H5)),E5*(1+H5),E5*(1+$F$2))))</f>
        <v>240</v>
      </c>
      <c r="G5" s="143"/>
      <c r="H5" s="153"/>
      <c r="I5" s="127">
        <f t="shared" ref="I5:I68" si="8">IF(OR(ISBLANK(E5),ISBLANK(F5),ISBLANK(D5)),"",IF(OR(D5=0,E5=0,F5=0),-1,IF(AND(D5&gt;0,E5&gt;0,F5&gt;0),IF(OR(E5&gt;D5,E5=D5),IF(OR(F5&gt;E5,F5=E5),1,-1),-1))))</f>
        <v>1</v>
      </c>
      <c r="J5" s="23">
        <f t="shared" ref="J5:J68" si="9">IF(AND(D5&gt;0,E5&gt;0,F5&gt;0),MIN(((E5-D5)/(F5-D5))*100,((F5-E5)/(F5-D5))*100),"")</f>
        <v>33.333333333333329</v>
      </c>
      <c r="K5" s="24" t="str">
        <f t="shared" ref="K5:K68" si="10">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55</v>
      </c>
      <c r="P5" s="24">
        <f>IF(OR(J5="",O5=""),"",MATCH(O5,Confidence!$A$1:$A$10,0))</f>
        <v>2</v>
      </c>
      <c r="Q5" s="27">
        <f t="shared" si="1"/>
        <v>8</v>
      </c>
      <c r="R5" s="27">
        <f t="shared" si="2"/>
        <v>15</v>
      </c>
      <c r="S5" s="119">
        <f t="shared" si="3"/>
        <v>122.604</v>
      </c>
      <c r="T5" s="119">
        <f t="shared" si="4"/>
        <v>17.495999999999999</v>
      </c>
      <c r="U5" s="40">
        <f t="shared" si="5"/>
        <v>306.11001599999997</v>
      </c>
      <c r="V5" s="132">
        <v>150</v>
      </c>
      <c r="W5" s="28">
        <f>IF(AND(D5&gt;0,E5&gt;0,F5&gt;0,Q5&gt;0,R5&gt;0,V5&gt;0,NOT(O5="")),ABS(VLOOKUP($V$1,VLookups!$A$28:$B$29,2,FALSE)-_xlfn.BETA.DIST(V5,IF(K5="L",R5,Q5),IF(K5="L",Q5,R5),TRUE,D5,F5)),"")</f>
        <v>0.93309974670410156</v>
      </c>
      <c r="X5" s="129">
        <f>IF(OR($Q5="",$R5=""),"",_xlfn.BETA.INV(ABS(VLOOKUP($V$1,VLookups!$A$28:$B$29,2,FALSE)-X$3),IF($K5="L",$R5,$Q5),IF($K5="L",$Q5,$R5),$D5,$F5))</f>
        <v>95.201270978667964</v>
      </c>
      <c r="Y5" s="130">
        <f>IF(OR($Q5="",$R5=""),"",_xlfn.BETA.INV(ABS(VLOOKUP($V$1,VLookups!$A$28:$B$29,2,FALSE)-Y$3),IF($K5="L",$R5,$Q5),IF($K5="L",$Q5,$R5),$D5,$F5))</f>
        <v>152.78221366951715</v>
      </c>
      <c r="Z5" s="129">
        <f>IF(OR($Q5="",$R5=""),"",_xlfn.BETA.INV(ABS(VLOOKUP($V$1,VLookups!$A$28:$B$29,2,FALSE)-Z$3),IF($K5="L",$R5,$Q5),IF($K5="L",$Q5,$R5),$D5,$F5))</f>
        <v>100.4700391827996</v>
      </c>
      <c r="AA5" s="130">
        <f>IF(OR($Q5="",$R5=""),"",_xlfn.BETA.INV(ABS(VLOOKUP($V$1,VLookups!$A$28:$B$29,2,FALSE)-AA$3),IF($K5="L",$R5,$Q5),IF($K5="L",$Q5,$R5),$D5,$F5))</f>
        <v>107.34981510054132</v>
      </c>
      <c r="AB5" s="129">
        <f>IF(OR($Q5="",$R5=""),"",_xlfn.BETA.INV(ABS(VLOOKUP($V$1,VLookups!$A$28:$B$29,2,FALSE)-AB$3),IF($K5="L",$R5,$Q5),IF($K5="L",$Q5,$R5),$D5,$F5))</f>
        <v>112.61721533634409</v>
      </c>
      <c r="AC5" s="130">
        <f>IF(OR($Q5="",$R5=""),"",_xlfn.BETA.INV(ABS(VLOOKUP($V$1,VLookups!$A$28:$B$29,2,FALSE)-AC$3),IF($K5="L",$R5,$Q5),IF($K5="L",$Q5,$R5),$D5,$F5))</f>
        <v>117.29727531339105</v>
      </c>
      <c r="AD5" s="129">
        <f>IF(OR($Q5="",$R5=""),"",_xlfn.BETA.INV(ABS(VLOOKUP($V$1,VLookups!$A$28:$B$29,2,FALSE)-AD$3),IF($K5="L",$R5,$Q5),IF($K5="L",$Q5,$R5),$D5,$F5))</f>
        <v>121.80209921791996</v>
      </c>
      <c r="AE5" s="130">
        <f>IF(OR($Q5="",$R5=""),"",_xlfn.BETA.INV(ABS(VLOOKUP($V$1,VLookups!$A$28:$B$29,2,FALSE)-AE$3),IF($K5="L",$R5,$Q5),IF($K5="L",$Q5,$R5),$D5,$F5))</f>
        <v>126.41463678294049</v>
      </c>
      <c r="AF5" s="129">
        <f>IF(OR($Q5="",$R5=""),"",_xlfn.BETA.INV(ABS(VLOOKUP($V$1,VLookups!$A$28:$B$29,2,FALSE)-AF$3),IF($K5="L",$R5,$Q5),IF($K5="L",$Q5,$R5),$D5,$F5))</f>
        <v>131.44714348435019</v>
      </c>
      <c r="AG5" s="130">
        <f>IF(OR($Q5="",$R5=""),"",_xlfn.BETA.INV(ABS(VLOOKUP($V$1,VLookups!$A$28:$B$29,2,FALSE)-AG$3),IF($K5="L",$R5,$Q5),IF($K5="L",$Q5,$R5),$D5,$F5))</f>
        <v>137.4326316097264</v>
      </c>
      <c r="AH5" s="129">
        <f>IF(OR($Q5="",$R5=""),"",_xlfn.BETA.INV(ABS(VLOOKUP($V$1,VLookups!$A$28:$B$29,2,FALSE)-AH$3),IF($K5="L",$R5,$Q5),IF($K5="L",$Q5,$R5),$D5,$F5))</f>
        <v>145.83142893346945</v>
      </c>
      <c r="AI5" s="130">
        <f>IF(OR($Q5="",$R5=""),"",_xlfn.BETA.INV(ABS(VLOOKUP($V$1,VLookups!$A$28:$B$29,2,FALSE)-AI$3),IF($K5="L",$R5,$Q5),IF($K5="L",$Q5,$R5),$D5,$F5))</f>
        <v>165.63111284481965</v>
      </c>
      <c r="AJ5" s="17"/>
      <c r="AK5" s="17"/>
      <c r="AL5" s="17"/>
    </row>
    <row r="6" spans="1:38" x14ac:dyDescent="0.25">
      <c r="A6" s="22">
        <v>3</v>
      </c>
      <c r="B6" s="152"/>
      <c r="C6" s="143"/>
      <c r="D6" s="117">
        <f t="shared" si="6"/>
        <v>60</v>
      </c>
      <c r="E6" s="132">
        <v>120</v>
      </c>
      <c r="F6" s="117">
        <f t="shared" si="7"/>
        <v>240</v>
      </c>
      <c r="G6" s="143"/>
      <c r="H6" s="153"/>
      <c r="I6" s="127">
        <f t="shared" si="8"/>
        <v>1</v>
      </c>
      <c r="J6" s="23">
        <f t="shared" si="9"/>
        <v>33.333333333333329</v>
      </c>
      <c r="K6" s="24" t="str">
        <f t="shared" si="10"/>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51</v>
      </c>
      <c r="P6" s="24">
        <f>IF(OR(J6="",O6=""),"",MATCH(O6,Confidence!$A$1:$A$10,0))</f>
        <v>3</v>
      </c>
      <c r="Q6" s="27">
        <f t="shared" si="1"/>
        <v>5.5</v>
      </c>
      <c r="R6" s="27">
        <f t="shared" si="2"/>
        <v>10</v>
      </c>
      <c r="S6" s="119">
        <f t="shared" si="3"/>
        <v>123.864</v>
      </c>
      <c r="T6" s="119">
        <f t="shared" si="4"/>
        <v>21.204000000000001</v>
      </c>
      <c r="U6" s="40">
        <f t="shared" si="5"/>
        <v>449.60961600000002</v>
      </c>
      <c r="V6" s="132">
        <v>150</v>
      </c>
      <c r="W6" s="28">
        <f>IF(AND(D6&gt;0,E6&gt;0,F6&gt;0,Q6&gt;0,R6&gt;0,V6&gt;0,NOT(O6="")),ABS(VLOOKUP($V$1,VLookups!$A$28:$B$29,2,FALSE)-_xlfn.BETA.DIST(V6,IF(K6="L",R6,Q6),IF(K6="L",Q6,R6),TRUE,D6,F6)),"")</f>
        <v>0.88177702243418099</v>
      </c>
      <c r="X6" s="129">
        <f>IF(OR($Q6="",$R6=""),"",_xlfn.BETA.INV(ABS(VLOOKUP($V$1,VLookups!$A$28:$B$29,2,FALSE)-X$3),IF($K6="L",$R6,$Q6),IF($K6="L",$Q6,$R6),$D6,$F6))</f>
        <v>90.971906364313924</v>
      </c>
      <c r="Y6" s="130">
        <f>IF(OR($Q6="",$R6=""),"",_xlfn.BETA.INV(ABS(VLOOKUP($V$1,VLookups!$A$28:$B$29,2,FALSE)-Y$3),IF($K6="L",$R6,$Q6),IF($K6="L",$Q6,$R6),$D6,$F6))</f>
        <v>160.72213906389902</v>
      </c>
      <c r="Z6" s="129">
        <f>IF(OR($Q6="",$R6=""),"",_xlfn.BETA.INV(ABS(VLOOKUP($V$1,VLookups!$A$28:$B$29,2,FALSE)-Z$3),IF($K6="L",$R6,$Q6),IF($K6="L",$Q6,$R6),$D6,$F6))</f>
        <v>97.036400121737103</v>
      </c>
      <c r="AA6" s="130">
        <f>IF(OR($Q6="",$R6=""),"",_xlfn.BETA.INV(ABS(VLOOKUP($V$1,VLookups!$A$28:$B$29,2,FALSE)-AA$3),IF($K6="L",$R6,$Q6),IF($K6="L",$Q6,$R6),$D6,$F6))</f>
        <v>105.16414707623944</v>
      </c>
      <c r="AB6" s="129">
        <f>IF(OR($Q6="",$R6=""),"",_xlfn.BETA.INV(ABS(VLOOKUP($V$1,VLookups!$A$28:$B$29,2,FALSE)-AB$3),IF($K6="L",$R6,$Q6),IF($K6="L",$Q6,$R6),$D6,$F6))</f>
        <v>111.50517922738426</v>
      </c>
      <c r="AC6" s="130">
        <f>IF(OR($Q6="",$R6=""),"",_xlfn.BETA.INV(ABS(VLOOKUP($V$1,VLookups!$A$28:$B$29,2,FALSE)-AC$3),IF($K6="L",$R6,$Q6),IF($K6="L",$Q6,$R6),$D6,$F6))</f>
        <v>117.20047249381531</v>
      </c>
      <c r="AD6" s="129">
        <f>IF(OR($Q6="",$R6=""),"",_xlfn.BETA.INV(ABS(VLOOKUP($V$1,VLookups!$A$28:$B$29,2,FALSE)-AD$3),IF($K6="L",$R6,$Q6),IF($K6="L",$Q6,$R6),$D6,$F6))</f>
        <v>122.72071931788261</v>
      </c>
      <c r="AE6" s="130">
        <f>IF(OR($Q6="",$R6=""),"",_xlfn.BETA.INV(ABS(VLOOKUP($V$1,VLookups!$A$28:$B$29,2,FALSE)-AE$3),IF($K6="L",$R6,$Q6),IF($K6="L",$Q6,$R6),$D6,$F6))</f>
        <v>128.39758684409776</v>
      </c>
      <c r="AF6" s="129">
        <f>IF(OR($Q6="",$R6=""),"",_xlfn.BETA.INV(ABS(VLOOKUP($V$1,VLookups!$A$28:$B$29,2,FALSE)-AF$3),IF($K6="L",$R6,$Q6),IF($K6="L",$Q6,$R6),$D6,$F6))</f>
        <v>134.60437320108977</v>
      </c>
      <c r="AG6" s="130">
        <f>IF(OR($Q6="",$R6=""),"",_xlfn.BETA.INV(ABS(VLOOKUP($V$1,VLookups!$A$28:$B$29,2,FALSE)-AG$3),IF($K6="L",$R6,$Q6),IF($K6="L",$Q6,$R6),$D6,$F6))</f>
        <v>141.98286713115343</v>
      </c>
      <c r="AH6" s="129">
        <f>IF(OR($Q6="",$R6=""),"",_xlfn.BETA.INV(ABS(VLOOKUP($V$1,VLookups!$A$28:$B$29,2,FALSE)-AH$3),IF($K6="L",$R6,$Q6),IF($K6="L",$Q6,$R6),$D6,$F6))</f>
        <v>152.28434062539679</v>
      </c>
      <c r="AI6" s="130">
        <f>IF(OR($Q6="",$R6=""),"",_xlfn.BETA.INV(ABS(VLOOKUP($V$1,VLookups!$A$28:$B$29,2,FALSE)-AI$3),IF($K6="L",$R6,$Q6),IF($K6="L",$Q6,$R6),$D6,$F6))</f>
        <v>175.98314816516046</v>
      </c>
      <c r="AJ6" s="17"/>
      <c r="AK6" s="17"/>
      <c r="AL6" s="17"/>
    </row>
    <row r="7" spans="1:38" x14ac:dyDescent="0.25">
      <c r="A7" s="22">
        <v>4</v>
      </c>
      <c r="B7" s="152">
        <v>-0.1</v>
      </c>
      <c r="C7" s="143"/>
      <c r="D7" s="117">
        <f t="shared" si="6"/>
        <v>108</v>
      </c>
      <c r="E7" s="132">
        <v>120</v>
      </c>
      <c r="F7" s="117">
        <f t="shared" si="7"/>
        <v>180</v>
      </c>
      <c r="G7" s="143"/>
      <c r="H7" s="153">
        <v>0.5</v>
      </c>
      <c r="I7" s="127">
        <f t="shared" si="8"/>
        <v>1</v>
      </c>
      <c r="J7" s="23">
        <f t="shared" si="9"/>
        <v>16.666666666666664</v>
      </c>
      <c r="K7" s="24" t="str">
        <f t="shared" si="10"/>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119">
        <f t="shared" si="3"/>
        <v>125.2152</v>
      </c>
      <c r="T7" s="119">
        <f t="shared" si="4"/>
        <v>9.6191999999999993</v>
      </c>
      <c r="U7" s="40">
        <f t="shared" si="5"/>
        <v>92.529008639999986</v>
      </c>
      <c r="V7" s="132">
        <v>150</v>
      </c>
      <c r="W7" s="28">
        <f>IF(AND(D7&gt;0,E7&gt;0,F7&gt;0,Q7&gt;0,R7&gt;0,V7&gt;0,NOT(O7="")),ABS(VLOOKUP($V$1,VLookups!$A$28:$B$29,2,FALSE)-_xlfn.BETA.DIST(V7,IF(K7="L",R7,Q7),IF(K7="L",Q7,R7),TRUE,D7,F7)),"")</f>
        <v>0.98586192458694988</v>
      </c>
      <c r="X7" s="129">
        <f>IF(OR($Q7="",$R7=""),"",_xlfn.BETA.INV(ABS(VLOOKUP($V$1,VLookups!$A$28:$B$29,2,FALSE)-X$3),IF($K7="L",$R7,$Q7),IF($K7="L",$Q7,$R7),$D7,$F7))</f>
        <v>112.04862186098889</v>
      </c>
      <c r="Y7" s="130">
        <f>IF(OR($Q7="",$R7=""),"",_xlfn.BETA.INV(ABS(VLOOKUP($V$1,VLookups!$A$28:$B$29,2,FALSE)-Y$3),IF($K7="L",$R7,$Q7),IF($K7="L",$Q7,$R7),$D7,$F7))</f>
        <v>143.20217314772637</v>
      </c>
      <c r="Z7" s="129">
        <f>IF(OR($Q7="",$R7=""),"",_xlfn.BETA.INV(ABS(VLOOKUP($V$1,VLookups!$A$28:$B$29,2,FALSE)-Z$3),IF($K7="L",$R7,$Q7),IF($K7="L",$Q7,$R7),$D7,$F7))</f>
        <v>113.81427680781911</v>
      </c>
      <c r="AA7" s="130">
        <f>IF(OR($Q7="",$R7=""),"",_xlfn.BETA.INV(ABS(VLOOKUP($V$1,VLookups!$A$28:$B$29,2,FALSE)-AA$3),IF($K7="L",$R7,$Q7),IF($K7="L",$Q7,$R7),$D7,$F7))</f>
        <v>116.57870657277279</v>
      </c>
      <c r="AB7" s="129">
        <f>IF(OR($Q7="",$R7=""),"",_xlfn.BETA.INV(ABS(VLOOKUP($V$1,VLookups!$A$28:$B$29,2,FALSE)-AB$3),IF($K7="L",$R7,$Q7),IF($K7="L",$Q7,$R7),$D7,$F7))</f>
        <v>119.0129602819388</v>
      </c>
      <c r="AC7" s="130">
        <f>IF(OR($Q7="",$R7=""),"",_xlfn.BETA.INV(ABS(VLOOKUP($V$1,VLookups!$A$28:$B$29,2,FALSE)-AC$3),IF($K7="L",$R7,$Q7),IF($K7="L",$Q7,$R7),$D7,$F7))</f>
        <v>121.38020465768506</v>
      </c>
      <c r="AD7" s="129">
        <f>IF(OR($Q7="",$R7=""),"",_xlfn.BETA.INV(ABS(VLOOKUP($V$1,VLookups!$A$28:$B$29,2,FALSE)-AD$3),IF($K7="L",$R7,$Q7),IF($K7="L",$Q7,$R7),$D7,$F7))</f>
        <v>123.81883301408104</v>
      </c>
      <c r="AE7" s="130">
        <f>IF(OR($Q7="",$R7=""),"",_xlfn.BETA.INV(ABS(VLOOKUP($V$1,VLookups!$A$28:$B$29,2,FALSE)-AE$3),IF($K7="L",$R7,$Q7),IF($K7="L",$Q7,$R7),$D7,$F7))</f>
        <v>126.45688453736392</v>
      </c>
      <c r="AF7" s="129">
        <f>IF(OR($Q7="",$R7=""),"",_xlfn.BETA.INV(ABS(VLOOKUP($V$1,VLookups!$A$28:$B$29,2,FALSE)-AF$3),IF($K7="L",$R7,$Q7),IF($K7="L",$Q7,$R7),$D7,$F7))</f>
        <v>129.47232166577152</v>
      </c>
      <c r="AG7" s="130">
        <f>IF(OR($Q7="",$R7=""),"",_xlfn.BETA.INV(ABS(VLOOKUP($V$1,VLookups!$A$28:$B$29,2,FALSE)-AG$3),IF($K7="L",$R7,$Q7),IF($K7="L",$Q7,$R7),$D7,$F7))</f>
        <v>133.2067433733223</v>
      </c>
      <c r="AH7" s="129">
        <f>IF(OR($Q7="",$R7=""),"",_xlfn.BETA.INV(ABS(VLOOKUP($V$1,VLookups!$A$28:$B$29,2,FALSE)-AH$3),IF($K7="L",$R7,$Q7),IF($K7="L",$Q7,$R7),$D7,$F7))</f>
        <v>138.63156920716821</v>
      </c>
      <c r="AI7" s="130">
        <f>IF(OR($Q7="",$R7=""),"",_xlfn.BETA.INV(ABS(VLOOKUP($V$1,VLookups!$A$28:$B$29,2,FALSE)-AI$3),IF($K7="L",$R7,$Q7),IF($K7="L",$Q7,$R7),$D7,$F7))</f>
        <v>151.59422370835526</v>
      </c>
      <c r="AJ7" s="17"/>
      <c r="AK7" s="17"/>
      <c r="AL7" s="17"/>
    </row>
    <row r="8" spans="1:38" x14ac:dyDescent="0.25">
      <c r="A8" s="22">
        <v>5</v>
      </c>
      <c r="B8" s="152">
        <v>-0.25</v>
      </c>
      <c r="C8" s="143"/>
      <c r="D8" s="117">
        <f t="shared" si="6"/>
        <v>90</v>
      </c>
      <c r="E8" s="132">
        <v>120</v>
      </c>
      <c r="F8" s="117">
        <f t="shared" si="7"/>
        <v>160</v>
      </c>
      <c r="G8" s="143">
        <v>160</v>
      </c>
      <c r="H8" s="153"/>
      <c r="I8" s="127">
        <f t="shared" si="8"/>
        <v>1</v>
      </c>
      <c r="J8" s="23">
        <f t="shared" si="9"/>
        <v>42.857142857142854</v>
      </c>
      <c r="K8" s="24" t="str">
        <f t="shared" si="10"/>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119">
        <f t="shared" si="3"/>
        <v>120.625</v>
      </c>
      <c r="T8" s="119">
        <f t="shared" si="4"/>
        <v>10.927</v>
      </c>
      <c r="U8" s="40">
        <f t="shared" si="5"/>
        <v>119.39932899999999</v>
      </c>
      <c r="V8" s="132">
        <v>150</v>
      </c>
      <c r="W8" s="28">
        <f>IF(AND(D8&gt;0,E8&gt;0,F8&gt;0,Q8&gt;0,R8&gt;0,V8&gt;0,NOT(O8="")),ABS(VLOOKUP($V$1,VLookups!$A$28:$B$29,2,FALSE)-_xlfn.BETA.DIST(V8,IF(K8="L",R8,Q8),IF(K8="L",Q8,R8),TRUE,D8,F8)),"")</f>
        <v>0.9977183947893431</v>
      </c>
      <c r="X8" s="129">
        <f>IF(OR($Q8="",$R8=""),"",_xlfn.BETA.INV(ABS(VLOOKUP($V$1,VLookups!$A$28:$B$29,2,FALSE)-X$3),IF($K8="L",$R8,$Q8),IF($K8="L",$Q8,$R8),$D8,$F8))</f>
        <v>103.50320649958918</v>
      </c>
      <c r="Y8" s="130">
        <f>IF(OR($Q8="",$R8=""),"",_xlfn.BETA.INV(ABS(VLOOKUP($V$1,VLookups!$A$28:$B$29,2,FALSE)-Y$3),IF($K8="L",$R8,$Q8),IF($K8="L",$Q8,$R8),$D8,$F8))</f>
        <v>139.75314284487334</v>
      </c>
      <c r="Z8" s="129">
        <f>IF(OR($Q8="",$R8=""),"",_xlfn.BETA.INV(ABS(VLOOKUP($V$1,VLookups!$A$28:$B$29,2,FALSE)-Z$3),IF($K8="L",$R8,$Q8),IF($K8="L",$Q8,$R8),$D8,$F8))</f>
        <v>106.77632802296182</v>
      </c>
      <c r="AA8" s="130">
        <f>IF(OR($Q8="",$R8=""),"",_xlfn.BETA.INV(ABS(VLOOKUP($V$1,VLookups!$A$28:$B$29,2,FALSE)-AA$3),IF($K8="L",$R8,$Q8),IF($K8="L",$Q8,$R8),$D8,$F8))</f>
        <v>111.22580912648573</v>
      </c>
      <c r="AB8" s="129">
        <f>IF(OR($Q8="",$R8=""),"",_xlfn.BETA.INV(ABS(VLOOKUP($V$1,VLookups!$A$28:$B$29,2,FALSE)-AB$3),IF($K8="L",$R8,$Q8),IF($K8="L",$Q8,$R8),$D8,$F8))</f>
        <v>114.70829691126355</v>
      </c>
      <c r="AC8" s="130">
        <f>IF(OR($Q8="",$R8=""),"",_xlfn.BETA.INV(ABS(VLOOKUP($V$1,VLookups!$A$28:$B$29,2,FALSE)-AC$3),IF($K8="L",$R8,$Q8),IF($K8="L",$Q8,$R8),$D8,$F8))</f>
        <v>117.82156410526618</v>
      </c>
      <c r="AD8" s="129">
        <f>IF(OR($Q8="",$R8=""),"",_xlfn.BETA.INV(ABS(VLOOKUP($V$1,VLookups!$A$28:$B$29,2,FALSE)-AD$3),IF($K8="L",$R8,$Q8),IF($K8="L",$Q8,$R8),$D8,$F8))</f>
        <v>120.8108643244336</v>
      </c>
      <c r="AE8" s="130">
        <f>IF(OR($Q8="",$R8=""),"",_xlfn.BETA.INV(ABS(VLOOKUP($V$1,VLookups!$A$28:$B$29,2,FALSE)-AE$3),IF($K8="L",$R8,$Q8),IF($K8="L",$Q8,$R8),$D8,$F8))</f>
        <v>123.84283365817592</v>
      </c>
      <c r="AF8" s="129">
        <f>IF(OR($Q8="",$R8=""),"",_xlfn.BETA.INV(ABS(VLOOKUP($V$1,VLookups!$A$28:$B$29,2,FALSE)-AF$3),IF($K8="L",$R8,$Q8),IF($K8="L",$Q8,$R8),$D8,$F8))</f>
        <v>127.0948432342953</v>
      </c>
      <c r="AG8" s="130">
        <f>IF(OR($Q8="",$R8=""),"",_xlfn.BETA.INV(ABS(VLOOKUP($V$1,VLookups!$A$28:$B$29,2,FALSE)-AG$3),IF($K8="L",$R8,$Q8),IF($K8="L",$Q8,$R8),$D8,$F8))</f>
        <v>130.8558748598866</v>
      </c>
      <c r="AH8" s="129">
        <f>IF(OR($Q8="",$R8=""),"",_xlfn.BETA.INV(ABS(VLOOKUP($V$1,VLookups!$A$28:$B$29,2,FALSE)-AH$3),IF($K8="L",$R8,$Q8),IF($K8="L",$Q8,$R8),$D8,$F8))</f>
        <v>135.87637692021869</v>
      </c>
      <c r="AI8" s="130">
        <f>IF(OR($Q8="",$R8=""),"",_xlfn.BETA.INV(ABS(VLOOKUP($V$1,VLookups!$A$28:$B$29,2,FALSE)-AI$3),IF($K8="L",$R8,$Q8),IF($K8="L",$Q8,$R8),$D8,$F8))</f>
        <v>146.12585103283791</v>
      </c>
      <c r="AJ8" s="17"/>
      <c r="AK8" s="17"/>
      <c r="AL8" s="17"/>
    </row>
    <row r="9" spans="1:38" x14ac:dyDescent="0.25">
      <c r="A9" s="22">
        <v>6</v>
      </c>
      <c r="B9" s="152"/>
      <c r="C9" s="143">
        <v>40</v>
      </c>
      <c r="D9" s="117">
        <f t="shared" si="6"/>
        <v>40</v>
      </c>
      <c r="E9" s="132">
        <v>120</v>
      </c>
      <c r="F9" s="117">
        <f t="shared" si="7"/>
        <v>200</v>
      </c>
      <c r="G9" s="143">
        <v>200</v>
      </c>
      <c r="H9" s="153"/>
      <c r="I9" s="127">
        <f t="shared" si="8"/>
        <v>1</v>
      </c>
      <c r="J9" s="23">
        <f t="shared" si="9"/>
        <v>50</v>
      </c>
      <c r="K9" s="24" t="str">
        <f t="shared" si="10"/>
        <v>EQ</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No skew</v>
      </c>
      <c r="M9" s="24">
        <f>IF(J9="","",MATCH(L9,Skew!$A$1:$A$15,0))</f>
        <v>1</v>
      </c>
      <c r="N9" s="24">
        <f t="shared" si="0"/>
        <v>120</v>
      </c>
      <c r="O9" s="26" t="s">
        <v>37</v>
      </c>
      <c r="P9" s="24">
        <f>IF(OR(J9="",O9=""),"",MATCH(O9,Confidence!$A$1:$A$10,0))</f>
        <v>6</v>
      </c>
      <c r="Q9" s="27">
        <f t="shared" si="1"/>
        <v>4</v>
      </c>
      <c r="R9" s="27">
        <f t="shared" si="2"/>
        <v>4</v>
      </c>
      <c r="S9" s="119">
        <f t="shared" si="3"/>
        <v>120</v>
      </c>
      <c r="T9" s="119">
        <f t="shared" si="4"/>
        <v>26.671999999999997</v>
      </c>
      <c r="U9" s="40">
        <f t="shared" si="5"/>
        <v>711.39558399999987</v>
      </c>
      <c r="V9" s="132">
        <v>150</v>
      </c>
      <c r="W9" s="28">
        <f>IF(AND(D9&gt;0,E9&gt;0,F9&gt;0,Q9&gt;0,R9&gt;0,V9&gt;0,NOT(O9="")),ABS(VLOOKUP($V$1,VLookups!$A$28:$B$29,2,FALSE)-_xlfn.BETA.DIST(V9,IF(K9="L",R9,Q9),IF(K9="L",Q9,R9),TRUE,D9,F9)),"")</f>
        <v>0.85718168318271637</v>
      </c>
      <c r="X9" s="129">
        <f>IF(OR($Q9="",$R9=""),"",_xlfn.BETA.INV(ABS(VLOOKUP($V$1,VLookups!$A$28:$B$29,2,FALSE)-X$3),IF($K9="L",$R9,$Q9),IF($K9="L",$Q9,$R9),$D9,$F9))</f>
        <v>76.05145344519164</v>
      </c>
      <c r="Y9" s="130">
        <f>IF(OR($Q9="",$R9=""),"",_xlfn.BETA.INV(ABS(VLOOKUP($V$1,VLookups!$A$28:$B$29,2,FALSE)-Y$3),IF($K9="L",$R9,$Q9),IF($K9="L",$Q9,$R9),$D9,$F9))</f>
        <v>163.94854655480833</v>
      </c>
      <c r="Z9" s="129">
        <f>IF(OR($Q9="",$R9=""),"",_xlfn.BETA.INV(ABS(VLOOKUP($V$1,VLookups!$A$28:$B$29,2,FALSE)-Z$3),IF($K9="L",$R9,$Q9),IF($K9="L",$Q9,$R9),$D9,$F9))</f>
        <v>84.576327773074098</v>
      </c>
      <c r="AA9" s="130">
        <f>IF(OR($Q9="",$R9=""),"",_xlfn.BETA.INV(ABS(VLOOKUP($V$1,VLookups!$A$28:$B$29,2,FALSE)-AA$3),IF($K9="L",$R9,$Q9),IF($K9="L",$Q9,$R9),$D9,$F9))</f>
        <v>96.014970508339758</v>
      </c>
      <c r="AB9" s="129">
        <f>IF(OR($Q9="",$R9=""),"",_xlfn.BETA.INV(ABS(VLOOKUP($V$1,VLookups!$A$28:$B$29,2,FALSE)-AB$3),IF($K9="L",$R9,$Q9),IF($K9="L",$Q9,$R9),$D9,$F9))</f>
        <v>104.83850304119331</v>
      </c>
      <c r="AC9" s="130">
        <f>IF(OR($Q9="",$R9=""),"",_xlfn.BETA.INV(ABS(VLOOKUP($V$1,VLookups!$A$28:$B$29,2,FALSE)-AC$3),IF($K9="L",$R9,$Q9),IF($K9="L",$Q9,$R9),$D9,$F9))</f>
        <v>112.62331390493674</v>
      </c>
      <c r="AD9" s="129">
        <f>IF(OR($Q9="",$R9=""),"",_xlfn.BETA.INV(ABS(VLOOKUP($V$1,VLookups!$A$28:$B$29,2,FALSE)-AD$3),IF($K9="L",$R9,$Q9),IF($K9="L",$Q9,$R9),$D9,$F9))</f>
        <v>120</v>
      </c>
      <c r="AE9" s="130">
        <f>IF(OR($Q9="",$R9=""),"",_xlfn.BETA.INV(ABS(VLOOKUP($V$1,VLookups!$A$28:$B$29,2,FALSE)-AE$3),IF($K9="L",$R9,$Q9),IF($K9="L",$Q9,$R9),$D9,$F9))</f>
        <v>127.37668609506326</v>
      </c>
      <c r="AF9" s="129">
        <f>IF(OR($Q9="",$R9=""),"",_xlfn.BETA.INV(ABS(VLOOKUP($V$1,VLookups!$A$28:$B$29,2,FALSE)-AF$3),IF($K9="L",$R9,$Q9),IF($K9="L",$Q9,$R9),$D9,$F9))</f>
        <v>135.16149695880671</v>
      </c>
      <c r="AG9" s="130">
        <f>IF(OR($Q9="",$R9=""),"",_xlfn.BETA.INV(ABS(VLOOKUP($V$1,VLookups!$A$28:$B$29,2,FALSE)-AG$3),IF($K9="L",$R9,$Q9),IF($K9="L",$Q9,$R9),$D9,$F9))</f>
        <v>143.98502949166027</v>
      </c>
      <c r="AH9" s="129">
        <f>IF(OR($Q9="",$R9=""),"",_xlfn.BETA.INV(ABS(VLOOKUP($V$1,VLookups!$A$28:$B$29,2,FALSE)-AH$3),IF($K9="L",$R9,$Q9),IF($K9="L",$Q9,$R9),$D9,$F9))</f>
        <v>155.4236722269259</v>
      </c>
      <c r="AI9" s="130">
        <f>IF(OR($Q9="",$R9=""),"",_xlfn.BETA.INV(ABS(VLOOKUP($V$1,VLookups!$A$28:$B$29,2,FALSE)-AI$3),IF($K9="L",$R9,$Q9),IF($K9="L",$Q9,$R9),$D9,$F9))</f>
        <v>177.23673967890281</v>
      </c>
      <c r="AJ9" s="17"/>
      <c r="AK9" s="17"/>
      <c r="AL9" s="17"/>
    </row>
    <row r="10" spans="1:38" x14ac:dyDescent="0.25">
      <c r="A10" s="22">
        <v>7</v>
      </c>
      <c r="B10" s="152"/>
      <c r="C10" s="143">
        <v>80</v>
      </c>
      <c r="D10" s="117">
        <f t="shared" si="6"/>
        <v>80</v>
      </c>
      <c r="E10" s="132">
        <v>120</v>
      </c>
      <c r="F10" s="117">
        <f t="shared" si="7"/>
        <v>210</v>
      </c>
      <c r="G10" s="143"/>
      <c r="H10" s="153">
        <v>0.75</v>
      </c>
      <c r="I10" s="127">
        <f t="shared" si="8"/>
        <v>1</v>
      </c>
      <c r="J10" s="23">
        <f t="shared" si="9"/>
        <v>30.76923076923077</v>
      </c>
      <c r="K10" s="24" t="str">
        <f t="shared" si="10"/>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119">
        <f t="shared" si="3"/>
        <v>129.244</v>
      </c>
      <c r="T10" s="119">
        <f t="shared" si="4"/>
        <v>26.084499999999998</v>
      </c>
      <c r="U10" s="40">
        <f t="shared" si="5"/>
        <v>680.40114024999991</v>
      </c>
      <c r="V10" s="132">
        <v>150</v>
      </c>
      <c r="W10" s="28">
        <f>IF(AND(D10&gt;0,E10&gt;0,F10&gt;0,Q10&gt;0,R10&gt;0,V10&gt;0,NOT(O10="")),ABS(VLOOKUP($V$1,VLookups!$A$28:$B$29,2,FALSE)-_xlfn.BETA.DIST(V10,IF(K10="L",R10,Q10),IF(K10="L",Q10,R10),TRUE,D10,F10)),"")</f>
        <v>0.77101377242534708</v>
      </c>
      <c r="X10" s="129">
        <f>IF(OR($Q10="",$R10=""),"",_xlfn.BETA.INV(ABS(VLOOKUP($V$1,VLookups!$A$28:$B$29,2,FALSE)-X$3),IF($K10="L",$R10,$Q10),IF($K10="L",$Q10,$R10),$D10,$F10))</f>
        <v>90.717245870955722</v>
      </c>
      <c r="Y10" s="130">
        <f>IF(OR($Q10="",$R10=""),"",_xlfn.BETA.INV(ABS(VLOOKUP($V$1,VLookups!$A$28:$B$29,2,FALSE)-Y$3),IF($K10="L",$R10,$Q10),IF($K10="L",$Q10,$R10),$D10,$F10))</f>
        <v>175.89179431422411</v>
      </c>
      <c r="Z10" s="129">
        <f>IF(OR($Q10="",$R10=""),"",_xlfn.BETA.INV(ABS(VLOOKUP($V$1,VLookups!$A$28:$B$29,2,FALSE)-Z$3),IF($K10="L",$R10,$Q10),IF($K10="L",$Q10,$R10),$D10,$F10))</f>
        <v>96.130805256290245</v>
      </c>
      <c r="AA10" s="130">
        <f>IF(OR($Q10="",$R10=""),"",_xlfn.BETA.INV(ABS(VLOOKUP($V$1,VLookups!$A$28:$B$29,2,FALSE)-AA$3),IF($K10="L",$R10,$Q10),IF($K10="L",$Q10,$R10),$D10,$F10))</f>
        <v>104.77294681247872</v>
      </c>
      <c r="AB10" s="129">
        <f>IF(OR($Q10="",$R10=""),"",_xlfn.BETA.INV(ABS(VLOOKUP($V$1,VLookups!$A$28:$B$29,2,FALSE)-AB$3),IF($K10="L",$R10,$Q10),IF($K10="L",$Q10,$R10),$D10,$F10))</f>
        <v>112.37948252537765</v>
      </c>
      <c r="AC10" s="130">
        <f>IF(OR($Q10="",$R10=""),"",_xlfn.BETA.INV(ABS(VLOOKUP($V$1,VLookups!$A$28:$B$29,2,FALSE)-AC$3),IF($K10="L",$R10,$Q10),IF($K10="L",$Q10,$R10),$D10,$F10))</f>
        <v>119.6756160418808</v>
      </c>
      <c r="AD10" s="129">
        <f>IF(OR($Q10="",$R10=""),"",_xlfn.BETA.INV(ABS(VLOOKUP($V$1,VLookups!$A$28:$B$29,2,FALSE)-AD$3),IF($K10="L",$R10,$Q10),IF($K10="L",$Q10,$R10),$D10,$F10))</f>
        <v>127.02596365640288</v>
      </c>
      <c r="AE10" s="130">
        <f>IF(OR($Q10="",$R10=""),"",_xlfn.BETA.INV(ABS(VLOOKUP($V$1,VLookups!$A$28:$B$29,2,FALSE)-AE$3),IF($K10="L",$R10,$Q10),IF($K10="L",$Q10,$R10),$D10,$F10))</f>
        <v>134.73715956208315</v>
      </c>
      <c r="AF10" s="129">
        <f>IF(OR($Q10="",$R10=""),"",_xlfn.BETA.INV(ABS(VLOOKUP($V$1,VLookups!$A$28:$B$29,2,FALSE)-AF$3),IF($K10="L",$R10,$Q10),IF($K10="L",$Q10,$R10),$D10,$F10))</f>
        <v>143.1944885650648</v>
      </c>
      <c r="AG10" s="130">
        <f>IF(OR($Q10="",$R10=""),"",_xlfn.BETA.INV(ABS(VLOOKUP($V$1,VLookups!$A$28:$B$29,2,FALSE)-AG$3),IF($K10="L",$R10,$Q10),IF($K10="L",$Q10,$R10),$D10,$F10))</f>
        <v>153.07606763979476</v>
      </c>
      <c r="AH10" s="129">
        <f>IF(OR($Q10="",$R10=""),"",_xlfn.BETA.INV(ABS(VLOOKUP($V$1,VLookups!$A$28:$B$29,2,FALSE)-AH$3),IF($K10="L",$R10,$Q10),IF($K10="L",$Q10,$R10),$D10,$F10))</f>
        <v>166.14594296108976</v>
      </c>
      <c r="AI10" s="130">
        <f>IF(OR($Q10="",$R10=""),"",_xlfn.BETA.INV(ABS(VLOOKUP($V$1,VLookups!$A$28:$B$29,2,FALSE)-AI$3),IF($K10="L",$R10,$Q10),IF($K10="L",$Q10,$R10),$D10,$F10))</f>
        <v>190.60467945367083</v>
      </c>
      <c r="AJ10" s="17"/>
      <c r="AK10" s="17"/>
      <c r="AL10" s="17"/>
    </row>
    <row r="11" spans="1:38" x14ac:dyDescent="0.25">
      <c r="A11" s="22">
        <v>8</v>
      </c>
      <c r="B11" s="152"/>
      <c r="C11" s="143"/>
      <c r="D11" s="117">
        <f t="shared" si="6"/>
        <v>60</v>
      </c>
      <c r="E11" s="132">
        <v>120</v>
      </c>
      <c r="F11" s="117">
        <f t="shared" si="7"/>
        <v>240</v>
      </c>
      <c r="G11" s="143"/>
      <c r="H11" s="153"/>
      <c r="I11" s="127">
        <f t="shared" si="8"/>
        <v>1</v>
      </c>
      <c r="J11" s="23">
        <f t="shared" si="9"/>
        <v>33.333333333333329</v>
      </c>
      <c r="K11" s="24" t="str">
        <f t="shared" si="10"/>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119">
        <f t="shared" si="3"/>
        <v>137.13</v>
      </c>
      <c r="T11" s="119">
        <f t="shared" si="4"/>
        <v>41.994</v>
      </c>
      <c r="U11" s="40">
        <f t="shared" si="5"/>
        <v>1763.496036</v>
      </c>
      <c r="V11" s="132">
        <v>150</v>
      </c>
      <c r="W11" s="28">
        <f>IF(AND(D11&gt;0,E11&gt;0,F11&gt;0,Q11&gt;0,R11&gt;0,V11&gt;0,NOT(O11="")),ABS(VLOOKUP($V$1,VLookups!$A$28:$B$29,2,FALSE)-_xlfn.BETA.DIST(V11,IF(K11="L",R11,Q11),IF(K11="L",Q11,R11),TRUE,D11,F11)),"")</f>
        <v>0.61871843353822908</v>
      </c>
      <c r="X11" s="129">
        <f>IF(OR($Q11="",$R11=""),"",_xlfn.BETA.INV(ABS(VLOOKUP($V$1,VLookups!$A$28:$B$29,2,FALSE)-X$3),IF($K11="L",$R11,$Q11),IF($K11="L",$Q11,$R11),$D11,$F11))</f>
        <v>73.681717488858922</v>
      </c>
      <c r="Y11" s="130">
        <f>IF(OR($Q11="",$R11=""),"",_xlfn.BETA.INV(ABS(VLOOKUP($V$1,VLookups!$A$28:$B$29,2,FALSE)-Y$3),IF($K11="L",$R11,$Q11),IF($K11="L",$Q11,$R11),$D11,$F11))</f>
        <v>209.71500093327623</v>
      </c>
      <c r="Z11" s="129">
        <f>IF(OR($Q11="",$R11=""),"",_xlfn.BETA.INV(ABS(VLOOKUP($V$1,VLookups!$A$28:$B$29,2,FALSE)-Z$3),IF($K11="L",$R11,$Q11),IF($K11="L",$Q11,$R11),$D11,$F11))</f>
        <v>82.157866009875477</v>
      </c>
      <c r="AA11" s="130">
        <f>IF(OR($Q11="",$R11=""),"",_xlfn.BETA.INV(ABS(VLOOKUP($V$1,VLookups!$A$28:$B$29,2,FALSE)-AA$3),IF($K11="L",$R11,$Q11),IF($K11="L",$Q11,$R11),$D11,$F11))</f>
        <v>96.432172385519664</v>
      </c>
      <c r="AB11" s="129">
        <f>IF(OR($Q11="",$R11=""),"",_xlfn.BETA.INV(ABS(VLOOKUP($V$1,VLookups!$A$28:$B$29,2,FALSE)-AB$3),IF($K11="L",$R11,$Q11),IF($K11="L",$Q11,$R11),$D11,$F11))</f>
        <v>109.36856169729293</v>
      </c>
      <c r="AC11" s="130">
        <f>IF(OR($Q11="",$R11=""),"",_xlfn.BETA.INV(ABS(VLOOKUP($V$1,VLookups!$A$28:$B$29,2,FALSE)-AC$3),IF($K11="L",$R11,$Q11),IF($K11="L",$Q11,$R11),$D11,$F11))</f>
        <v>121.88329339568574</v>
      </c>
      <c r="AD11" s="129">
        <f>IF(OR($Q11="",$R11=""),"",_xlfn.BETA.INV(ABS(VLOOKUP($V$1,VLookups!$A$28:$B$29,2,FALSE)-AD$3),IF($K11="L",$R11,$Q11),IF($K11="L",$Q11,$R11),$D11,$F11))</f>
        <v>134.45294876206117</v>
      </c>
      <c r="AE11" s="130">
        <f>IF(OR($Q11="",$R11=""),"",_xlfn.BETA.INV(ABS(VLOOKUP($V$1,VLookups!$A$28:$B$29,2,FALSE)-AE$3),IF($K11="L",$R11,$Q11),IF($K11="L",$Q11,$R11),$D11,$F11))</f>
        <v>147.47598128537601</v>
      </c>
      <c r="AF11" s="129">
        <f>IF(OR($Q11="",$R11=""),"",_xlfn.BETA.INV(ABS(VLOOKUP($V$1,VLookups!$A$28:$B$29,2,FALSE)-AF$3),IF($K11="L",$R11,$Q11),IF($K11="L",$Q11,$R11),$D11,$F11))</f>
        <v>161.43584846220006</v>
      </c>
      <c r="AG11" s="130">
        <f>IF(OR($Q11="",$R11=""),"",_xlfn.BETA.INV(ABS(VLOOKUP($V$1,VLookups!$A$28:$B$29,2,FALSE)-AG$3),IF($K11="L",$R11,$Q11),IF($K11="L",$Q11,$R11),$D11,$F11))</f>
        <v>177.14108145953912</v>
      </c>
      <c r="AH11" s="129">
        <f>IF(OR($Q11="",$R11=""),"",_xlfn.BETA.INV(ABS(VLOOKUP($V$1,VLookups!$A$28:$B$29,2,FALSE)-AH$3),IF($K11="L",$R11,$Q11),IF($K11="L",$Q11,$R11),$D11,$F11))</f>
        <v>196.55474628577736</v>
      </c>
      <c r="AI11" s="130">
        <f>IF(OR($Q11="",$R11=""),"",_xlfn.BETA.INV(ABS(VLOOKUP($V$1,VLookups!$A$28:$B$29,2,FALSE)-AI$3),IF($K11="L",$R11,$Q11),IF($K11="L",$Q11,$R11),$D11,$F11))</f>
        <v>226.68715555621509</v>
      </c>
      <c r="AJ11" s="17"/>
      <c r="AK11" s="17"/>
      <c r="AL11" s="17"/>
    </row>
    <row r="12" spans="1:38" x14ac:dyDescent="0.25">
      <c r="A12" s="22">
        <v>9</v>
      </c>
      <c r="B12" s="152">
        <v>-0.25</v>
      </c>
      <c r="C12" s="143"/>
      <c r="D12" s="117">
        <f t="shared" si="6"/>
        <v>90</v>
      </c>
      <c r="E12" s="132">
        <v>120</v>
      </c>
      <c r="F12" s="117">
        <f t="shared" si="7"/>
        <v>240</v>
      </c>
      <c r="G12" s="143"/>
      <c r="H12" s="153"/>
      <c r="I12" s="127">
        <f t="shared" si="8"/>
        <v>1</v>
      </c>
      <c r="J12" s="23">
        <f t="shared" si="9"/>
        <v>20</v>
      </c>
      <c r="K12" s="24" t="str">
        <f t="shared" si="10"/>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54</v>
      </c>
      <c r="P12" s="24">
        <f>IF(OR(J12="",O12=""),"",MATCH(O12,Confidence!$A$1:$A$10,0))</f>
        <v>9</v>
      </c>
      <c r="Q12" s="27">
        <f t="shared" si="1"/>
        <v>1.125</v>
      </c>
      <c r="R12" s="27">
        <f t="shared" si="2"/>
        <v>1.5</v>
      </c>
      <c r="S12" s="119">
        <f t="shared" si="3"/>
        <v>154.27500000000001</v>
      </c>
      <c r="T12" s="119">
        <f t="shared" si="4"/>
        <v>38.984999999999999</v>
      </c>
      <c r="U12" s="40">
        <f t="shared" si="5"/>
        <v>1519.8302249999999</v>
      </c>
      <c r="V12" s="132">
        <v>150</v>
      </c>
      <c r="W12" s="28">
        <f>IF(AND(D12&gt;0,E12&gt;0,F12&gt;0,Q12&gt;0,R12&gt;0,V12&gt;0,NOT(O12="")),ABS(VLOOKUP($V$1,VLookups!$A$28:$B$29,2,FALSE)-_xlfn.BETA.DIST(V12,IF(K12="L",R12,Q12),IF(K12="L",Q12,R12),TRUE,D12,F12)),"")</f>
        <v>0.49015596690901031</v>
      </c>
      <c r="X12" s="129">
        <f>IF(OR($Q12="",$R12=""),"",_xlfn.BETA.INV(ABS(VLOOKUP($V$1,VLookups!$A$28:$B$29,2,FALSE)-X$3),IF($K12="L",$R12,$Q12),IF($K12="L",$Q12,$R12),$D12,$F12))</f>
        <v>97.160799802015404</v>
      </c>
      <c r="Y12" s="130">
        <f>IF(OR($Q12="",$R12=""),"",_xlfn.BETA.INV(ABS(VLOOKUP($V$1,VLookups!$A$28:$B$29,2,FALSE)-Y$3),IF($K12="L",$R12,$Q12),IF($K12="L",$Q12,$R12),$D12,$F12))</f>
        <v>221.48053428954643</v>
      </c>
      <c r="Z12" s="129">
        <f>IF(OR($Q12="",$R12=""),"",_xlfn.BETA.INV(ABS(VLOOKUP($V$1,VLookups!$A$28:$B$29,2,FALSE)-Z$3),IF($K12="L",$R12,$Q12),IF($K12="L",$Q12,$R12),$D12,$F12))</f>
        <v>103.39603009710981</v>
      </c>
      <c r="AA12" s="130">
        <f>IF(OR($Q12="",$R12=""),"",_xlfn.BETA.INV(ABS(VLOOKUP($V$1,VLookups!$A$28:$B$29,2,FALSE)-AA$3),IF($K12="L",$R12,$Q12),IF($K12="L",$Q12,$R12),$D12,$F12))</f>
        <v>115.31470913210345</v>
      </c>
      <c r="AB12" s="129">
        <f>IF(OR($Q12="",$R12=""),"",_xlfn.BETA.INV(ABS(VLOOKUP($V$1,VLookups!$A$28:$B$29,2,FALSE)-AB$3),IF($K12="L",$R12,$Q12),IF($K12="L",$Q12,$R12),$D12,$F12))</f>
        <v>127.07508825385372</v>
      </c>
      <c r="AC12" s="130">
        <f>IF(OR($Q12="",$R12=""),"",_xlfn.BETA.INV(ABS(VLOOKUP($V$1,VLookups!$A$28:$B$29,2,FALSE)-AC$3),IF($K12="L",$R12,$Q12),IF($K12="L",$Q12,$R12),$D12,$F12))</f>
        <v>138.97677400728563</v>
      </c>
      <c r="AD12" s="129">
        <f>IF(OR($Q12="",$R12=""),"",_xlfn.BETA.INV(ABS(VLOOKUP($V$1,VLookups!$A$28:$B$29,2,FALSE)-AD$3),IF($K12="L",$R12,$Q12),IF($K12="L",$Q12,$R12),$D12,$F12))</f>
        <v>151.22716852533458</v>
      </c>
      <c r="AE12" s="130">
        <f>IF(OR($Q12="",$R12=""),"",_xlfn.BETA.INV(ABS(VLOOKUP($V$1,VLookups!$A$28:$B$29,2,FALSE)-AE$3),IF($K12="L",$R12,$Q12),IF($K12="L",$Q12,$R12),$D12,$F12))</f>
        <v>164.04434165589541</v>
      </c>
      <c r="AF12" s="129">
        <f>IF(OR($Q12="",$R12=""),"",_xlfn.BETA.INV(ABS(VLOOKUP($V$1,VLookups!$A$28:$B$29,2,FALSE)-AF$3),IF($K12="L",$R12,$Q12),IF($K12="L",$Q12,$R12),$D12,$F12))</f>
        <v>177.72889513804802</v>
      </c>
      <c r="AG12" s="130">
        <f>IF(OR($Q12="",$R12=""),"",_xlfn.BETA.INV(ABS(VLOOKUP($V$1,VLookups!$A$28:$B$29,2,FALSE)-AG$3),IF($K12="L",$R12,$Q12),IF($K12="L",$Q12,$R12),$D12,$F12))</f>
        <v>192.80120031635158</v>
      </c>
      <c r="AH12" s="129">
        <f>IF(OR($Q12="",$R12=""),"",_xlfn.BETA.INV(ABS(VLOOKUP($V$1,VLookups!$A$28:$B$29,2,FALSE)-AH$3),IF($K12="L",$R12,$Q12),IF($K12="L",$Q12,$R12),$D12,$F12))</f>
        <v>210.48032650888729</v>
      </c>
      <c r="AI12" s="130">
        <f>IF(OR($Q12="",$R12=""),"",_xlfn.BETA.INV(ABS(VLOOKUP($V$1,VLookups!$A$28:$B$29,2,FALSE)-AI$3),IF($K12="L",$R12,$Q12),IF($K12="L",$Q12,$R12),$D12,$F12))</f>
        <v>233.69376058792872</v>
      </c>
      <c r="AJ12" s="17"/>
      <c r="AK12" s="17"/>
      <c r="AL12" s="17"/>
    </row>
    <row r="13" spans="1:38" x14ac:dyDescent="0.25">
      <c r="A13" s="22">
        <v>10</v>
      </c>
      <c r="B13" s="152">
        <v>-0.1</v>
      </c>
      <c r="C13" s="143">
        <v>20</v>
      </c>
      <c r="D13" s="117">
        <f t="shared" si="6"/>
        <v>20</v>
      </c>
      <c r="E13" s="132">
        <v>120</v>
      </c>
      <c r="F13" s="117">
        <f t="shared" si="7"/>
        <v>220</v>
      </c>
      <c r="G13" s="143">
        <v>220</v>
      </c>
      <c r="H13" s="153">
        <v>0.1</v>
      </c>
      <c r="I13" s="127">
        <f t="shared" si="8"/>
        <v>1</v>
      </c>
      <c r="J13" s="23">
        <f t="shared" si="9"/>
        <v>50</v>
      </c>
      <c r="K13" s="24" t="str">
        <f t="shared" si="10"/>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119">
        <f t="shared" si="3"/>
        <v>120</v>
      </c>
      <c r="T13" s="119">
        <f t="shared" si="4"/>
        <v>53.459999999999994</v>
      </c>
      <c r="U13" s="40">
        <f t="shared" si="5"/>
        <v>2857.9715999999994</v>
      </c>
      <c r="V13" s="132">
        <v>150</v>
      </c>
      <c r="W13" s="28">
        <f>IF(AND(D13&gt;0,E13&gt;0,F13&gt;0,Q13&gt;0,R13&gt;0,V13&gt;0,NOT(O13="")),ABS(VLOOKUP($V$1,VLookups!$A$28:$B$29,2,FALSE)-_xlfn.BETA.DIST(V13,IF(K13="L",R13,Q13),IF(K13="L",Q13,R13),TRUE,D13,F13)),"")</f>
        <v>0.67030669751651017</v>
      </c>
      <c r="X13" s="129">
        <f>IF(OR($Q13="",$R13=""),"",_xlfn.BETA.INV(ABS(VLOOKUP($V$1,VLookups!$A$28:$B$29,2,FALSE)-X$3),IF($K13="L",$R13,$Q13),IF($K13="L",$Q13,$R13),$D13,$F13))</f>
        <v>34.93600139070687</v>
      </c>
      <c r="Y13" s="130">
        <f>IF(OR($Q13="",$R13=""),"",_xlfn.BETA.INV(ABS(VLOOKUP($V$1,VLookups!$A$28:$B$29,2,FALSE)-Y$3),IF($K13="L",$R13,$Q13),IF($K13="L",$Q13,$R13),$D13,$F13))</f>
        <v>205.06399860929312</v>
      </c>
      <c r="Z13" s="129">
        <f>IF(OR($Q13="",$R13=""),"",_xlfn.BETA.INV(ABS(VLOOKUP($V$1,VLookups!$A$28:$B$29,2,FALSE)-Z$3),IF($K13="L",$R13,$Q13),IF($K13="L",$Q13,$R13),$D13,$F13))</f>
        <v>46.180020130310737</v>
      </c>
      <c r="AA13" s="130">
        <f>IF(OR($Q13="",$R13=""),"",_xlfn.BETA.INV(ABS(VLOOKUP($V$1,VLookups!$A$28:$B$29,2,FALSE)-AA$3),IF($K13="L",$R13,$Q13),IF($K13="L",$Q13,$R13),$D13,$F13))</f>
        <v>66.161380964549892</v>
      </c>
      <c r="AB13" s="129">
        <f>IF(OR($Q13="",$R13=""),"",_xlfn.BETA.INV(ABS(VLOOKUP($V$1,VLookups!$A$28:$B$29,2,FALSE)-AB$3),IF($K13="L",$R13,$Q13),IF($K13="L",$Q13,$R13),$D13,$F13))</f>
        <v>84.660532091466678</v>
      </c>
      <c r="AC13" s="130">
        <f>IF(OR($Q13="",$R13=""),"",_xlfn.BETA.INV(ABS(VLOOKUP($V$1,VLookups!$A$28:$B$29,2,FALSE)-AC$3),IF($K13="L",$R13,$Q13),IF($K13="L",$Q13,$R13),$D13,$F13))</f>
        <v>102.47444487146437</v>
      </c>
      <c r="AD13" s="129">
        <f>IF(OR($Q13="",$R13=""),"",_xlfn.BETA.INV(ABS(VLOOKUP($V$1,VLookups!$A$28:$B$29,2,FALSE)-AD$3),IF($K13="L",$R13,$Q13),IF($K13="L",$Q13,$R13),$D13,$F13))</f>
        <v>119.99999999999996</v>
      </c>
      <c r="AE13" s="130">
        <f>IF(OR($Q13="",$R13=""),"",_xlfn.BETA.INV(ABS(VLOOKUP($V$1,VLookups!$A$28:$B$29,2,FALSE)-AE$3),IF($K13="L",$R13,$Q13),IF($K13="L",$Q13,$R13),$D13,$F13))</f>
        <v>137.52555512853564</v>
      </c>
      <c r="AF13" s="129">
        <f>IF(OR($Q13="",$R13=""),"",_xlfn.BETA.INV(ABS(VLOOKUP($V$1,VLookups!$A$28:$B$29,2,FALSE)-AF$3),IF($K13="L",$R13,$Q13),IF($K13="L",$Q13,$R13),$D13,$F13))</f>
        <v>155.33946790853329</v>
      </c>
      <c r="AG13" s="130">
        <f>IF(OR($Q13="",$R13=""),"",_xlfn.BETA.INV(ABS(VLOOKUP($V$1,VLookups!$A$28:$B$29,2,FALSE)-AG$3),IF($K13="L",$R13,$Q13),IF($K13="L",$Q13,$R13),$D13,$F13))</f>
        <v>173.83861903545014</v>
      </c>
      <c r="AH13" s="129">
        <f>IF(OR($Q13="",$R13=""),"",_xlfn.BETA.INV(ABS(VLOOKUP($V$1,VLookups!$A$28:$B$29,2,FALSE)-AH$3),IF($K13="L",$R13,$Q13),IF($K13="L",$Q13,$R13),$D13,$F13))</f>
        <v>193.81997986968926</v>
      </c>
      <c r="AI13" s="130">
        <f>IF(OR($Q13="",$R13=""),"",_xlfn.BETA.INV(ABS(VLOOKUP($V$1,VLookups!$A$28:$B$29,2,FALSE)-AI$3),IF($K13="L",$R13,$Q13),IF($K13="L",$Q13,$R13),$D13,$F13))</f>
        <v>215.904020608759</v>
      </c>
      <c r="AJ13" s="17"/>
      <c r="AK13" s="17"/>
      <c r="AL13" s="17"/>
    </row>
    <row r="14" spans="1:38" hidden="1" x14ac:dyDescent="0.25">
      <c r="A14" s="22">
        <v>11</v>
      </c>
      <c r="B14" s="152"/>
      <c r="C14" s="143"/>
      <c r="D14" s="117" t="str">
        <f t="shared" si="6"/>
        <v/>
      </c>
      <c r="E14" s="132"/>
      <c r="F14" s="117" t="str">
        <f t="shared" si="7"/>
        <v/>
      </c>
      <c r="G14" s="143"/>
      <c r="H14" s="153"/>
      <c r="I14" s="127" t="str">
        <f t="shared" si="8"/>
        <v/>
      </c>
      <c r="J14" s="23" t="str">
        <f t="shared" si="9"/>
        <v/>
      </c>
      <c r="K14" s="24" t="str">
        <f t="shared" si="10"/>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119" t="str">
        <f t="shared" si="3"/>
        <v/>
      </c>
      <c r="T14" s="119" t="str">
        <f t="shared" si="4"/>
        <v/>
      </c>
      <c r="U14" s="40" t="str">
        <f t="shared" si="5"/>
        <v/>
      </c>
      <c r="V14" s="132"/>
      <c r="W14" s="28" t="str">
        <f>IF(AND(D14&gt;0,E14&gt;0,F14&gt;0,Q14&gt;0,R14&gt;0,V14&gt;0,NOT(O14="")),ABS(VLOOKUP($V$1,VLookups!$A$28:$B$29,2,FALSE)-_xlfn.BETA.DIST(V14,IF(K14="L",R14,Q14),IF(K14="L",Q14,R14),TRUE,D14,F14)),"")</f>
        <v/>
      </c>
      <c r="X14" s="129" t="str">
        <f>IF(OR($Q14="",$R14=""),"",_xlfn.BETA.INV(ABS(VLOOKUP($V$1,VLookups!$A$28:$B$29,2,FALSE)-X$3),IF($K14="L",$R14,$Q14),IF($K14="L",$Q14,$R14),$D14,$F14))</f>
        <v/>
      </c>
      <c r="Y14" s="130" t="str">
        <f>IF(OR($Q14="",$R14=""),"",_xlfn.BETA.INV(ABS(VLOOKUP($V$1,VLookups!$A$28:$B$29,2,FALSE)-Y$3),IF($K14="L",$R14,$Q14),IF($K14="L",$Q14,$R14),$D14,$F14))</f>
        <v/>
      </c>
      <c r="Z14" s="129" t="str">
        <f>IF(OR($Q14="",$R14=""),"",_xlfn.BETA.INV(ABS(VLOOKUP($V$1,VLookups!$A$28:$B$29,2,FALSE)-Z$3),IF($K14="L",$R14,$Q14),IF($K14="L",$Q14,$R14),$D14,$F14))</f>
        <v/>
      </c>
      <c r="AA14" s="130" t="str">
        <f>IF(OR($Q14="",$R14=""),"",_xlfn.BETA.INV(ABS(VLOOKUP($V$1,VLookups!$A$28:$B$29,2,FALSE)-AA$3),IF($K14="L",$R14,$Q14),IF($K14="L",$Q14,$R14),$D14,$F14))</f>
        <v/>
      </c>
      <c r="AB14" s="129" t="str">
        <f>IF(OR($Q14="",$R14=""),"",_xlfn.BETA.INV(ABS(VLOOKUP($V$1,VLookups!$A$28:$B$29,2,FALSE)-AB$3),IF($K14="L",$R14,$Q14),IF($K14="L",$Q14,$R14),$D14,$F14))</f>
        <v/>
      </c>
      <c r="AC14" s="130" t="str">
        <f>IF(OR($Q14="",$R14=""),"",_xlfn.BETA.INV(ABS(VLOOKUP($V$1,VLookups!$A$28:$B$29,2,FALSE)-AC$3),IF($K14="L",$R14,$Q14),IF($K14="L",$Q14,$R14),$D14,$F14))</f>
        <v/>
      </c>
      <c r="AD14" s="129" t="str">
        <f>IF(OR($Q14="",$R14=""),"",_xlfn.BETA.INV(ABS(VLOOKUP($V$1,VLookups!$A$28:$B$29,2,FALSE)-AD$3),IF($K14="L",$R14,$Q14),IF($K14="L",$Q14,$R14),$D14,$F14))</f>
        <v/>
      </c>
      <c r="AE14" s="130" t="str">
        <f>IF(OR($Q14="",$R14=""),"",_xlfn.BETA.INV(ABS(VLOOKUP($V$1,VLookups!$A$28:$B$29,2,FALSE)-AE$3),IF($K14="L",$R14,$Q14),IF($K14="L",$Q14,$R14),$D14,$F14))</f>
        <v/>
      </c>
      <c r="AF14" s="129" t="str">
        <f>IF(OR($Q14="",$R14=""),"",_xlfn.BETA.INV(ABS(VLOOKUP($V$1,VLookups!$A$28:$B$29,2,FALSE)-AF$3),IF($K14="L",$R14,$Q14),IF($K14="L",$Q14,$R14),$D14,$F14))</f>
        <v/>
      </c>
      <c r="AG14" s="130" t="str">
        <f>IF(OR($Q14="",$R14=""),"",_xlfn.BETA.INV(ABS(VLOOKUP($V$1,VLookups!$A$28:$B$29,2,FALSE)-AG$3),IF($K14="L",$R14,$Q14),IF($K14="L",$Q14,$R14),$D14,$F14))</f>
        <v/>
      </c>
      <c r="AH14" s="129" t="str">
        <f>IF(OR($Q14="",$R14=""),"",_xlfn.BETA.INV(ABS(VLOOKUP($V$1,VLookups!$A$28:$B$29,2,FALSE)-AH$3),IF($K14="L",$R14,$Q14),IF($K14="L",$Q14,$R14),$D14,$F14))</f>
        <v/>
      </c>
      <c r="AI14" s="130" t="str">
        <f>IF(OR($Q14="",$R14=""),"",_xlfn.BETA.INV(ABS(VLOOKUP($V$1,VLookups!$A$28:$B$29,2,FALSE)-AI$3),IF($K14="L",$R14,$Q14),IF($K14="L",$Q14,$R14),$D14,$F14))</f>
        <v/>
      </c>
      <c r="AJ14" s="17"/>
      <c r="AK14" s="17"/>
      <c r="AL14" s="17"/>
    </row>
    <row r="15" spans="1:38" hidden="1" x14ac:dyDescent="0.25">
      <c r="A15" s="22">
        <v>12</v>
      </c>
      <c r="B15" s="152"/>
      <c r="C15" s="143"/>
      <c r="D15" s="117" t="str">
        <f t="shared" si="6"/>
        <v/>
      </c>
      <c r="E15" s="132"/>
      <c r="F15" s="117" t="str">
        <f t="shared" si="7"/>
        <v/>
      </c>
      <c r="G15" s="143"/>
      <c r="H15" s="153"/>
      <c r="I15" s="127" t="str">
        <f t="shared" si="8"/>
        <v/>
      </c>
      <c r="J15" s="23" t="str">
        <f t="shared" si="9"/>
        <v/>
      </c>
      <c r="K15" s="24" t="str">
        <f t="shared" si="10"/>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119" t="str">
        <f t="shared" si="3"/>
        <v/>
      </c>
      <c r="T15" s="119" t="str">
        <f t="shared" si="4"/>
        <v/>
      </c>
      <c r="U15" s="40" t="str">
        <f t="shared" si="5"/>
        <v/>
      </c>
      <c r="V15" s="132"/>
      <c r="W15" s="28" t="str">
        <f>IF(AND(D15&gt;0,E15&gt;0,F15&gt;0,Q15&gt;0,R15&gt;0,V15&gt;0,NOT(O15="")),ABS(VLOOKUP($V$1,VLookups!$A$28:$B$29,2,FALSE)-_xlfn.BETA.DIST(V15,IF(K15="L",R15,Q15),IF(K15="L",Q15,R15),TRUE,D15,F15)),"")</f>
        <v/>
      </c>
      <c r="X15" s="129" t="str">
        <f>IF(OR($Q15="",$R15=""),"",_xlfn.BETA.INV(ABS(VLOOKUP($V$1,VLookups!$A$28:$B$29,2,FALSE)-X$3),IF($K15="L",$R15,$Q15),IF($K15="L",$Q15,$R15),$D15,$F15))</f>
        <v/>
      </c>
      <c r="Y15" s="130" t="str">
        <f>IF(OR($Q15="",$R15=""),"",_xlfn.BETA.INV(ABS(VLOOKUP($V$1,VLookups!$A$28:$B$29,2,FALSE)-Y$3),IF($K15="L",$R15,$Q15),IF($K15="L",$Q15,$R15),$D15,$F15))</f>
        <v/>
      </c>
      <c r="Z15" s="129" t="str">
        <f>IF(OR($Q15="",$R15=""),"",_xlfn.BETA.INV(ABS(VLOOKUP($V$1,VLookups!$A$28:$B$29,2,FALSE)-Z$3),IF($K15="L",$R15,$Q15),IF($K15="L",$Q15,$R15),$D15,$F15))</f>
        <v/>
      </c>
      <c r="AA15" s="130" t="str">
        <f>IF(OR($Q15="",$R15=""),"",_xlfn.BETA.INV(ABS(VLOOKUP($V$1,VLookups!$A$28:$B$29,2,FALSE)-AA$3),IF($K15="L",$R15,$Q15),IF($K15="L",$Q15,$R15),$D15,$F15))</f>
        <v/>
      </c>
      <c r="AB15" s="129" t="str">
        <f>IF(OR($Q15="",$R15=""),"",_xlfn.BETA.INV(ABS(VLOOKUP($V$1,VLookups!$A$28:$B$29,2,FALSE)-AB$3),IF($K15="L",$R15,$Q15),IF($K15="L",$Q15,$R15),$D15,$F15))</f>
        <v/>
      </c>
      <c r="AC15" s="130" t="str">
        <f>IF(OR($Q15="",$R15=""),"",_xlfn.BETA.INV(ABS(VLOOKUP($V$1,VLookups!$A$28:$B$29,2,FALSE)-AC$3),IF($K15="L",$R15,$Q15),IF($K15="L",$Q15,$R15),$D15,$F15))</f>
        <v/>
      </c>
      <c r="AD15" s="129" t="str">
        <f>IF(OR($Q15="",$R15=""),"",_xlfn.BETA.INV(ABS(VLOOKUP($V$1,VLookups!$A$28:$B$29,2,FALSE)-AD$3),IF($K15="L",$R15,$Q15),IF($K15="L",$Q15,$R15),$D15,$F15))</f>
        <v/>
      </c>
      <c r="AE15" s="130" t="str">
        <f>IF(OR($Q15="",$R15=""),"",_xlfn.BETA.INV(ABS(VLOOKUP($V$1,VLookups!$A$28:$B$29,2,FALSE)-AE$3),IF($K15="L",$R15,$Q15),IF($K15="L",$Q15,$R15),$D15,$F15))</f>
        <v/>
      </c>
      <c r="AF15" s="129" t="str">
        <f>IF(OR($Q15="",$R15=""),"",_xlfn.BETA.INV(ABS(VLOOKUP($V$1,VLookups!$A$28:$B$29,2,FALSE)-AF$3),IF($K15="L",$R15,$Q15),IF($K15="L",$Q15,$R15),$D15,$F15))</f>
        <v/>
      </c>
      <c r="AG15" s="130" t="str">
        <f>IF(OR($Q15="",$R15=""),"",_xlfn.BETA.INV(ABS(VLOOKUP($V$1,VLookups!$A$28:$B$29,2,FALSE)-AG$3),IF($K15="L",$R15,$Q15),IF($K15="L",$Q15,$R15),$D15,$F15))</f>
        <v/>
      </c>
      <c r="AH15" s="129" t="str">
        <f>IF(OR($Q15="",$R15=""),"",_xlfn.BETA.INV(ABS(VLOOKUP($V$1,VLookups!$A$28:$B$29,2,FALSE)-AH$3),IF($K15="L",$R15,$Q15),IF($K15="L",$Q15,$R15),$D15,$F15))</f>
        <v/>
      </c>
      <c r="AI15" s="130" t="str">
        <f>IF(OR($Q15="",$R15=""),"",_xlfn.BETA.INV(ABS(VLOOKUP($V$1,VLookups!$A$28:$B$29,2,FALSE)-AI$3),IF($K15="L",$R15,$Q15),IF($K15="L",$Q15,$R15),$D15,$F15))</f>
        <v/>
      </c>
      <c r="AJ15" s="17"/>
      <c r="AK15" s="17"/>
      <c r="AL15" s="17"/>
    </row>
    <row r="16" spans="1:38" hidden="1" x14ac:dyDescent="0.25">
      <c r="A16" s="22">
        <v>13</v>
      </c>
      <c r="B16" s="152"/>
      <c r="C16" s="143"/>
      <c r="D16" s="117" t="str">
        <f t="shared" si="6"/>
        <v/>
      </c>
      <c r="E16" s="132"/>
      <c r="F16" s="117" t="str">
        <f t="shared" si="7"/>
        <v/>
      </c>
      <c r="G16" s="143"/>
      <c r="H16" s="153"/>
      <c r="I16" s="127" t="str">
        <f t="shared" si="8"/>
        <v/>
      </c>
      <c r="J16" s="23" t="str">
        <f t="shared" si="9"/>
        <v/>
      </c>
      <c r="K16" s="24" t="str">
        <f t="shared" si="10"/>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119" t="str">
        <f t="shared" si="3"/>
        <v/>
      </c>
      <c r="T16" s="119" t="str">
        <f t="shared" si="4"/>
        <v/>
      </c>
      <c r="U16" s="40" t="str">
        <f t="shared" si="5"/>
        <v/>
      </c>
      <c r="V16" s="132"/>
      <c r="W16" s="28" t="str">
        <f>IF(AND(D16&gt;0,E16&gt;0,F16&gt;0,Q16&gt;0,R16&gt;0,V16&gt;0,NOT(O16="")),ABS(VLOOKUP($V$1,VLookups!$A$28:$B$29,2,FALSE)-_xlfn.BETA.DIST(V16,IF(K16="L",R16,Q16),IF(K16="L",Q16,R16),TRUE,D16,F16)),"")</f>
        <v/>
      </c>
      <c r="X16" s="129" t="str">
        <f>IF(OR($Q16="",$R16=""),"",_xlfn.BETA.INV(ABS(VLOOKUP($V$1,VLookups!$A$28:$B$29,2,FALSE)-X$3),IF($K16="L",$R16,$Q16),IF($K16="L",$Q16,$R16),$D16,$F16))</f>
        <v/>
      </c>
      <c r="Y16" s="130" t="str">
        <f>IF(OR($Q16="",$R16=""),"",_xlfn.BETA.INV(ABS(VLOOKUP($V$1,VLookups!$A$28:$B$29,2,FALSE)-Y$3),IF($K16="L",$R16,$Q16),IF($K16="L",$Q16,$R16),$D16,$F16))</f>
        <v/>
      </c>
      <c r="Z16" s="129" t="str">
        <f>IF(OR($Q16="",$R16=""),"",_xlfn.BETA.INV(ABS(VLOOKUP($V$1,VLookups!$A$28:$B$29,2,FALSE)-Z$3),IF($K16="L",$R16,$Q16),IF($K16="L",$Q16,$R16),$D16,$F16))</f>
        <v/>
      </c>
      <c r="AA16" s="130" t="str">
        <f>IF(OR($Q16="",$R16=""),"",_xlfn.BETA.INV(ABS(VLOOKUP($V$1,VLookups!$A$28:$B$29,2,FALSE)-AA$3),IF($K16="L",$R16,$Q16),IF($K16="L",$Q16,$R16),$D16,$F16))</f>
        <v/>
      </c>
      <c r="AB16" s="129" t="str">
        <f>IF(OR($Q16="",$R16=""),"",_xlfn.BETA.INV(ABS(VLOOKUP($V$1,VLookups!$A$28:$B$29,2,FALSE)-AB$3),IF($K16="L",$R16,$Q16),IF($K16="L",$Q16,$R16),$D16,$F16))</f>
        <v/>
      </c>
      <c r="AC16" s="130" t="str">
        <f>IF(OR($Q16="",$R16=""),"",_xlfn.BETA.INV(ABS(VLOOKUP($V$1,VLookups!$A$28:$B$29,2,FALSE)-AC$3),IF($K16="L",$R16,$Q16),IF($K16="L",$Q16,$R16),$D16,$F16))</f>
        <v/>
      </c>
      <c r="AD16" s="129" t="str">
        <f>IF(OR($Q16="",$R16=""),"",_xlfn.BETA.INV(ABS(VLOOKUP($V$1,VLookups!$A$28:$B$29,2,FALSE)-AD$3),IF($K16="L",$R16,$Q16),IF($K16="L",$Q16,$R16),$D16,$F16))</f>
        <v/>
      </c>
      <c r="AE16" s="130" t="str">
        <f>IF(OR($Q16="",$R16=""),"",_xlfn.BETA.INV(ABS(VLOOKUP($V$1,VLookups!$A$28:$B$29,2,FALSE)-AE$3),IF($K16="L",$R16,$Q16),IF($K16="L",$Q16,$R16),$D16,$F16))</f>
        <v/>
      </c>
      <c r="AF16" s="129" t="str">
        <f>IF(OR($Q16="",$R16=""),"",_xlfn.BETA.INV(ABS(VLOOKUP($V$1,VLookups!$A$28:$B$29,2,FALSE)-AF$3),IF($K16="L",$R16,$Q16),IF($K16="L",$Q16,$R16),$D16,$F16))</f>
        <v/>
      </c>
      <c r="AG16" s="130" t="str">
        <f>IF(OR($Q16="",$R16=""),"",_xlfn.BETA.INV(ABS(VLOOKUP($V$1,VLookups!$A$28:$B$29,2,FALSE)-AG$3),IF($K16="L",$R16,$Q16),IF($K16="L",$Q16,$R16),$D16,$F16))</f>
        <v/>
      </c>
      <c r="AH16" s="129" t="str">
        <f>IF(OR($Q16="",$R16=""),"",_xlfn.BETA.INV(ABS(VLOOKUP($V$1,VLookups!$A$28:$B$29,2,FALSE)-AH$3),IF($K16="L",$R16,$Q16),IF($K16="L",$Q16,$R16),$D16,$F16))</f>
        <v/>
      </c>
      <c r="AI16" s="130" t="str">
        <f>IF(OR($Q16="",$R16=""),"",_xlfn.BETA.INV(ABS(VLOOKUP($V$1,VLookups!$A$28:$B$29,2,FALSE)-AI$3),IF($K16="L",$R16,$Q16),IF($K16="L",$Q16,$R16),$D16,$F16))</f>
        <v/>
      </c>
      <c r="AJ16" s="17"/>
      <c r="AK16" s="17"/>
      <c r="AL16" s="17"/>
    </row>
    <row r="17" spans="1:38" hidden="1" x14ac:dyDescent="0.25">
      <c r="A17" s="22">
        <v>14</v>
      </c>
      <c r="B17" s="152"/>
      <c r="C17" s="143"/>
      <c r="D17" s="117" t="str">
        <f t="shared" si="6"/>
        <v/>
      </c>
      <c r="E17" s="132"/>
      <c r="F17" s="117" t="str">
        <f t="shared" si="7"/>
        <v/>
      </c>
      <c r="G17" s="143"/>
      <c r="H17" s="153"/>
      <c r="I17" s="127" t="str">
        <f t="shared" si="8"/>
        <v/>
      </c>
      <c r="J17" s="23" t="str">
        <f t="shared" si="9"/>
        <v/>
      </c>
      <c r="K17" s="24" t="str">
        <f t="shared" si="10"/>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119" t="str">
        <f t="shared" si="3"/>
        <v/>
      </c>
      <c r="T17" s="119" t="str">
        <f t="shared" si="4"/>
        <v/>
      </c>
      <c r="U17" s="40" t="str">
        <f t="shared" si="5"/>
        <v/>
      </c>
      <c r="V17" s="132"/>
      <c r="W17" s="28" t="str">
        <f>IF(AND(D17&gt;0,E17&gt;0,F17&gt;0,Q17&gt;0,R17&gt;0,V17&gt;0,NOT(O17="")),ABS(VLOOKUP($V$1,VLookups!$A$28:$B$29,2,FALSE)-_xlfn.BETA.DIST(V17,IF(K17="L",R17,Q17),IF(K17="L",Q17,R17),TRUE,D17,F17)),"")</f>
        <v/>
      </c>
      <c r="X17" s="129" t="str">
        <f>IF(OR($Q17="",$R17=""),"",_xlfn.BETA.INV(ABS(VLOOKUP($V$1,VLookups!$A$28:$B$29,2,FALSE)-X$3),IF($K17="L",$R17,$Q17),IF($K17="L",$Q17,$R17),$D17,$F17))</f>
        <v/>
      </c>
      <c r="Y17" s="130" t="str">
        <f>IF(OR($Q17="",$R17=""),"",_xlfn.BETA.INV(ABS(VLOOKUP($V$1,VLookups!$A$28:$B$29,2,FALSE)-Y$3),IF($K17="L",$R17,$Q17),IF($K17="L",$Q17,$R17),$D17,$F17))</f>
        <v/>
      </c>
      <c r="Z17" s="129" t="str">
        <f>IF(OR($Q17="",$R17=""),"",_xlfn.BETA.INV(ABS(VLOOKUP($V$1,VLookups!$A$28:$B$29,2,FALSE)-Z$3),IF($K17="L",$R17,$Q17),IF($K17="L",$Q17,$R17),$D17,$F17))</f>
        <v/>
      </c>
      <c r="AA17" s="130" t="str">
        <f>IF(OR($Q17="",$R17=""),"",_xlfn.BETA.INV(ABS(VLOOKUP($V$1,VLookups!$A$28:$B$29,2,FALSE)-AA$3),IF($K17="L",$R17,$Q17),IF($K17="L",$Q17,$R17),$D17,$F17))</f>
        <v/>
      </c>
      <c r="AB17" s="129" t="str">
        <f>IF(OR($Q17="",$R17=""),"",_xlfn.BETA.INV(ABS(VLOOKUP($V$1,VLookups!$A$28:$B$29,2,FALSE)-AB$3),IF($K17="L",$R17,$Q17),IF($K17="L",$Q17,$R17),$D17,$F17))</f>
        <v/>
      </c>
      <c r="AC17" s="130" t="str">
        <f>IF(OR($Q17="",$R17=""),"",_xlfn.BETA.INV(ABS(VLOOKUP($V$1,VLookups!$A$28:$B$29,2,FALSE)-AC$3),IF($K17="L",$R17,$Q17),IF($K17="L",$Q17,$R17),$D17,$F17))</f>
        <v/>
      </c>
      <c r="AD17" s="129" t="str">
        <f>IF(OR($Q17="",$R17=""),"",_xlfn.BETA.INV(ABS(VLOOKUP($V$1,VLookups!$A$28:$B$29,2,FALSE)-AD$3),IF($K17="L",$R17,$Q17),IF($K17="L",$Q17,$R17),$D17,$F17))</f>
        <v/>
      </c>
      <c r="AE17" s="130" t="str">
        <f>IF(OR($Q17="",$R17=""),"",_xlfn.BETA.INV(ABS(VLOOKUP($V$1,VLookups!$A$28:$B$29,2,FALSE)-AE$3),IF($K17="L",$R17,$Q17),IF($K17="L",$Q17,$R17),$D17,$F17))</f>
        <v/>
      </c>
      <c r="AF17" s="129" t="str">
        <f>IF(OR($Q17="",$R17=""),"",_xlfn.BETA.INV(ABS(VLOOKUP($V$1,VLookups!$A$28:$B$29,2,FALSE)-AF$3),IF($K17="L",$R17,$Q17),IF($K17="L",$Q17,$R17),$D17,$F17))</f>
        <v/>
      </c>
      <c r="AG17" s="130" t="str">
        <f>IF(OR($Q17="",$R17=""),"",_xlfn.BETA.INV(ABS(VLOOKUP($V$1,VLookups!$A$28:$B$29,2,FALSE)-AG$3),IF($K17="L",$R17,$Q17),IF($K17="L",$Q17,$R17),$D17,$F17))</f>
        <v/>
      </c>
      <c r="AH17" s="129" t="str">
        <f>IF(OR($Q17="",$R17=""),"",_xlfn.BETA.INV(ABS(VLOOKUP($V$1,VLookups!$A$28:$B$29,2,FALSE)-AH$3),IF($K17="L",$R17,$Q17),IF($K17="L",$Q17,$R17),$D17,$F17))</f>
        <v/>
      </c>
      <c r="AI17" s="130" t="str">
        <f>IF(OR($Q17="",$R17=""),"",_xlfn.BETA.INV(ABS(VLOOKUP($V$1,VLookups!$A$28:$B$29,2,FALSE)-AI$3),IF($K17="L",$R17,$Q17),IF($K17="L",$Q17,$R17),$D17,$F17))</f>
        <v/>
      </c>
      <c r="AJ17" s="17"/>
      <c r="AK17" s="17"/>
      <c r="AL17" s="17"/>
    </row>
    <row r="18" spans="1:38" hidden="1" x14ac:dyDescent="0.25">
      <c r="A18" s="22">
        <v>15</v>
      </c>
      <c r="B18" s="152"/>
      <c r="C18" s="143"/>
      <c r="D18" s="117" t="str">
        <f t="shared" si="6"/>
        <v/>
      </c>
      <c r="E18" s="132"/>
      <c r="F18" s="117" t="str">
        <f t="shared" si="7"/>
        <v/>
      </c>
      <c r="G18" s="143"/>
      <c r="H18" s="153"/>
      <c r="I18" s="127" t="str">
        <f t="shared" si="8"/>
        <v/>
      </c>
      <c r="J18" s="23" t="str">
        <f t="shared" si="9"/>
        <v/>
      </c>
      <c r="K18" s="24" t="str">
        <f t="shared" si="10"/>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119" t="str">
        <f t="shared" si="3"/>
        <v/>
      </c>
      <c r="T18" s="119" t="str">
        <f t="shared" si="4"/>
        <v/>
      </c>
      <c r="U18" s="40" t="str">
        <f t="shared" si="5"/>
        <v/>
      </c>
      <c r="V18" s="132"/>
      <c r="W18" s="28" t="str">
        <f>IF(AND(D18&gt;0,E18&gt;0,F18&gt;0,Q18&gt;0,R18&gt;0,V18&gt;0,NOT(O18="")),ABS(VLOOKUP($V$1,VLookups!$A$28:$B$29,2,FALSE)-_xlfn.BETA.DIST(V18,IF(K18="L",R18,Q18),IF(K18="L",Q18,R18),TRUE,D18,F18)),"")</f>
        <v/>
      </c>
      <c r="X18" s="129" t="str">
        <f>IF(OR($Q18="",$R18=""),"",_xlfn.BETA.INV(ABS(VLOOKUP($V$1,VLookups!$A$28:$B$29,2,FALSE)-X$3),IF($K18="L",$R18,$Q18),IF($K18="L",$Q18,$R18),$D18,$F18))</f>
        <v/>
      </c>
      <c r="Y18" s="130" t="str">
        <f>IF(OR($Q18="",$R18=""),"",_xlfn.BETA.INV(ABS(VLOOKUP($V$1,VLookups!$A$28:$B$29,2,FALSE)-Y$3),IF($K18="L",$R18,$Q18),IF($K18="L",$Q18,$R18),$D18,$F18))</f>
        <v/>
      </c>
      <c r="Z18" s="129" t="str">
        <f>IF(OR($Q18="",$R18=""),"",_xlfn.BETA.INV(ABS(VLOOKUP($V$1,VLookups!$A$28:$B$29,2,FALSE)-Z$3),IF($K18="L",$R18,$Q18),IF($K18="L",$Q18,$R18),$D18,$F18))</f>
        <v/>
      </c>
      <c r="AA18" s="130" t="str">
        <f>IF(OR($Q18="",$R18=""),"",_xlfn.BETA.INV(ABS(VLOOKUP($V$1,VLookups!$A$28:$B$29,2,FALSE)-AA$3),IF($K18="L",$R18,$Q18),IF($K18="L",$Q18,$R18),$D18,$F18))</f>
        <v/>
      </c>
      <c r="AB18" s="129" t="str">
        <f>IF(OR($Q18="",$R18=""),"",_xlfn.BETA.INV(ABS(VLOOKUP($V$1,VLookups!$A$28:$B$29,2,FALSE)-AB$3),IF($K18="L",$R18,$Q18),IF($K18="L",$Q18,$R18),$D18,$F18))</f>
        <v/>
      </c>
      <c r="AC18" s="130" t="str">
        <f>IF(OR($Q18="",$R18=""),"",_xlfn.BETA.INV(ABS(VLOOKUP($V$1,VLookups!$A$28:$B$29,2,FALSE)-AC$3),IF($K18="L",$R18,$Q18),IF($K18="L",$Q18,$R18),$D18,$F18))</f>
        <v/>
      </c>
      <c r="AD18" s="129" t="str">
        <f>IF(OR($Q18="",$R18=""),"",_xlfn.BETA.INV(ABS(VLOOKUP($V$1,VLookups!$A$28:$B$29,2,FALSE)-AD$3),IF($K18="L",$R18,$Q18),IF($K18="L",$Q18,$R18),$D18,$F18))</f>
        <v/>
      </c>
      <c r="AE18" s="130" t="str">
        <f>IF(OR($Q18="",$R18=""),"",_xlfn.BETA.INV(ABS(VLOOKUP($V$1,VLookups!$A$28:$B$29,2,FALSE)-AE$3),IF($K18="L",$R18,$Q18),IF($K18="L",$Q18,$R18),$D18,$F18))</f>
        <v/>
      </c>
      <c r="AF18" s="129" t="str">
        <f>IF(OR($Q18="",$R18=""),"",_xlfn.BETA.INV(ABS(VLOOKUP($V$1,VLookups!$A$28:$B$29,2,FALSE)-AF$3),IF($K18="L",$R18,$Q18),IF($K18="L",$Q18,$R18),$D18,$F18))</f>
        <v/>
      </c>
      <c r="AG18" s="130" t="str">
        <f>IF(OR($Q18="",$R18=""),"",_xlfn.BETA.INV(ABS(VLOOKUP($V$1,VLookups!$A$28:$B$29,2,FALSE)-AG$3),IF($K18="L",$R18,$Q18),IF($K18="L",$Q18,$R18),$D18,$F18))</f>
        <v/>
      </c>
      <c r="AH18" s="129" t="str">
        <f>IF(OR($Q18="",$R18=""),"",_xlfn.BETA.INV(ABS(VLOOKUP($V$1,VLookups!$A$28:$B$29,2,FALSE)-AH$3),IF($K18="L",$R18,$Q18),IF($K18="L",$Q18,$R18),$D18,$F18))</f>
        <v/>
      </c>
      <c r="AI18" s="130" t="str">
        <f>IF(OR($Q18="",$R18=""),"",_xlfn.BETA.INV(ABS(VLOOKUP($V$1,VLookups!$A$28:$B$29,2,FALSE)-AI$3),IF($K18="L",$R18,$Q18),IF($K18="L",$Q18,$R18),$D18,$F18))</f>
        <v/>
      </c>
      <c r="AJ18" s="17"/>
      <c r="AK18" s="17"/>
      <c r="AL18" s="17"/>
    </row>
    <row r="19" spans="1:38" hidden="1" x14ac:dyDescent="0.25">
      <c r="A19" s="22">
        <v>16</v>
      </c>
      <c r="B19" s="152"/>
      <c r="C19" s="143"/>
      <c r="D19" s="117" t="str">
        <f t="shared" si="6"/>
        <v/>
      </c>
      <c r="E19" s="132"/>
      <c r="F19" s="117" t="str">
        <f t="shared" si="7"/>
        <v/>
      </c>
      <c r="G19" s="143"/>
      <c r="H19" s="153"/>
      <c r="I19" s="127" t="str">
        <f t="shared" si="8"/>
        <v/>
      </c>
      <c r="J19" s="23" t="str">
        <f t="shared" si="9"/>
        <v/>
      </c>
      <c r="K19" s="24" t="str">
        <f t="shared" si="10"/>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119" t="str">
        <f t="shared" si="3"/>
        <v/>
      </c>
      <c r="T19" s="119" t="str">
        <f t="shared" si="4"/>
        <v/>
      </c>
      <c r="U19" s="40" t="str">
        <f t="shared" si="5"/>
        <v/>
      </c>
      <c r="V19" s="132"/>
      <c r="W19" s="28" t="str">
        <f>IF(AND(D19&gt;0,E19&gt;0,F19&gt;0,Q19&gt;0,R19&gt;0,V19&gt;0,NOT(O19="")),ABS(VLOOKUP($V$1,VLookups!$A$28:$B$29,2,FALSE)-_xlfn.BETA.DIST(V19,IF(K19="L",R19,Q19),IF(K19="L",Q19,R19),TRUE,D19,F19)),"")</f>
        <v/>
      </c>
      <c r="X19" s="129" t="str">
        <f>IF(OR($Q19="",$R19=""),"",_xlfn.BETA.INV(ABS(VLOOKUP($V$1,VLookups!$A$28:$B$29,2,FALSE)-X$3),IF($K19="L",$R19,$Q19),IF($K19="L",$Q19,$R19),$D19,$F19))</f>
        <v/>
      </c>
      <c r="Y19" s="130" t="str">
        <f>IF(OR($Q19="",$R19=""),"",_xlfn.BETA.INV(ABS(VLOOKUP($V$1,VLookups!$A$28:$B$29,2,FALSE)-Y$3),IF($K19="L",$R19,$Q19),IF($K19="L",$Q19,$R19),$D19,$F19))</f>
        <v/>
      </c>
      <c r="Z19" s="129" t="str">
        <f>IF(OR($Q19="",$R19=""),"",_xlfn.BETA.INV(ABS(VLOOKUP($V$1,VLookups!$A$28:$B$29,2,FALSE)-Z$3),IF($K19="L",$R19,$Q19),IF($K19="L",$Q19,$R19),$D19,$F19))</f>
        <v/>
      </c>
      <c r="AA19" s="130" t="str">
        <f>IF(OR($Q19="",$R19=""),"",_xlfn.BETA.INV(ABS(VLOOKUP($V$1,VLookups!$A$28:$B$29,2,FALSE)-AA$3),IF($K19="L",$R19,$Q19),IF($K19="L",$Q19,$R19),$D19,$F19))</f>
        <v/>
      </c>
      <c r="AB19" s="129" t="str">
        <f>IF(OR($Q19="",$R19=""),"",_xlfn.BETA.INV(ABS(VLOOKUP($V$1,VLookups!$A$28:$B$29,2,FALSE)-AB$3),IF($K19="L",$R19,$Q19),IF($K19="L",$Q19,$R19),$D19,$F19))</f>
        <v/>
      </c>
      <c r="AC19" s="130" t="str">
        <f>IF(OR($Q19="",$R19=""),"",_xlfn.BETA.INV(ABS(VLOOKUP($V$1,VLookups!$A$28:$B$29,2,FALSE)-AC$3),IF($K19="L",$R19,$Q19),IF($K19="L",$Q19,$R19),$D19,$F19))</f>
        <v/>
      </c>
      <c r="AD19" s="129" t="str">
        <f>IF(OR($Q19="",$R19=""),"",_xlfn.BETA.INV(ABS(VLOOKUP($V$1,VLookups!$A$28:$B$29,2,FALSE)-AD$3),IF($K19="L",$R19,$Q19),IF($K19="L",$Q19,$R19),$D19,$F19))</f>
        <v/>
      </c>
      <c r="AE19" s="130" t="str">
        <f>IF(OR($Q19="",$R19=""),"",_xlfn.BETA.INV(ABS(VLOOKUP($V$1,VLookups!$A$28:$B$29,2,FALSE)-AE$3),IF($K19="L",$R19,$Q19),IF($K19="L",$Q19,$R19),$D19,$F19))</f>
        <v/>
      </c>
      <c r="AF19" s="129" t="str">
        <f>IF(OR($Q19="",$R19=""),"",_xlfn.BETA.INV(ABS(VLOOKUP($V$1,VLookups!$A$28:$B$29,2,FALSE)-AF$3),IF($K19="L",$R19,$Q19),IF($K19="L",$Q19,$R19),$D19,$F19))</f>
        <v/>
      </c>
      <c r="AG19" s="130" t="str">
        <f>IF(OR($Q19="",$R19=""),"",_xlfn.BETA.INV(ABS(VLOOKUP($V$1,VLookups!$A$28:$B$29,2,FALSE)-AG$3),IF($K19="L",$R19,$Q19),IF($K19="L",$Q19,$R19),$D19,$F19))</f>
        <v/>
      </c>
      <c r="AH19" s="129" t="str">
        <f>IF(OR($Q19="",$R19=""),"",_xlfn.BETA.INV(ABS(VLOOKUP($V$1,VLookups!$A$28:$B$29,2,FALSE)-AH$3),IF($K19="L",$R19,$Q19),IF($K19="L",$Q19,$R19),$D19,$F19))</f>
        <v/>
      </c>
      <c r="AI19" s="130" t="str">
        <f>IF(OR($Q19="",$R19=""),"",_xlfn.BETA.INV(ABS(VLOOKUP($V$1,VLookups!$A$28:$B$29,2,FALSE)-AI$3),IF($K19="L",$R19,$Q19),IF($K19="L",$Q19,$R19),$D19,$F19))</f>
        <v/>
      </c>
      <c r="AJ19" s="17"/>
      <c r="AK19" s="17"/>
      <c r="AL19" s="17"/>
    </row>
    <row r="20" spans="1:38" hidden="1" x14ac:dyDescent="0.25">
      <c r="A20" s="22">
        <v>17</v>
      </c>
      <c r="B20" s="152"/>
      <c r="C20" s="143"/>
      <c r="D20" s="117" t="str">
        <f t="shared" si="6"/>
        <v/>
      </c>
      <c r="E20" s="132"/>
      <c r="F20" s="117" t="str">
        <f t="shared" si="7"/>
        <v/>
      </c>
      <c r="G20" s="143"/>
      <c r="H20" s="153"/>
      <c r="I20" s="127" t="str">
        <f t="shared" si="8"/>
        <v/>
      </c>
      <c r="J20" s="23" t="str">
        <f t="shared" si="9"/>
        <v/>
      </c>
      <c r="K20" s="24" t="str">
        <f t="shared" si="10"/>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119" t="str">
        <f t="shared" si="3"/>
        <v/>
      </c>
      <c r="T20" s="119" t="str">
        <f t="shared" si="4"/>
        <v/>
      </c>
      <c r="U20" s="40" t="str">
        <f t="shared" si="5"/>
        <v/>
      </c>
      <c r="V20" s="132"/>
      <c r="W20" s="28" t="str">
        <f>IF(AND(D20&gt;0,E20&gt;0,F20&gt;0,Q20&gt;0,R20&gt;0,V20&gt;0,NOT(O20="")),ABS(VLOOKUP($V$1,VLookups!$A$28:$B$29,2,FALSE)-_xlfn.BETA.DIST(V20,IF(K20="L",R20,Q20),IF(K20="L",Q20,R20),TRUE,D20,F20)),"")</f>
        <v/>
      </c>
      <c r="X20" s="129" t="str">
        <f>IF(OR($Q20="",$R20=""),"",_xlfn.BETA.INV(ABS(VLOOKUP($V$1,VLookups!$A$28:$B$29,2,FALSE)-X$3),IF($K20="L",$R20,$Q20),IF($K20="L",$Q20,$R20),$D20,$F20))</f>
        <v/>
      </c>
      <c r="Y20" s="130" t="str">
        <f>IF(OR($Q20="",$R20=""),"",_xlfn.BETA.INV(ABS(VLOOKUP($V$1,VLookups!$A$28:$B$29,2,FALSE)-Y$3),IF($K20="L",$R20,$Q20),IF($K20="L",$Q20,$R20),$D20,$F20))</f>
        <v/>
      </c>
      <c r="Z20" s="129" t="str">
        <f>IF(OR($Q20="",$R20=""),"",_xlfn.BETA.INV(ABS(VLOOKUP($V$1,VLookups!$A$28:$B$29,2,FALSE)-Z$3),IF($K20="L",$R20,$Q20),IF($K20="L",$Q20,$R20),$D20,$F20))</f>
        <v/>
      </c>
      <c r="AA20" s="130" t="str">
        <f>IF(OR($Q20="",$R20=""),"",_xlfn.BETA.INV(ABS(VLOOKUP($V$1,VLookups!$A$28:$B$29,2,FALSE)-AA$3),IF($K20="L",$R20,$Q20),IF($K20="L",$Q20,$R20),$D20,$F20))</f>
        <v/>
      </c>
      <c r="AB20" s="129" t="str">
        <f>IF(OR($Q20="",$R20=""),"",_xlfn.BETA.INV(ABS(VLOOKUP($V$1,VLookups!$A$28:$B$29,2,FALSE)-AB$3),IF($K20="L",$R20,$Q20),IF($K20="L",$Q20,$R20),$D20,$F20))</f>
        <v/>
      </c>
      <c r="AC20" s="130" t="str">
        <f>IF(OR($Q20="",$R20=""),"",_xlfn.BETA.INV(ABS(VLOOKUP($V$1,VLookups!$A$28:$B$29,2,FALSE)-AC$3),IF($K20="L",$R20,$Q20),IF($K20="L",$Q20,$R20),$D20,$F20))</f>
        <v/>
      </c>
      <c r="AD20" s="129" t="str">
        <f>IF(OR($Q20="",$R20=""),"",_xlfn.BETA.INV(ABS(VLOOKUP($V$1,VLookups!$A$28:$B$29,2,FALSE)-AD$3),IF($K20="L",$R20,$Q20),IF($K20="L",$Q20,$R20),$D20,$F20))</f>
        <v/>
      </c>
      <c r="AE20" s="130" t="str">
        <f>IF(OR($Q20="",$R20=""),"",_xlfn.BETA.INV(ABS(VLOOKUP($V$1,VLookups!$A$28:$B$29,2,FALSE)-AE$3),IF($K20="L",$R20,$Q20),IF($K20="L",$Q20,$R20),$D20,$F20))</f>
        <v/>
      </c>
      <c r="AF20" s="129" t="str">
        <f>IF(OR($Q20="",$R20=""),"",_xlfn.BETA.INV(ABS(VLOOKUP($V$1,VLookups!$A$28:$B$29,2,FALSE)-AF$3),IF($K20="L",$R20,$Q20),IF($K20="L",$Q20,$R20),$D20,$F20))</f>
        <v/>
      </c>
      <c r="AG20" s="130" t="str">
        <f>IF(OR($Q20="",$R20=""),"",_xlfn.BETA.INV(ABS(VLOOKUP($V$1,VLookups!$A$28:$B$29,2,FALSE)-AG$3),IF($K20="L",$R20,$Q20),IF($K20="L",$Q20,$R20),$D20,$F20))</f>
        <v/>
      </c>
      <c r="AH20" s="129" t="str">
        <f>IF(OR($Q20="",$R20=""),"",_xlfn.BETA.INV(ABS(VLOOKUP($V$1,VLookups!$A$28:$B$29,2,FALSE)-AH$3),IF($K20="L",$R20,$Q20),IF($K20="L",$Q20,$R20),$D20,$F20))</f>
        <v/>
      </c>
      <c r="AI20" s="130" t="str">
        <f>IF(OR($Q20="",$R20=""),"",_xlfn.BETA.INV(ABS(VLOOKUP($V$1,VLookups!$A$28:$B$29,2,FALSE)-AI$3),IF($K20="L",$R20,$Q20),IF($K20="L",$Q20,$R20),$D20,$F20))</f>
        <v/>
      </c>
      <c r="AJ20" s="17"/>
      <c r="AK20" s="17"/>
      <c r="AL20" s="17"/>
    </row>
    <row r="21" spans="1:38" hidden="1" x14ac:dyDescent="0.25">
      <c r="A21" s="22">
        <v>18</v>
      </c>
      <c r="B21" s="152"/>
      <c r="C21" s="143"/>
      <c r="D21" s="117" t="str">
        <f t="shared" si="6"/>
        <v/>
      </c>
      <c r="E21" s="132"/>
      <c r="F21" s="117" t="str">
        <f t="shared" si="7"/>
        <v/>
      </c>
      <c r="G21" s="143"/>
      <c r="H21" s="153"/>
      <c r="I21" s="127" t="str">
        <f t="shared" si="8"/>
        <v/>
      </c>
      <c r="J21" s="23" t="str">
        <f t="shared" si="9"/>
        <v/>
      </c>
      <c r="K21" s="24" t="str">
        <f t="shared" si="10"/>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119" t="str">
        <f t="shared" si="3"/>
        <v/>
      </c>
      <c r="T21" s="119" t="str">
        <f t="shared" si="4"/>
        <v/>
      </c>
      <c r="U21" s="40" t="str">
        <f t="shared" si="5"/>
        <v/>
      </c>
      <c r="V21" s="132"/>
      <c r="W21" s="28" t="str">
        <f>IF(AND(D21&gt;0,E21&gt;0,F21&gt;0,Q21&gt;0,R21&gt;0,V21&gt;0,NOT(O21="")),ABS(VLOOKUP($V$1,VLookups!$A$28:$B$29,2,FALSE)-_xlfn.BETA.DIST(V21,IF(K21="L",R21,Q21),IF(K21="L",Q21,R21),TRUE,D21,F21)),"")</f>
        <v/>
      </c>
      <c r="X21" s="129" t="str">
        <f>IF(OR($Q21="",$R21=""),"",_xlfn.BETA.INV(ABS(VLOOKUP($V$1,VLookups!$A$28:$B$29,2,FALSE)-X$3),IF($K21="L",$R21,$Q21),IF($K21="L",$Q21,$R21),$D21,$F21))</f>
        <v/>
      </c>
      <c r="Y21" s="130" t="str">
        <f>IF(OR($Q21="",$R21=""),"",_xlfn.BETA.INV(ABS(VLOOKUP($V$1,VLookups!$A$28:$B$29,2,FALSE)-Y$3),IF($K21="L",$R21,$Q21),IF($K21="L",$Q21,$R21),$D21,$F21))</f>
        <v/>
      </c>
      <c r="Z21" s="129" t="str">
        <f>IF(OR($Q21="",$R21=""),"",_xlfn.BETA.INV(ABS(VLOOKUP($V$1,VLookups!$A$28:$B$29,2,FALSE)-Z$3),IF($K21="L",$R21,$Q21),IF($K21="L",$Q21,$R21),$D21,$F21))</f>
        <v/>
      </c>
      <c r="AA21" s="130" t="str">
        <f>IF(OR($Q21="",$R21=""),"",_xlfn.BETA.INV(ABS(VLOOKUP($V$1,VLookups!$A$28:$B$29,2,FALSE)-AA$3),IF($K21="L",$R21,$Q21),IF($K21="L",$Q21,$R21),$D21,$F21))</f>
        <v/>
      </c>
      <c r="AB21" s="129" t="str">
        <f>IF(OR($Q21="",$R21=""),"",_xlfn.BETA.INV(ABS(VLOOKUP($V$1,VLookups!$A$28:$B$29,2,FALSE)-AB$3),IF($K21="L",$R21,$Q21),IF($K21="L",$Q21,$R21),$D21,$F21))</f>
        <v/>
      </c>
      <c r="AC21" s="130" t="str">
        <f>IF(OR($Q21="",$R21=""),"",_xlfn.BETA.INV(ABS(VLOOKUP($V$1,VLookups!$A$28:$B$29,2,FALSE)-AC$3),IF($K21="L",$R21,$Q21),IF($K21="L",$Q21,$R21),$D21,$F21))</f>
        <v/>
      </c>
      <c r="AD21" s="129" t="str">
        <f>IF(OR($Q21="",$R21=""),"",_xlfn.BETA.INV(ABS(VLOOKUP($V$1,VLookups!$A$28:$B$29,2,FALSE)-AD$3),IF($K21="L",$R21,$Q21),IF($K21="L",$Q21,$R21),$D21,$F21))</f>
        <v/>
      </c>
      <c r="AE21" s="130" t="str">
        <f>IF(OR($Q21="",$R21=""),"",_xlfn.BETA.INV(ABS(VLOOKUP($V$1,VLookups!$A$28:$B$29,2,FALSE)-AE$3),IF($K21="L",$R21,$Q21),IF($K21="L",$Q21,$R21),$D21,$F21))</f>
        <v/>
      </c>
      <c r="AF21" s="129" t="str">
        <f>IF(OR($Q21="",$R21=""),"",_xlfn.BETA.INV(ABS(VLOOKUP($V$1,VLookups!$A$28:$B$29,2,FALSE)-AF$3),IF($K21="L",$R21,$Q21),IF($K21="L",$Q21,$R21),$D21,$F21))</f>
        <v/>
      </c>
      <c r="AG21" s="130" t="str">
        <f>IF(OR($Q21="",$R21=""),"",_xlfn.BETA.INV(ABS(VLOOKUP($V$1,VLookups!$A$28:$B$29,2,FALSE)-AG$3),IF($K21="L",$R21,$Q21),IF($K21="L",$Q21,$R21),$D21,$F21))</f>
        <v/>
      </c>
      <c r="AH21" s="129" t="str">
        <f>IF(OR($Q21="",$R21=""),"",_xlfn.BETA.INV(ABS(VLOOKUP($V$1,VLookups!$A$28:$B$29,2,FALSE)-AH$3),IF($K21="L",$R21,$Q21),IF($K21="L",$Q21,$R21),$D21,$F21))</f>
        <v/>
      </c>
      <c r="AI21" s="130" t="str">
        <f>IF(OR($Q21="",$R21=""),"",_xlfn.BETA.INV(ABS(VLOOKUP($V$1,VLookups!$A$28:$B$29,2,FALSE)-AI$3),IF($K21="L",$R21,$Q21),IF($K21="L",$Q21,$R21),$D21,$F21))</f>
        <v/>
      </c>
      <c r="AJ21" s="17"/>
      <c r="AK21" s="17"/>
      <c r="AL21" s="17"/>
    </row>
    <row r="22" spans="1:38" hidden="1" x14ac:dyDescent="0.25">
      <c r="A22" s="22">
        <v>19</v>
      </c>
      <c r="B22" s="152"/>
      <c r="C22" s="143"/>
      <c r="D22" s="117" t="str">
        <f t="shared" si="6"/>
        <v/>
      </c>
      <c r="E22" s="132"/>
      <c r="F22" s="117" t="str">
        <f t="shared" si="7"/>
        <v/>
      </c>
      <c r="G22" s="143"/>
      <c r="H22" s="153"/>
      <c r="I22" s="127" t="str">
        <f t="shared" si="8"/>
        <v/>
      </c>
      <c r="J22" s="23" t="str">
        <f t="shared" si="9"/>
        <v/>
      </c>
      <c r="K22" s="24" t="str">
        <f t="shared" si="10"/>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119" t="str">
        <f t="shared" si="3"/>
        <v/>
      </c>
      <c r="T22" s="119" t="str">
        <f t="shared" si="4"/>
        <v/>
      </c>
      <c r="U22" s="40" t="str">
        <f t="shared" si="5"/>
        <v/>
      </c>
      <c r="V22" s="132"/>
      <c r="W22" s="28" t="str">
        <f>IF(AND(D22&gt;0,E22&gt;0,F22&gt;0,Q22&gt;0,R22&gt;0,V22&gt;0,NOT(O22="")),ABS(VLOOKUP($V$1,VLookups!$A$28:$B$29,2,FALSE)-_xlfn.BETA.DIST(V22,IF(K22="L",R22,Q22),IF(K22="L",Q22,R22),TRUE,D22,F22)),"")</f>
        <v/>
      </c>
      <c r="X22" s="129" t="str">
        <f>IF(OR($Q22="",$R22=""),"",_xlfn.BETA.INV(ABS(VLOOKUP($V$1,VLookups!$A$28:$B$29,2,FALSE)-X$3),IF($K22="L",$R22,$Q22),IF($K22="L",$Q22,$R22),$D22,$F22))</f>
        <v/>
      </c>
      <c r="Y22" s="130" t="str">
        <f>IF(OR($Q22="",$R22=""),"",_xlfn.BETA.INV(ABS(VLOOKUP($V$1,VLookups!$A$28:$B$29,2,FALSE)-Y$3),IF($K22="L",$R22,$Q22),IF($K22="L",$Q22,$R22),$D22,$F22))</f>
        <v/>
      </c>
      <c r="Z22" s="129" t="str">
        <f>IF(OR($Q22="",$R22=""),"",_xlfn.BETA.INV(ABS(VLOOKUP($V$1,VLookups!$A$28:$B$29,2,FALSE)-Z$3),IF($K22="L",$R22,$Q22),IF($K22="L",$Q22,$R22),$D22,$F22))</f>
        <v/>
      </c>
      <c r="AA22" s="130" t="str">
        <f>IF(OR($Q22="",$R22=""),"",_xlfn.BETA.INV(ABS(VLOOKUP($V$1,VLookups!$A$28:$B$29,2,FALSE)-AA$3),IF($K22="L",$R22,$Q22),IF($K22="L",$Q22,$R22),$D22,$F22))</f>
        <v/>
      </c>
      <c r="AB22" s="129" t="str">
        <f>IF(OR($Q22="",$R22=""),"",_xlfn.BETA.INV(ABS(VLOOKUP($V$1,VLookups!$A$28:$B$29,2,FALSE)-AB$3),IF($K22="L",$R22,$Q22),IF($K22="L",$Q22,$R22),$D22,$F22))</f>
        <v/>
      </c>
      <c r="AC22" s="130" t="str">
        <f>IF(OR($Q22="",$R22=""),"",_xlfn.BETA.INV(ABS(VLOOKUP($V$1,VLookups!$A$28:$B$29,2,FALSE)-AC$3),IF($K22="L",$R22,$Q22),IF($K22="L",$Q22,$R22),$D22,$F22))</f>
        <v/>
      </c>
      <c r="AD22" s="129" t="str">
        <f>IF(OR($Q22="",$R22=""),"",_xlfn.BETA.INV(ABS(VLOOKUP($V$1,VLookups!$A$28:$B$29,2,FALSE)-AD$3),IF($K22="L",$R22,$Q22),IF($K22="L",$Q22,$R22),$D22,$F22))</f>
        <v/>
      </c>
      <c r="AE22" s="130" t="str">
        <f>IF(OR($Q22="",$R22=""),"",_xlfn.BETA.INV(ABS(VLOOKUP($V$1,VLookups!$A$28:$B$29,2,FALSE)-AE$3),IF($K22="L",$R22,$Q22),IF($K22="L",$Q22,$R22),$D22,$F22))</f>
        <v/>
      </c>
      <c r="AF22" s="129" t="str">
        <f>IF(OR($Q22="",$R22=""),"",_xlfn.BETA.INV(ABS(VLOOKUP($V$1,VLookups!$A$28:$B$29,2,FALSE)-AF$3),IF($K22="L",$R22,$Q22),IF($K22="L",$Q22,$R22),$D22,$F22))</f>
        <v/>
      </c>
      <c r="AG22" s="130" t="str">
        <f>IF(OR($Q22="",$R22=""),"",_xlfn.BETA.INV(ABS(VLOOKUP($V$1,VLookups!$A$28:$B$29,2,FALSE)-AG$3),IF($K22="L",$R22,$Q22),IF($K22="L",$Q22,$R22),$D22,$F22))</f>
        <v/>
      </c>
      <c r="AH22" s="129" t="str">
        <f>IF(OR($Q22="",$R22=""),"",_xlfn.BETA.INV(ABS(VLOOKUP($V$1,VLookups!$A$28:$B$29,2,FALSE)-AH$3),IF($K22="L",$R22,$Q22),IF($K22="L",$Q22,$R22),$D22,$F22))</f>
        <v/>
      </c>
      <c r="AI22" s="130" t="str">
        <f>IF(OR($Q22="",$R22=""),"",_xlfn.BETA.INV(ABS(VLOOKUP($V$1,VLookups!$A$28:$B$29,2,FALSE)-AI$3),IF($K22="L",$R22,$Q22),IF($K22="L",$Q22,$R22),$D22,$F22))</f>
        <v/>
      </c>
      <c r="AJ22" s="17"/>
      <c r="AK22" s="17"/>
      <c r="AL22" s="17"/>
    </row>
    <row r="23" spans="1:38" hidden="1" x14ac:dyDescent="0.25">
      <c r="A23" s="22">
        <v>20</v>
      </c>
      <c r="B23" s="152"/>
      <c r="C23" s="143"/>
      <c r="D23" s="117" t="str">
        <f t="shared" si="6"/>
        <v/>
      </c>
      <c r="E23" s="132"/>
      <c r="F23" s="117" t="str">
        <f t="shared" si="7"/>
        <v/>
      </c>
      <c r="G23" s="143"/>
      <c r="H23" s="153"/>
      <c r="I23" s="127" t="str">
        <f t="shared" si="8"/>
        <v/>
      </c>
      <c r="J23" s="23" t="str">
        <f t="shared" si="9"/>
        <v/>
      </c>
      <c r="K23" s="24" t="str">
        <f t="shared" si="10"/>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119" t="str">
        <f t="shared" si="3"/>
        <v/>
      </c>
      <c r="T23" s="119" t="str">
        <f t="shared" si="4"/>
        <v/>
      </c>
      <c r="U23" s="40" t="str">
        <f t="shared" si="5"/>
        <v/>
      </c>
      <c r="V23" s="132"/>
      <c r="W23" s="28" t="str">
        <f>IF(AND(D23&gt;0,E23&gt;0,F23&gt;0,Q23&gt;0,R23&gt;0,V23&gt;0,NOT(O23="")),ABS(VLOOKUP($V$1,VLookups!$A$28:$B$29,2,FALSE)-_xlfn.BETA.DIST(V23,IF(K23="L",R23,Q23),IF(K23="L",Q23,R23),TRUE,D23,F23)),"")</f>
        <v/>
      </c>
      <c r="X23" s="129" t="str">
        <f>IF(OR($Q23="",$R23=""),"",_xlfn.BETA.INV(ABS(VLOOKUP($V$1,VLookups!$A$28:$B$29,2,FALSE)-X$3),IF($K23="L",$R23,$Q23),IF($K23="L",$Q23,$R23),$D23,$F23))</f>
        <v/>
      </c>
      <c r="Y23" s="130" t="str">
        <f>IF(OR($Q23="",$R23=""),"",_xlfn.BETA.INV(ABS(VLOOKUP($V$1,VLookups!$A$28:$B$29,2,FALSE)-Y$3),IF($K23="L",$R23,$Q23),IF($K23="L",$Q23,$R23),$D23,$F23))</f>
        <v/>
      </c>
      <c r="Z23" s="129" t="str">
        <f>IF(OR($Q23="",$R23=""),"",_xlfn.BETA.INV(ABS(VLOOKUP($V$1,VLookups!$A$28:$B$29,2,FALSE)-Z$3),IF($K23="L",$R23,$Q23),IF($K23="L",$Q23,$R23),$D23,$F23))</f>
        <v/>
      </c>
      <c r="AA23" s="130" t="str">
        <f>IF(OR($Q23="",$R23=""),"",_xlfn.BETA.INV(ABS(VLOOKUP($V$1,VLookups!$A$28:$B$29,2,FALSE)-AA$3),IF($K23="L",$R23,$Q23),IF($K23="L",$Q23,$R23),$D23,$F23))</f>
        <v/>
      </c>
      <c r="AB23" s="129" t="str">
        <f>IF(OR($Q23="",$R23=""),"",_xlfn.BETA.INV(ABS(VLOOKUP($V$1,VLookups!$A$28:$B$29,2,FALSE)-AB$3),IF($K23="L",$R23,$Q23),IF($K23="L",$Q23,$R23),$D23,$F23))</f>
        <v/>
      </c>
      <c r="AC23" s="130" t="str">
        <f>IF(OR($Q23="",$R23=""),"",_xlfn.BETA.INV(ABS(VLOOKUP($V$1,VLookups!$A$28:$B$29,2,FALSE)-AC$3),IF($K23="L",$R23,$Q23),IF($K23="L",$Q23,$R23),$D23,$F23))</f>
        <v/>
      </c>
      <c r="AD23" s="129" t="str">
        <f>IF(OR($Q23="",$R23=""),"",_xlfn.BETA.INV(ABS(VLOOKUP($V$1,VLookups!$A$28:$B$29,2,FALSE)-AD$3),IF($K23="L",$R23,$Q23),IF($K23="L",$Q23,$R23),$D23,$F23))</f>
        <v/>
      </c>
      <c r="AE23" s="130" t="str">
        <f>IF(OR($Q23="",$R23=""),"",_xlfn.BETA.INV(ABS(VLOOKUP($V$1,VLookups!$A$28:$B$29,2,FALSE)-AE$3),IF($K23="L",$R23,$Q23),IF($K23="L",$Q23,$R23),$D23,$F23))</f>
        <v/>
      </c>
      <c r="AF23" s="129" t="str">
        <f>IF(OR($Q23="",$R23=""),"",_xlfn.BETA.INV(ABS(VLOOKUP($V$1,VLookups!$A$28:$B$29,2,FALSE)-AF$3),IF($K23="L",$R23,$Q23),IF($K23="L",$Q23,$R23),$D23,$F23))</f>
        <v/>
      </c>
      <c r="AG23" s="130" t="str">
        <f>IF(OR($Q23="",$R23=""),"",_xlfn.BETA.INV(ABS(VLOOKUP($V$1,VLookups!$A$28:$B$29,2,FALSE)-AG$3),IF($K23="L",$R23,$Q23),IF($K23="L",$Q23,$R23),$D23,$F23))</f>
        <v/>
      </c>
      <c r="AH23" s="129" t="str">
        <f>IF(OR($Q23="",$R23=""),"",_xlfn.BETA.INV(ABS(VLOOKUP($V$1,VLookups!$A$28:$B$29,2,FALSE)-AH$3),IF($K23="L",$R23,$Q23),IF($K23="L",$Q23,$R23),$D23,$F23))</f>
        <v/>
      </c>
      <c r="AI23" s="130" t="str">
        <f>IF(OR($Q23="",$R23=""),"",_xlfn.BETA.INV(ABS(VLOOKUP($V$1,VLookups!$A$28:$B$29,2,FALSE)-AI$3),IF($K23="L",$R23,$Q23),IF($K23="L",$Q23,$R23),$D23,$F23))</f>
        <v/>
      </c>
      <c r="AJ23" s="17"/>
      <c r="AK23" s="17"/>
      <c r="AL23" s="17"/>
    </row>
    <row r="24" spans="1:38" hidden="1" x14ac:dyDescent="0.25">
      <c r="A24" s="22">
        <v>21</v>
      </c>
      <c r="B24" s="152"/>
      <c r="C24" s="143"/>
      <c r="D24" s="117" t="str">
        <f t="shared" si="6"/>
        <v/>
      </c>
      <c r="E24" s="132"/>
      <c r="F24" s="117" t="str">
        <f t="shared" si="7"/>
        <v/>
      </c>
      <c r="G24" s="143"/>
      <c r="H24" s="153"/>
      <c r="I24" s="127" t="str">
        <f t="shared" si="8"/>
        <v/>
      </c>
      <c r="J24" s="23" t="str">
        <f t="shared" si="9"/>
        <v/>
      </c>
      <c r="K24" s="24" t="str">
        <f t="shared" si="10"/>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119" t="str">
        <f t="shared" si="3"/>
        <v/>
      </c>
      <c r="T24" s="119" t="str">
        <f t="shared" si="4"/>
        <v/>
      </c>
      <c r="U24" s="40" t="str">
        <f t="shared" si="5"/>
        <v/>
      </c>
      <c r="V24" s="132"/>
      <c r="W24" s="28" t="str">
        <f>IF(AND(D24&gt;0,E24&gt;0,F24&gt;0,Q24&gt;0,R24&gt;0,V24&gt;0,NOT(O24="")),ABS(VLOOKUP($V$1,VLookups!$A$28:$B$29,2,FALSE)-_xlfn.BETA.DIST(V24,IF(K24="L",R24,Q24),IF(K24="L",Q24,R24),TRUE,D24,F24)),"")</f>
        <v/>
      </c>
      <c r="X24" s="129" t="str">
        <f>IF(OR($Q24="",$R24=""),"",_xlfn.BETA.INV(ABS(VLOOKUP($V$1,VLookups!$A$28:$B$29,2,FALSE)-X$3),IF($K24="L",$R24,$Q24),IF($K24="L",$Q24,$R24),$D24,$F24))</f>
        <v/>
      </c>
      <c r="Y24" s="130" t="str">
        <f>IF(OR($Q24="",$R24=""),"",_xlfn.BETA.INV(ABS(VLOOKUP($V$1,VLookups!$A$28:$B$29,2,FALSE)-Y$3),IF($K24="L",$R24,$Q24),IF($K24="L",$Q24,$R24),$D24,$F24))</f>
        <v/>
      </c>
      <c r="Z24" s="129" t="str">
        <f>IF(OR($Q24="",$R24=""),"",_xlfn.BETA.INV(ABS(VLOOKUP($V$1,VLookups!$A$28:$B$29,2,FALSE)-Z$3),IF($K24="L",$R24,$Q24),IF($K24="L",$Q24,$R24),$D24,$F24))</f>
        <v/>
      </c>
      <c r="AA24" s="130" t="str">
        <f>IF(OR($Q24="",$R24=""),"",_xlfn.BETA.INV(ABS(VLOOKUP($V$1,VLookups!$A$28:$B$29,2,FALSE)-AA$3),IF($K24="L",$R24,$Q24),IF($K24="L",$Q24,$R24),$D24,$F24))</f>
        <v/>
      </c>
      <c r="AB24" s="129" t="str">
        <f>IF(OR($Q24="",$R24=""),"",_xlfn.BETA.INV(ABS(VLOOKUP($V$1,VLookups!$A$28:$B$29,2,FALSE)-AB$3),IF($K24="L",$R24,$Q24),IF($K24="L",$Q24,$R24),$D24,$F24))</f>
        <v/>
      </c>
      <c r="AC24" s="130" t="str">
        <f>IF(OR($Q24="",$R24=""),"",_xlfn.BETA.INV(ABS(VLOOKUP($V$1,VLookups!$A$28:$B$29,2,FALSE)-AC$3),IF($K24="L",$R24,$Q24),IF($K24="L",$Q24,$R24),$D24,$F24))</f>
        <v/>
      </c>
      <c r="AD24" s="129" t="str">
        <f>IF(OR($Q24="",$R24=""),"",_xlfn.BETA.INV(ABS(VLOOKUP($V$1,VLookups!$A$28:$B$29,2,FALSE)-AD$3),IF($K24="L",$R24,$Q24),IF($K24="L",$Q24,$R24),$D24,$F24))</f>
        <v/>
      </c>
      <c r="AE24" s="130" t="str">
        <f>IF(OR($Q24="",$R24=""),"",_xlfn.BETA.INV(ABS(VLOOKUP($V$1,VLookups!$A$28:$B$29,2,FALSE)-AE$3),IF($K24="L",$R24,$Q24),IF($K24="L",$Q24,$R24),$D24,$F24))</f>
        <v/>
      </c>
      <c r="AF24" s="129" t="str">
        <f>IF(OR($Q24="",$R24=""),"",_xlfn.BETA.INV(ABS(VLOOKUP($V$1,VLookups!$A$28:$B$29,2,FALSE)-AF$3),IF($K24="L",$R24,$Q24),IF($K24="L",$Q24,$R24),$D24,$F24))</f>
        <v/>
      </c>
      <c r="AG24" s="130" t="str">
        <f>IF(OR($Q24="",$R24=""),"",_xlfn.BETA.INV(ABS(VLOOKUP($V$1,VLookups!$A$28:$B$29,2,FALSE)-AG$3),IF($K24="L",$R24,$Q24),IF($K24="L",$Q24,$R24),$D24,$F24))</f>
        <v/>
      </c>
      <c r="AH24" s="129" t="str">
        <f>IF(OR($Q24="",$R24=""),"",_xlfn.BETA.INV(ABS(VLOOKUP($V$1,VLookups!$A$28:$B$29,2,FALSE)-AH$3),IF($K24="L",$R24,$Q24),IF($K24="L",$Q24,$R24),$D24,$F24))</f>
        <v/>
      </c>
      <c r="AI24" s="130" t="str">
        <f>IF(OR($Q24="",$R24=""),"",_xlfn.BETA.INV(ABS(VLOOKUP($V$1,VLookups!$A$28:$B$29,2,FALSE)-AI$3),IF($K24="L",$R24,$Q24),IF($K24="L",$Q24,$R24),$D24,$F24))</f>
        <v/>
      </c>
      <c r="AJ24" s="17"/>
      <c r="AK24" s="17"/>
      <c r="AL24" s="17"/>
    </row>
    <row r="25" spans="1:38" hidden="1" x14ac:dyDescent="0.25">
      <c r="A25" s="22">
        <v>22</v>
      </c>
      <c r="B25" s="152"/>
      <c r="C25" s="143"/>
      <c r="D25" s="117" t="str">
        <f t="shared" si="6"/>
        <v/>
      </c>
      <c r="E25" s="132"/>
      <c r="F25" s="117" t="str">
        <f t="shared" si="7"/>
        <v/>
      </c>
      <c r="G25" s="143"/>
      <c r="H25" s="153"/>
      <c r="I25" s="127" t="str">
        <f t="shared" si="8"/>
        <v/>
      </c>
      <c r="J25" s="23" t="str">
        <f t="shared" si="9"/>
        <v/>
      </c>
      <c r="K25" s="24" t="str">
        <f t="shared" si="10"/>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119" t="str">
        <f t="shared" si="3"/>
        <v/>
      </c>
      <c r="T25" s="119" t="str">
        <f t="shared" si="4"/>
        <v/>
      </c>
      <c r="U25" s="40" t="str">
        <f t="shared" si="5"/>
        <v/>
      </c>
      <c r="V25" s="132"/>
      <c r="W25" s="28" t="str">
        <f>IF(AND(D25&gt;0,E25&gt;0,F25&gt;0,Q25&gt;0,R25&gt;0,V25&gt;0,NOT(O25="")),ABS(VLOOKUP($V$1,VLookups!$A$28:$B$29,2,FALSE)-_xlfn.BETA.DIST(V25,IF(K25="L",R25,Q25),IF(K25="L",Q25,R25),TRUE,D25,F25)),"")</f>
        <v/>
      </c>
      <c r="X25" s="129" t="str">
        <f>IF(OR($Q25="",$R25=""),"",_xlfn.BETA.INV(ABS(VLOOKUP($V$1,VLookups!$A$28:$B$29,2,FALSE)-X$3),IF($K25="L",$R25,$Q25),IF($K25="L",$Q25,$R25),$D25,$F25))</f>
        <v/>
      </c>
      <c r="Y25" s="130" t="str">
        <f>IF(OR($Q25="",$R25=""),"",_xlfn.BETA.INV(ABS(VLOOKUP($V$1,VLookups!$A$28:$B$29,2,FALSE)-Y$3),IF($K25="L",$R25,$Q25),IF($K25="L",$Q25,$R25),$D25,$F25))</f>
        <v/>
      </c>
      <c r="Z25" s="129" t="str">
        <f>IF(OR($Q25="",$R25=""),"",_xlfn.BETA.INV(ABS(VLOOKUP($V$1,VLookups!$A$28:$B$29,2,FALSE)-Z$3),IF($K25="L",$R25,$Q25),IF($K25="L",$Q25,$R25),$D25,$F25))</f>
        <v/>
      </c>
      <c r="AA25" s="130" t="str">
        <f>IF(OR($Q25="",$R25=""),"",_xlfn.BETA.INV(ABS(VLOOKUP($V$1,VLookups!$A$28:$B$29,2,FALSE)-AA$3),IF($K25="L",$R25,$Q25),IF($K25="L",$Q25,$R25),$D25,$F25))</f>
        <v/>
      </c>
      <c r="AB25" s="129" t="str">
        <f>IF(OR($Q25="",$R25=""),"",_xlfn.BETA.INV(ABS(VLOOKUP($V$1,VLookups!$A$28:$B$29,2,FALSE)-AB$3),IF($K25="L",$R25,$Q25),IF($K25="L",$Q25,$R25),$D25,$F25))</f>
        <v/>
      </c>
      <c r="AC25" s="130" t="str">
        <f>IF(OR($Q25="",$R25=""),"",_xlfn.BETA.INV(ABS(VLOOKUP($V$1,VLookups!$A$28:$B$29,2,FALSE)-AC$3),IF($K25="L",$R25,$Q25),IF($K25="L",$Q25,$R25),$D25,$F25))</f>
        <v/>
      </c>
      <c r="AD25" s="129" t="str">
        <f>IF(OR($Q25="",$R25=""),"",_xlfn.BETA.INV(ABS(VLOOKUP($V$1,VLookups!$A$28:$B$29,2,FALSE)-AD$3),IF($K25="L",$R25,$Q25),IF($K25="L",$Q25,$R25),$D25,$F25))</f>
        <v/>
      </c>
      <c r="AE25" s="130" t="str">
        <f>IF(OR($Q25="",$R25=""),"",_xlfn.BETA.INV(ABS(VLOOKUP($V$1,VLookups!$A$28:$B$29,2,FALSE)-AE$3),IF($K25="L",$R25,$Q25),IF($K25="L",$Q25,$R25),$D25,$F25))</f>
        <v/>
      </c>
      <c r="AF25" s="129" t="str">
        <f>IF(OR($Q25="",$R25=""),"",_xlfn.BETA.INV(ABS(VLOOKUP($V$1,VLookups!$A$28:$B$29,2,FALSE)-AF$3),IF($K25="L",$R25,$Q25),IF($K25="L",$Q25,$R25),$D25,$F25))</f>
        <v/>
      </c>
      <c r="AG25" s="130" t="str">
        <f>IF(OR($Q25="",$R25=""),"",_xlfn.BETA.INV(ABS(VLOOKUP($V$1,VLookups!$A$28:$B$29,2,FALSE)-AG$3),IF($K25="L",$R25,$Q25),IF($K25="L",$Q25,$R25),$D25,$F25))</f>
        <v/>
      </c>
      <c r="AH25" s="129" t="str">
        <f>IF(OR($Q25="",$R25=""),"",_xlfn.BETA.INV(ABS(VLOOKUP($V$1,VLookups!$A$28:$B$29,2,FALSE)-AH$3),IF($K25="L",$R25,$Q25),IF($K25="L",$Q25,$R25),$D25,$F25))</f>
        <v/>
      </c>
      <c r="AI25" s="130" t="str">
        <f>IF(OR($Q25="",$R25=""),"",_xlfn.BETA.INV(ABS(VLOOKUP($V$1,VLookups!$A$28:$B$29,2,FALSE)-AI$3),IF($K25="L",$R25,$Q25),IF($K25="L",$Q25,$R25),$D25,$F25))</f>
        <v/>
      </c>
      <c r="AJ25" s="17"/>
      <c r="AK25" s="17"/>
      <c r="AL25" s="17"/>
    </row>
    <row r="26" spans="1:38" hidden="1" x14ac:dyDescent="0.25">
      <c r="A26" s="22">
        <v>23</v>
      </c>
      <c r="B26" s="152"/>
      <c r="C26" s="143"/>
      <c r="D26" s="117" t="str">
        <f t="shared" si="6"/>
        <v/>
      </c>
      <c r="E26" s="132"/>
      <c r="F26" s="117" t="str">
        <f t="shared" si="7"/>
        <v/>
      </c>
      <c r="G26" s="143"/>
      <c r="H26" s="153"/>
      <c r="I26" s="127" t="str">
        <f t="shared" si="8"/>
        <v/>
      </c>
      <c r="J26" s="23" t="str">
        <f t="shared" si="9"/>
        <v/>
      </c>
      <c r="K26" s="24" t="str">
        <f t="shared" si="10"/>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119" t="str">
        <f t="shared" si="3"/>
        <v/>
      </c>
      <c r="T26" s="119" t="str">
        <f t="shared" si="4"/>
        <v/>
      </c>
      <c r="U26" s="40" t="str">
        <f t="shared" si="5"/>
        <v/>
      </c>
      <c r="V26" s="132"/>
      <c r="W26" s="28" t="str">
        <f>IF(AND(D26&gt;0,E26&gt;0,F26&gt;0,Q26&gt;0,R26&gt;0,V26&gt;0,NOT(O26="")),ABS(VLOOKUP($V$1,VLookups!$A$28:$B$29,2,FALSE)-_xlfn.BETA.DIST(V26,IF(K26="L",R26,Q26),IF(K26="L",Q26,R26),TRUE,D26,F26)),"")</f>
        <v/>
      </c>
      <c r="X26" s="129" t="str">
        <f>IF(OR($Q26="",$R26=""),"",_xlfn.BETA.INV(ABS(VLOOKUP($V$1,VLookups!$A$28:$B$29,2,FALSE)-X$3),IF($K26="L",$R26,$Q26),IF($K26="L",$Q26,$R26),$D26,$F26))</f>
        <v/>
      </c>
      <c r="Y26" s="130" t="str">
        <f>IF(OR($Q26="",$R26=""),"",_xlfn.BETA.INV(ABS(VLOOKUP($V$1,VLookups!$A$28:$B$29,2,FALSE)-Y$3),IF($K26="L",$R26,$Q26),IF($K26="L",$Q26,$R26),$D26,$F26))</f>
        <v/>
      </c>
      <c r="Z26" s="129" t="str">
        <f>IF(OR($Q26="",$R26=""),"",_xlfn.BETA.INV(ABS(VLOOKUP($V$1,VLookups!$A$28:$B$29,2,FALSE)-Z$3),IF($K26="L",$R26,$Q26),IF($K26="L",$Q26,$R26),$D26,$F26))</f>
        <v/>
      </c>
      <c r="AA26" s="130" t="str">
        <f>IF(OR($Q26="",$R26=""),"",_xlfn.BETA.INV(ABS(VLOOKUP($V$1,VLookups!$A$28:$B$29,2,FALSE)-AA$3),IF($K26="L",$R26,$Q26),IF($K26="L",$Q26,$R26),$D26,$F26))</f>
        <v/>
      </c>
      <c r="AB26" s="129" t="str">
        <f>IF(OR($Q26="",$R26=""),"",_xlfn.BETA.INV(ABS(VLOOKUP($V$1,VLookups!$A$28:$B$29,2,FALSE)-AB$3),IF($K26="L",$R26,$Q26),IF($K26="L",$Q26,$R26),$D26,$F26))</f>
        <v/>
      </c>
      <c r="AC26" s="130" t="str">
        <f>IF(OR($Q26="",$R26=""),"",_xlfn.BETA.INV(ABS(VLOOKUP($V$1,VLookups!$A$28:$B$29,2,FALSE)-AC$3),IF($K26="L",$R26,$Q26),IF($K26="L",$Q26,$R26),$D26,$F26))</f>
        <v/>
      </c>
      <c r="AD26" s="129" t="str">
        <f>IF(OR($Q26="",$R26=""),"",_xlfn.BETA.INV(ABS(VLOOKUP($V$1,VLookups!$A$28:$B$29,2,FALSE)-AD$3),IF($K26="L",$R26,$Q26),IF($K26="L",$Q26,$R26),$D26,$F26))</f>
        <v/>
      </c>
      <c r="AE26" s="130" t="str">
        <f>IF(OR($Q26="",$R26=""),"",_xlfn.BETA.INV(ABS(VLOOKUP($V$1,VLookups!$A$28:$B$29,2,FALSE)-AE$3),IF($K26="L",$R26,$Q26),IF($K26="L",$Q26,$R26),$D26,$F26))</f>
        <v/>
      </c>
      <c r="AF26" s="129" t="str">
        <f>IF(OR($Q26="",$R26=""),"",_xlfn.BETA.INV(ABS(VLOOKUP($V$1,VLookups!$A$28:$B$29,2,FALSE)-AF$3),IF($K26="L",$R26,$Q26),IF($K26="L",$Q26,$R26),$D26,$F26))</f>
        <v/>
      </c>
      <c r="AG26" s="130" t="str">
        <f>IF(OR($Q26="",$R26=""),"",_xlfn.BETA.INV(ABS(VLOOKUP($V$1,VLookups!$A$28:$B$29,2,FALSE)-AG$3),IF($K26="L",$R26,$Q26),IF($K26="L",$Q26,$R26),$D26,$F26))</f>
        <v/>
      </c>
      <c r="AH26" s="129" t="str">
        <f>IF(OR($Q26="",$R26=""),"",_xlfn.BETA.INV(ABS(VLOOKUP($V$1,VLookups!$A$28:$B$29,2,FALSE)-AH$3),IF($K26="L",$R26,$Q26),IF($K26="L",$Q26,$R26),$D26,$F26))</f>
        <v/>
      </c>
      <c r="AI26" s="130" t="str">
        <f>IF(OR($Q26="",$R26=""),"",_xlfn.BETA.INV(ABS(VLOOKUP($V$1,VLookups!$A$28:$B$29,2,FALSE)-AI$3),IF($K26="L",$R26,$Q26),IF($K26="L",$Q26,$R26),$D26,$F26))</f>
        <v/>
      </c>
      <c r="AJ26" s="17"/>
      <c r="AK26" s="17"/>
      <c r="AL26" s="17"/>
    </row>
    <row r="27" spans="1:38" hidden="1" x14ac:dyDescent="0.25">
      <c r="A27" s="22">
        <v>24</v>
      </c>
      <c r="B27" s="152"/>
      <c r="C27" s="143"/>
      <c r="D27" s="117" t="str">
        <f t="shared" si="6"/>
        <v/>
      </c>
      <c r="E27" s="132"/>
      <c r="F27" s="117" t="str">
        <f t="shared" si="7"/>
        <v/>
      </c>
      <c r="G27" s="143"/>
      <c r="H27" s="153"/>
      <c r="I27" s="127" t="str">
        <f t="shared" si="8"/>
        <v/>
      </c>
      <c r="J27" s="23" t="str">
        <f t="shared" si="9"/>
        <v/>
      </c>
      <c r="K27" s="24" t="str">
        <f t="shared" si="10"/>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119" t="str">
        <f t="shared" si="3"/>
        <v/>
      </c>
      <c r="T27" s="119" t="str">
        <f t="shared" si="4"/>
        <v/>
      </c>
      <c r="U27" s="40" t="str">
        <f t="shared" si="5"/>
        <v/>
      </c>
      <c r="V27" s="132"/>
      <c r="W27" s="28" t="str">
        <f>IF(AND(D27&gt;0,E27&gt;0,F27&gt;0,Q27&gt;0,R27&gt;0,V27&gt;0,NOT(O27="")),ABS(VLOOKUP($V$1,VLookups!$A$28:$B$29,2,FALSE)-_xlfn.BETA.DIST(V27,IF(K27="L",R27,Q27),IF(K27="L",Q27,R27),TRUE,D27,F27)),"")</f>
        <v/>
      </c>
      <c r="X27" s="129" t="str">
        <f>IF(OR($Q27="",$R27=""),"",_xlfn.BETA.INV(ABS(VLOOKUP($V$1,VLookups!$A$28:$B$29,2,FALSE)-X$3),IF($K27="L",$R27,$Q27),IF($K27="L",$Q27,$R27),$D27,$F27))</f>
        <v/>
      </c>
      <c r="Y27" s="130" t="str">
        <f>IF(OR($Q27="",$R27=""),"",_xlfn.BETA.INV(ABS(VLOOKUP($V$1,VLookups!$A$28:$B$29,2,FALSE)-Y$3),IF($K27="L",$R27,$Q27),IF($K27="L",$Q27,$R27),$D27,$F27))</f>
        <v/>
      </c>
      <c r="Z27" s="129" t="str">
        <f>IF(OR($Q27="",$R27=""),"",_xlfn.BETA.INV(ABS(VLOOKUP($V$1,VLookups!$A$28:$B$29,2,FALSE)-Z$3),IF($K27="L",$R27,$Q27),IF($K27="L",$Q27,$R27),$D27,$F27))</f>
        <v/>
      </c>
      <c r="AA27" s="130" t="str">
        <f>IF(OR($Q27="",$R27=""),"",_xlfn.BETA.INV(ABS(VLOOKUP($V$1,VLookups!$A$28:$B$29,2,FALSE)-AA$3),IF($K27="L",$R27,$Q27),IF($K27="L",$Q27,$R27),$D27,$F27))</f>
        <v/>
      </c>
      <c r="AB27" s="129" t="str">
        <f>IF(OR($Q27="",$R27=""),"",_xlfn.BETA.INV(ABS(VLOOKUP($V$1,VLookups!$A$28:$B$29,2,FALSE)-AB$3),IF($K27="L",$R27,$Q27),IF($K27="L",$Q27,$R27),$D27,$F27))</f>
        <v/>
      </c>
      <c r="AC27" s="130" t="str">
        <f>IF(OR($Q27="",$R27=""),"",_xlfn.BETA.INV(ABS(VLOOKUP($V$1,VLookups!$A$28:$B$29,2,FALSE)-AC$3),IF($K27="L",$R27,$Q27),IF($K27="L",$Q27,$R27),$D27,$F27))</f>
        <v/>
      </c>
      <c r="AD27" s="129" t="str">
        <f>IF(OR($Q27="",$R27=""),"",_xlfn.BETA.INV(ABS(VLOOKUP($V$1,VLookups!$A$28:$B$29,2,FALSE)-AD$3),IF($K27="L",$R27,$Q27),IF($K27="L",$Q27,$R27),$D27,$F27))</f>
        <v/>
      </c>
      <c r="AE27" s="130" t="str">
        <f>IF(OR($Q27="",$R27=""),"",_xlfn.BETA.INV(ABS(VLOOKUP($V$1,VLookups!$A$28:$B$29,2,FALSE)-AE$3),IF($K27="L",$R27,$Q27),IF($K27="L",$Q27,$R27),$D27,$F27))</f>
        <v/>
      </c>
      <c r="AF27" s="129" t="str">
        <f>IF(OR($Q27="",$R27=""),"",_xlfn.BETA.INV(ABS(VLOOKUP($V$1,VLookups!$A$28:$B$29,2,FALSE)-AF$3),IF($K27="L",$R27,$Q27),IF($K27="L",$Q27,$R27),$D27,$F27))</f>
        <v/>
      </c>
      <c r="AG27" s="130" t="str">
        <f>IF(OR($Q27="",$R27=""),"",_xlfn.BETA.INV(ABS(VLOOKUP($V$1,VLookups!$A$28:$B$29,2,FALSE)-AG$3),IF($K27="L",$R27,$Q27),IF($K27="L",$Q27,$R27),$D27,$F27))</f>
        <v/>
      </c>
      <c r="AH27" s="129" t="str">
        <f>IF(OR($Q27="",$R27=""),"",_xlfn.BETA.INV(ABS(VLOOKUP($V$1,VLookups!$A$28:$B$29,2,FALSE)-AH$3),IF($K27="L",$R27,$Q27),IF($K27="L",$Q27,$R27),$D27,$F27))</f>
        <v/>
      </c>
      <c r="AI27" s="130" t="str">
        <f>IF(OR($Q27="",$R27=""),"",_xlfn.BETA.INV(ABS(VLOOKUP($V$1,VLookups!$A$28:$B$29,2,FALSE)-AI$3),IF($K27="L",$R27,$Q27),IF($K27="L",$Q27,$R27),$D27,$F27))</f>
        <v/>
      </c>
      <c r="AJ27" s="17"/>
      <c r="AK27" s="17"/>
      <c r="AL27" s="17"/>
    </row>
    <row r="28" spans="1:38" hidden="1" x14ac:dyDescent="0.25">
      <c r="A28" s="22">
        <v>25</v>
      </c>
      <c r="B28" s="152"/>
      <c r="C28" s="143"/>
      <c r="D28" s="117" t="str">
        <f t="shared" si="6"/>
        <v/>
      </c>
      <c r="E28" s="132"/>
      <c r="F28" s="117" t="str">
        <f t="shared" si="7"/>
        <v/>
      </c>
      <c r="G28" s="143"/>
      <c r="H28" s="153"/>
      <c r="I28" s="127" t="str">
        <f t="shared" si="8"/>
        <v/>
      </c>
      <c r="J28" s="23" t="str">
        <f t="shared" si="9"/>
        <v/>
      </c>
      <c r="K28" s="24" t="str">
        <f t="shared" si="10"/>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119" t="str">
        <f t="shared" si="3"/>
        <v/>
      </c>
      <c r="T28" s="119" t="str">
        <f t="shared" si="4"/>
        <v/>
      </c>
      <c r="U28" s="40" t="str">
        <f t="shared" si="5"/>
        <v/>
      </c>
      <c r="V28" s="132"/>
      <c r="W28" s="28" t="str">
        <f>IF(AND(D28&gt;0,E28&gt;0,F28&gt;0,Q28&gt;0,R28&gt;0,V28&gt;0,NOT(O28="")),ABS(VLOOKUP($V$1,VLookups!$A$28:$B$29,2,FALSE)-_xlfn.BETA.DIST(V28,IF(K28="L",R28,Q28),IF(K28="L",Q28,R28),TRUE,D28,F28)),"")</f>
        <v/>
      </c>
      <c r="X28" s="129" t="str">
        <f>IF(OR($Q28="",$R28=""),"",_xlfn.BETA.INV(ABS(VLOOKUP($V$1,VLookups!$A$28:$B$29,2,FALSE)-X$3),IF($K28="L",$R28,$Q28),IF($K28="L",$Q28,$R28),$D28,$F28))</f>
        <v/>
      </c>
      <c r="Y28" s="130" t="str">
        <f>IF(OR($Q28="",$R28=""),"",_xlfn.BETA.INV(ABS(VLOOKUP($V$1,VLookups!$A$28:$B$29,2,FALSE)-Y$3),IF($K28="L",$R28,$Q28),IF($K28="L",$Q28,$R28),$D28,$F28))</f>
        <v/>
      </c>
      <c r="Z28" s="129" t="str">
        <f>IF(OR($Q28="",$R28=""),"",_xlfn.BETA.INV(ABS(VLOOKUP($V$1,VLookups!$A$28:$B$29,2,FALSE)-Z$3),IF($K28="L",$R28,$Q28),IF($K28="L",$Q28,$R28),$D28,$F28))</f>
        <v/>
      </c>
      <c r="AA28" s="130" t="str">
        <f>IF(OR($Q28="",$R28=""),"",_xlfn.BETA.INV(ABS(VLOOKUP($V$1,VLookups!$A$28:$B$29,2,FALSE)-AA$3),IF($K28="L",$R28,$Q28),IF($K28="L",$Q28,$R28),$D28,$F28))</f>
        <v/>
      </c>
      <c r="AB28" s="129" t="str">
        <f>IF(OR($Q28="",$R28=""),"",_xlfn.BETA.INV(ABS(VLOOKUP($V$1,VLookups!$A$28:$B$29,2,FALSE)-AB$3),IF($K28="L",$R28,$Q28),IF($K28="L",$Q28,$R28),$D28,$F28))</f>
        <v/>
      </c>
      <c r="AC28" s="130" t="str">
        <f>IF(OR($Q28="",$R28=""),"",_xlfn.BETA.INV(ABS(VLOOKUP($V$1,VLookups!$A$28:$B$29,2,FALSE)-AC$3),IF($K28="L",$R28,$Q28),IF($K28="L",$Q28,$R28),$D28,$F28))</f>
        <v/>
      </c>
      <c r="AD28" s="129" t="str">
        <f>IF(OR($Q28="",$R28=""),"",_xlfn.BETA.INV(ABS(VLOOKUP($V$1,VLookups!$A$28:$B$29,2,FALSE)-AD$3),IF($K28="L",$R28,$Q28),IF($K28="L",$Q28,$R28),$D28,$F28))</f>
        <v/>
      </c>
      <c r="AE28" s="130" t="str">
        <f>IF(OR($Q28="",$R28=""),"",_xlfn.BETA.INV(ABS(VLOOKUP($V$1,VLookups!$A$28:$B$29,2,FALSE)-AE$3),IF($K28="L",$R28,$Q28),IF($K28="L",$Q28,$R28),$D28,$F28))</f>
        <v/>
      </c>
      <c r="AF28" s="129" t="str">
        <f>IF(OR($Q28="",$R28=""),"",_xlfn.BETA.INV(ABS(VLOOKUP($V$1,VLookups!$A$28:$B$29,2,FALSE)-AF$3),IF($K28="L",$R28,$Q28),IF($K28="L",$Q28,$R28),$D28,$F28))</f>
        <v/>
      </c>
      <c r="AG28" s="130" t="str">
        <f>IF(OR($Q28="",$R28=""),"",_xlfn.BETA.INV(ABS(VLOOKUP($V$1,VLookups!$A$28:$B$29,2,FALSE)-AG$3),IF($K28="L",$R28,$Q28),IF($K28="L",$Q28,$R28),$D28,$F28))</f>
        <v/>
      </c>
      <c r="AH28" s="129" t="str">
        <f>IF(OR($Q28="",$R28=""),"",_xlfn.BETA.INV(ABS(VLOOKUP($V$1,VLookups!$A$28:$B$29,2,FALSE)-AH$3),IF($K28="L",$R28,$Q28),IF($K28="L",$Q28,$R28),$D28,$F28))</f>
        <v/>
      </c>
      <c r="AI28" s="130" t="str">
        <f>IF(OR($Q28="",$R28=""),"",_xlfn.BETA.INV(ABS(VLOOKUP($V$1,VLookups!$A$28:$B$29,2,FALSE)-AI$3),IF($K28="L",$R28,$Q28),IF($K28="L",$Q28,$R28),$D28,$F28))</f>
        <v/>
      </c>
      <c r="AJ28" s="17"/>
      <c r="AK28" s="17"/>
      <c r="AL28" s="17"/>
    </row>
    <row r="29" spans="1:38" hidden="1" x14ac:dyDescent="0.25">
      <c r="A29" s="22">
        <v>26</v>
      </c>
      <c r="B29" s="152"/>
      <c r="C29" s="143"/>
      <c r="D29" s="117" t="str">
        <f t="shared" si="6"/>
        <v/>
      </c>
      <c r="E29" s="132"/>
      <c r="F29" s="117" t="str">
        <f t="shared" si="7"/>
        <v/>
      </c>
      <c r="G29" s="143"/>
      <c r="H29" s="153"/>
      <c r="I29" s="127" t="str">
        <f t="shared" si="8"/>
        <v/>
      </c>
      <c r="J29" s="23" t="str">
        <f t="shared" si="9"/>
        <v/>
      </c>
      <c r="K29" s="24" t="str">
        <f t="shared" si="10"/>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119" t="str">
        <f t="shared" si="3"/>
        <v/>
      </c>
      <c r="T29" s="119" t="str">
        <f t="shared" si="4"/>
        <v/>
      </c>
      <c r="U29" s="40" t="str">
        <f t="shared" si="5"/>
        <v/>
      </c>
      <c r="V29" s="132"/>
      <c r="W29" s="28" t="str">
        <f>IF(AND(D29&gt;0,E29&gt;0,F29&gt;0,Q29&gt;0,R29&gt;0,V29&gt;0,NOT(O29="")),ABS(VLOOKUP($V$1,VLookups!$A$28:$B$29,2,FALSE)-_xlfn.BETA.DIST(V29,IF(K29="L",R29,Q29),IF(K29="L",Q29,R29),TRUE,D29,F29)),"")</f>
        <v/>
      </c>
      <c r="X29" s="129" t="str">
        <f>IF(OR($Q29="",$R29=""),"",_xlfn.BETA.INV(ABS(VLOOKUP($V$1,VLookups!$A$28:$B$29,2,FALSE)-X$3),IF($K29="L",$R29,$Q29),IF($K29="L",$Q29,$R29),$D29,$F29))</f>
        <v/>
      </c>
      <c r="Y29" s="130" t="str">
        <f>IF(OR($Q29="",$R29=""),"",_xlfn.BETA.INV(ABS(VLOOKUP($V$1,VLookups!$A$28:$B$29,2,FALSE)-Y$3),IF($K29="L",$R29,$Q29),IF($K29="L",$Q29,$R29),$D29,$F29))</f>
        <v/>
      </c>
      <c r="Z29" s="129" t="str">
        <f>IF(OR($Q29="",$R29=""),"",_xlfn.BETA.INV(ABS(VLOOKUP($V$1,VLookups!$A$28:$B$29,2,FALSE)-Z$3),IF($K29="L",$R29,$Q29),IF($K29="L",$Q29,$R29),$D29,$F29))</f>
        <v/>
      </c>
      <c r="AA29" s="130" t="str">
        <f>IF(OR($Q29="",$R29=""),"",_xlfn.BETA.INV(ABS(VLOOKUP($V$1,VLookups!$A$28:$B$29,2,FALSE)-AA$3),IF($K29="L",$R29,$Q29),IF($K29="L",$Q29,$R29),$D29,$F29))</f>
        <v/>
      </c>
      <c r="AB29" s="129" t="str">
        <f>IF(OR($Q29="",$R29=""),"",_xlfn.BETA.INV(ABS(VLOOKUP($V$1,VLookups!$A$28:$B$29,2,FALSE)-AB$3),IF($K29="L",$R29,$Q29),IF($K29="L",$Q29,$R29),$D29,$F29))</f>
        <v/>
      </c>
      <c r="AC29" s="130" t="str">
        <f>IF(OR($Q29="",$R29=""),"",_xlfn.BETA.INV(ABS(VLOOKUP($V$1,VLookups!$A$28:$B$29,2,FALSE)-AC$3),IF($K29="L",$R29,$Q29),IF($K29="L",$Q29,$R29),$D29,$F29))</f>
        <v/>
      </c>
      <c r="AD29" s="129" t="str">
        <f>IF(OR($Q29="",$R29=""),"",_xlfn.BETA.INV(ABS(VLOOKUP($V$1,VLookups!$A$28:$B$29,2,FALSE)-AD$3),IF($K29="L",$R29,$Q29),IF($K29="L",$Q29,$R29),$D29,$F29))</f>
        <v/>
      </c>
      <c r="AE29" s="130" t="str">
        <f>IF(OR($Q29="",$R29=""),"",_xlfn.BETA.INV(ABS(VLOOKUP($V$1,VLookups!$A$28:$B$29,2,FALSE)-AE$3),IF($K29="L",$R29,$Q29),IF($K29="L",$Q29,$R29),$D29,$F29))</f>
        <v/>
      </c>
      <c r="AF29" s="129" t="str">
        <f>IF(OR($Q29="",$R29=""),"",_xlfn.BETA.INV(ABS(VLOOKUP($V$1,VLookups!$A$28:$B$29,2,FALSE)-AF$3),IF($K29="L",$R29,$Q29),IF($K29="L",$Q29,$R29),$D29,$F29))</f>
        <v/>
      </c>
      <c r="AG29" s="130" t="str">
        <f>IF(OR($Q29="",$R29=""),"",_xlfn.BETA.INV(ABS(VLOOKUP($V$1,VLookups!$A$28:$B$29,2,FALSE)-AG$3),IF($K29="L",$R29,$Q29),IF($K29="L",$Q29,$R29),$D29,$F29))</f>
        <v/>
      </c>
      <c r="AH29" s="129" t="str">
        <f>IF(OR($Q29="",$R29=""),"",_xlfn.BETA.INV(ABS(VLOOKUP($V$1,VLookups!$A$28:$B$29,2,FALSE)-AH$3),IF($K29="L",$R29,$Q29),IF($K29="L",$Q29,$R29),$D29,$F29))</f>
        <v/>
      </c>
      <c r="AI29" s="130" t="str">
        <f>IF(OR($Q29="",$R29=""),"",_xlfn.BETA.INV(ABS(VLOOKUP($V$1,VLookups!$A$28:$B$29,2,FALSE)-AI$3),IF($K29="L",$R29,$Q29),IF($K29="L",$Q29,$R29),$D29,$F29))</f>
        <v/>
      </c>
      <c r="AJ29" s="17"/>
      <c r="AK29" s="17"/>
      <c r="AL29" s="17"/>
    </row>
    <row r="30" spans="1:38" hidden="1" x14ac:dyDescent="0.25">
      <c r="A30" s="22">
        <v>27</v>
      </c>
      <c r="B30" s="152"/>
      <c r="C30" s="143"/>
      <c r="D30" s="117" t="str">
        <f t="shared" si="6"/>
        <v/>
      </c>
      <c r="E30" s="132"/>
      <c r="F30" s="117" t="str">
        <f t="shared" si="7"/>
        <v/>
      </c>
      <c r="G30" s="143"/>
      <c r="H30" s="153"/>
      <c r="I30" s="127" t="str">
        <f t="shared" si="8"/>
        <v/>
      </c>
      <c r="J30" s="23" t="str">
        <f t="shared" si="9"/>
        <v/>
      </c>
      <c r="K30" s="24" t="str">
        <f t="shared" si="10"/>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119" t="str">
        <f t="shared" si="3"/>
        <v/>
      </c>
      <c r="T30" s="119" t="str">
        <f t="shared" si="4"/>
        <v/>
      </c>
      <c r="U30" s="40" t="str">
        <f t="shared" si="5"/>
        <v/>
      </c>
      <c r="V30" s="132"/>
      <c r="W30" s="28" t="str">
        <f>IF(AND(D30&gt;0,E30&gt;0,F30&gt;0,Q30&gt;0,R30&gt;0,V30&gt;0,NOT(O30="")),ABS(VLOOKUP($V$1,VLookups!$A$28:$B$29,2,FALSE)-_xlfn.BETA.DIST(V30,IF(K30="L",R30,Q30),IF(K30="L",Q30,R30),TRUE,D30,F30)),"")</f>
        <v/>
      </c>
      <c r="X30" s="129" t="str">
        <f>IF(OR($Q30="",$R30=""),"",_xlfn.BETA.INV(ABS(VLOOKUP($V$1,VLookups!$A$28:$B$29,2,FALSE)-X$3),IF($K30="L",$R30,$Q30),IF($K30="L",$Q30,$R30),$D30,$F30))</f>
        <v/>
      </c>
      <c r="Y30" s="130" t="str">
        <f>IF(OR($Q30="",$R30=""),"",_xlfn.BETA.INV(ABS(VLOOKUP($V$1,VLookups!$A$28:$B$29,2,FALSE)-Y$3),IF($K30="L",$R30,$Q30),IF($K30="L",$Q30,$R30),$D30,$F30))</f>
        <v/>
      </c>
      <c r="Z30" s="129" t="str">
        <f>IF(OR($Q30="",$R30=""),"",_xlfn.BETA.INV(ABS(VLOOKUP($V$1,VLookups!$A$28:$B$29,2,FALSE)-Z$3),IF($K30="L",$R30,$Q30),IF($K30="L",$Q30,$R30),$D30,$F30))</f>
        <v/>
      </c>
      <c r="AA30" s="130" t="str">
        <f>IF(OR($Q30="",$R30=""),"",_xlfn.BETA.INV(ABS(VLOOKUP($V$1,VLookups!$A$28:$B$29,2,FALSE)-AA$3),IF($K30="L",$R30,$Q30),IF($K30="L",$Q30,$R30),$D30,$F30))</f>
        <v/>
      </c>
      <c r="AB30" s="129" t="str">
        <f>IF(OR($Q30="",$R30=""),"",_xlfn.BETA.INV(ABS(VLOOKUP($V$1,VLookups!$A$28:$B$29,2,FALSE)-AB$3),IF($K30="L",$R30,$Q30),IF($K30="L",$Q30,$R30),$D30,$F30))</f>
        <v/>
      </c>
      <c r="AC30" s="130" t="str">
        <f>IF(OR($Q30="",$R30=""),"",_xlfn.BETA.INV(ABS(VLOOKUP($V$1,VLookups!$A$28:$B$29,2,FALSE)-AC$3),IF($K30="L",$R30,$Q30),IF($K30="L",$Q30,$R30),$D30,$F30))</f>
        <v/>
      </c>
      <c r="AD30" s="129" t="str">
        <f>IF(OR($Q30="",$R30=""),"",_xlfn.BETA.INV(ABS(VLOOKUP($V$1,VLookups!$A$28:$B$29,2,FALSE)-AD$3),IF($K30="L",$R30,$Q30),IF($K30="L",$Q30,$R30),$D30,$F30))</f>
        <v/>
      </c>
      <c r="AE30" s="130" t="str">
        <f>IF(OR($Q30="",$R30=""),"",_xlfn.BETA.INV(ABS(VLOOKUP($V$1,VLookups!$A$28:$B$29,2,FALSE)-AE$3),IF($K30="L",$R30,$Q30),IF($K30="L",$Q30,$R30),$D30,$F30))</f>
        <v/>
      </c>
      <c r="AF30" s="129" t="str">
        <f>IF(OR($Q30="",$R30=""),"",_xlfn.BETA.INV(ABS(VLOOKUP($V$1,VLookups!$A$28:$B$29,2,FALSE)-AF$3),IF($K30="L",$R30,$Q30),IF($K30="L",$Q30,$R30),$D30,$F30))</f>
        <v/>
      </c>
      <c r="AG30" s="130" t="str">
        <f>IF(OR($Q30="",$R30=""),"",_xlfn.BETA.INV(ABS(VLOOKUP($V$1,VLookups!$A$28:$B$29,2,FALSE)-AG$3),IF($K30="L",$R30,$Q30),IF($K30="L",$Q30,$R30),$D30,$F30))</f>
        <v/>
      </c>
      <c r="AH30" s="129" t="str">
        <f>IF(OR($Q30="",$R30=""),"",_xlfn.BETA.INV(ABS(VLOOKUP($V$1,VLookups!$A$28:$B$29,2,FALSE)-AH$3),IF($K30="L",$R30,$Q30),IF($K30="L",$Q30,$R30),$D30,$F30))</f>
        <v/>
      </c>
      <c r="AI30" s="130" t="str">
        <f>IF(OR($Q30="",$R30=""),"",_xlfn.BETA.INV(ABS(VLOOKUP($V$1,VLookups!$A$28:$B$29,2,FALSE)-AI$3),IF($K30="L",$R30,$Q30),IF($K30="L",$Q30,$R30),$D30,$F30))</f>
        <v/>
      </c>
      <c r="AJ30" s="17"/>
      <c r="AK30" s="17"/>
      <c r="AL30" s="17"/>
    </row>
    <row r="31" spans="1:38" hidden="1" x14ac:dyDescent="0.25">
      <c r="A31" s="22">
        <v>28</v>
      </c>
      <c r="B31" s="152"/>
      <c r="C31" s="143"/>
      <c r="D31" s="117" t="str">
        <f t="shared" si="6"/>
        <v/>
      </c>
      <c r="E31" s="132"/>
      <c r="F31" s="117" t="str">
        <f t="shared" si="7"/>
        <v/>
      </c>
      <c r="G31" s="143"/>
      <c r="H31" s="153"/>
      <c r="I31" s="127" t="str">
        <f t="shared" si="8"/>
        <v/>
      </c>
      <c r="J31" s="23" t="str">
        <f t="shared" si="9"/>
        <v/>
      </c>
      <c r="K31" s="24" t="str">
        <f t="shared" si="10"/>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119" t="str">
        <f t="shared" si="3"/>
        <v/>
      </c>
      <c r="T31" s="119" t="str">
        <f t="shared" si="4"/>
        <v/>
      </c>
      <c r="U31" s="40" t="str">
        <f t="shared" si="5"/>
        <v/>
      </c>
      <c r="V31" s="132"/>
      <c r="W31" s="28" t="str">
        <f>IF(AND(D31&gt;0,E31&gt;0,F31&gt;0,Q31&gt;0,R31&gt;0,V31&gt;0,NOT(O31="")),ABS(VLOOKUP($V$1,VLookups!$A$28:$B$29,2,FALSE)-_xlfn.BETA.DIST(V31,IF(K31="L",R31,Q31),IF(K31="L",Q31,R31),TRUE,D31,F31)),"")</f>
        <v/>
      </c>
      <c r="X31" s="129" t="str">
        <f>IF(OR($Q31="",$R31=""),"",_xlfn.BETA.INV(ABS(VLOOKUP($V$1,VLookups!$A$28:$B$29,2,FALSE)-X$3),IF($K31="L",$R31,$Q31),IF($K31="L",$Q31,$R31),$D31,$F31))</f>
        <v/>
      </c>
      <c r="Y31" s="130" t="str">
        <f>IF(OR($Q31="",$R31=""),"",_xlfn.BETA.INV(ABS(VLOOKUP($V$1,VLookups!$A$28:$B$29,2,FALSE)-Y$3),IF($K31="L",$R31,$Q31),IF($K31="L",$Q31,$R31),$D31,$F31))</f>
        <v/>
      </c>
      <c r="Z31" s="129" t="str">
        <f>IF(OR($Q31="",$R31=""),"",_xlfn.BETA.INV(ABS(VLOOKUP($V$1,VLookups!$A$28:$B$29,2,FALSE)-Z$3),IF($K31="L",$R31,$Q31),IF($K31="L",$Q31,$R31),$D31,$F31))</f>
        <v/>
      </c>
      <c r="AA31" s="130" t="str">
        <f>IF(OR($Q31="",$R31=""),"",_xlfn.BETA.INV(ABS(VLOOKUP($V$1,VLookups!$A$28:$B$29,2,FALSE)-AA$3),IF($K31="L",$R31,$Q31),IF($K31="L",$Q31,$R31),$D31,$F31))</f>
        <v/>
      </c>
      <c r="AB31" s="129" t="str">
        <f>IF(OR($Q31="",$R31=""),"",_xlfn.BETA.INV(ABS(VLOOKUP($V$1,VLookups!$A$28:$B$29,2,FALSE)-AB$3),IF($K31="L",$R31,$Q31),IF($K31="L",$Q31,$R31),$D31,$F31))</f>
        <v/>
      </c>
      <c r="AC31" s="130" t="str">
        <f>IF(OR($Q31="",$R31=""),"",_xlfn.BETA.INV(ABS(VLOOKUP($V$1,VLookups!$A$28:$B$29,2,FALSE)-AC$3),IF($K31="L",$R31,$Q31),IF($K31="L",$Q31,$R31),$D31,$F31))</f>
        <v/>
      </c>
      <c r="AD31" s="129" t="str">
        <f>IF(OR($Q31="",$R31=""),"",_xlfn.BETA.INV(ABS(VLOOKUP($V$1,VLookups!$A$28:$B$29,2,FALSE)-AD$3),IF($K31="L",$R31,$Q31),IF($K31="L",$Q31,$R31),$D31,$F31))</f>
        <v/>
      </c>
      <c r="AE31" s="130" t="str">
        <f>IF(OR($Q31="",$R31=""),"",_xlfn.BETA.INV(ABS(VLOOKUP($V$1,VLookups!$A$28:$B$29,2,FALSE)-AE$3),IF($K31="L",$R31,$Q31),IF($K31="L",$Q31,$R31),$D31,$F31))</f>
        <v/>
      </c>
      <c r="AF31" s="129" t="str">
        <f>IF(OR($Q31="",$R31=""),"",_xlfn.BETA.INV(ABS(VLOOKUP($V$1,VLookups!$A$28:$B$29,2,FALSE)-AF$3),IF($K31="L",$R31,$Q31),IF($K31="L",$Q31,$R31),$D31,$F31))</f>
        <v/>
      </c>
      <c r="AG31" s="130" t="str">
        <f>IF(OR($Q31="",$R31=""),"",_xlfn.BETA.INV(ABS(VLOOKUP($V$1,VLookups!$A$28:$B$29,2,FALSE)-AG$3),IF($K31="L",$R31,$Q31),IF($K31="L",$Q31,$R31),$D31,$F31))</f>
        <v/>
      </c>
      <c r="AH31" s="129" t="str">
        <f>IF(OR($Q31="",$R31=""),"",_xlfn.BETA.INV(ABS(VLOOKUP($V$1,VLookups!$A$28:$B$29,2,FALSE)-AH$3),IF($K31="L",$R31,$Q31),IF($K31="L",$Q31,$R31),$D31,$F31))</f>
        <v/>
      </c>
      <c r="AI31" s="130" t="str">
        <f>IF(OR($Q31="",$R31=""),"",_xlfn.BETA.INV(ABS(VLOOKUP($V$1,VLookups!$A$28:$B$29,2,FALSE)-AI$3),IF($K31="L",$R31,$Q31),IF($K31="L",$Q31,$R31),$D31,$F31))</f>
        <v/>
      </c>
      <c r="AJ31" s="17"/>
      <c r="AK31" s="17"/>
      <c r="AL31" s="17"/>
    </row>
    <row r="32" spans="1:38" hidden="1" x14ac:dyDescent="0.25">
      <c r="A32" s="22">
        <v>29</v>
      </c>
      <c r="B32" s="152"/>
      <c r="C32" s="143"/>
      <c r="D32" s="117" t="str">
        <f t="shared" si="6"/>
        <v/>
      </c>
      <c r="E32" s="132"/>
      <c r="F32" s="117" t="str">
        <f t="shared" si="7"/>
        <v/>
      </c>
      <c r="G32" s="143"/>
      <c r="H32" s="153"/>
      <c r="I32" s="127" t="str">
        <f t="shared" si="8"/>
        <v/>
      </c>
      <c r="J32" s="23" t="str">
        <f t="shared" si="9"/>
        <v/>
      </c>
      <c r="K32" s="24" t="str">
        <f t="shared" si="10"/>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119" t="str">
        <f t="shared" si="3"/>
        <v/>
      </c>
      <c r="T32" s="119" t="str">
        <f t="shared" si="4"/>
        <v/>
      </c>
      <c r="U32" s="40" t="str">
        <f t="shared" si="5"/>
        <v/>
      </c>
      <c r="V32" s="132"/>
      <c r="W32" s="28" t="str">
        <f>IF(AND(D32&gt;0,E32&gt;0,F32&gt;0,Q32&gt;0,R32&gt;0,V32&gt;0,NOT(O32="")),ABS(VLOOKUP($V$1,VLookups!$A$28:$B$29,2,FALSE)-_xlfn.BETA.DIST(V32,IF(K32="L",R32,Q32),IF(K32="L",Q32,R32),TRUE,D32,F32)),"")</f>
        <v/>
      </c>
      <c r="X32" s="129" t="str">
        <f>IF(OR($Q32="",$R32=""),"",_xlfn.BETA.INV(ABS(VLOOKUP($V$1,VLookups!$A$28:$B$29,2,FALSE)-X$3),IF($K32="L",$R32,$Q32),IF($K32="L",$Q32,$R32),$D32,$F32))</f>
        <v/>
      </c>
      <c r="Y32" s="130" t="str">
        <f>IF(OR($Q32="",$R32=""),"",_xlfn.BETA.INV(ABS(VLOOKUP($V$1,VLookups!$A$28:$B$29,2,FALSE)-Y$3),IF($K32="L",$R32,$Q32),IF($K32="L",$Q32,$R32),$D32,$F32))</f>
        <v/>
      </c>
      <c r="Z32" s="129" t="str">
        <f>IF(OR($Q32="",$R32=""),"",_xlfn.BETA.INV(ABS(VLOOKUP($V$1,VLookups!$A$28:$B$29,2,FALSE)-Z$3),IF($K32="L",$R32,$Q32),IF($K32="L",$Q32,$R32),$D32,$F32))</f>
        <v/>
      </c>
      <c r="AA32" s="130" t="str">
        <f>IF(OR($Q32="",$R32=""),"",_xlfn.BETA.INV(ABS(VLOOKUP($V$1,VLookups!$A$28:$B$29,2,FALSE)-AA$3),IF($K32="L",$R32,$Q32),IF($K32="L",$Q32,$R32),$D32,$F32))</f>
        <v/>
      </c>
      <c r="AB32" s="129" t="str">
        <f>IF(OR($Q32="",$R32=""),"",_xlfn.BETA.INV(ABS(VLOOKUP($V$1,VLookups!$A$28:$B$29,2,FALSE)-AB$3),IF($K32="L",$R32,$Q32),IF($K32="L",$Q32,$R32),$D32,$F32))</f>
        <v/>
      </c>
      <c r="AC32" s="130" t="str">
        <f>IF(OR($Q32="",$R32=""),"",_xlfn.BETA.INV(ABS(VLOOKUP($V$1,VLookups!$A$28:$B$29,2,FALSE)-AC$3),IF($K32="L",$R32,$Q32),IF($K32="L",$Q32,$R32),$D32,$F32))</f>
        <v/>
      </c>
      <c r="AD32" s="129" t="str">
        <f>IF(OR($Q32="",$R32=""),"",_xlfn.BETA.INV(ABS(VLOOKUP($V$1,VLookups!$A$28:$B$29,2,FALSE)-AD$3),IF($K32="L",$R32,$Q32),IF($K32="L",$Q32,$R32),$D32,$F32))</f>
        <v/>
      </c>
      <c r="AE32" s="130" t="str">
        <f>IF(OR($Q32="",$R32=""),"",_xlfn.BETA.INV(ABS(VLOOKUP($V$1,VLookups!$A$28:$B$29,2,FALSE)-AE$3),IF($K32="L",$R32,$Q32),IF($K32="L",$Q32,$R32),$D32,$F32))</f>
        <v/>
      </c>
      <c r="AF32" s="129" t="str">
        <f>IF(OR($Q32="",$R32=""),"",_xlfn.BETA.INV(ABS(VLOOKUP($V$1,VLookups!$A$28:$B$29,2,FALSE)-AF$3),IF($K32="L",$R32,$Q32),IF($K32="L",$Q32,$R32),$D32,$F32))</f>
        <v/>
      </c>
      <c r="AG32" s="130" t="str">
        <f>IF(OR($Q32="",$R32=""),"",_xlfn.BETA.INV(ABS(VLOOKUP($V$1,VLookups!$A$28:$B$29,2,FALSE)-AG$3),IF($K32="L",$R32,$Q32),IF($K32="L",$Q32,$R32),$D32,$F32))</f>
        <v/>
      </c>
      <c r="AH32" s="129" t="str">
        <f>IF(OR($Q32="",$R32=""),"",_xlfn.BETA.INV(ABS(VLOOKUP($V$1,VLookups!$A$28:$B$29,2,FALSE)-AH$3),IF($K32="L",$R32,$Q32),IF($K32="L",$Q32,$R32),$D32,$F32))</f>
        <v/>
      </c>
      <c r="AI32" s="130" t="str">
        <f>IF(OR($Q32="",$R32=""),"",_xlfn.BETA.INV(ABS(VLOOKUP($V$1,VLookups!$A$28:$B$29,2,FALSE)-AI$3),IF($K32="L",$R32,$Q32),IF($K32="L",$Q32,$R32),$D32,$F32))</f>
        <v/>
      </c>
      <c r="AJ32" s="17"/>
      <c r="AK32" s="17"/>
      <c r="AL32" s="17"/>
    </row>
    <row r="33" spans="1:38" hidden="1" x14ac:dyDescent="0.25">
      <c r="A33" s="22">
        <v>30</v>
      </c>
      <c r="B33" s="152"/>
      <c r="C33" s="143"/>
      <c r="D33" s="117" t="str">
        <f t="shared" si="6"/>
        <v/>
      </c>
      <c r="E33" s="132"/>
      <c r="F33" s="117" t="str">
        <f t="shared" si="7"/>
        <v/>
      </c>
      <c r="G33" s="143"/>
      <c r="H33" s="153"/>
      <c r="I33" s="127" t="str">
        <f t="shared" si="8"/>
        <v/>
      </c>
      <c r="J33" s="23" t="str">
        <f t="shared" si="9"/>
        <v/>
      </c>
      <c r="K33" s="24" t="str">
        <f t="shared" si="10"/>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119" t="str">
        <f t="shared" si="3"/>
        <v/>
      </c>
      <c r="T33" s="119" t="str">
        <f t="shared" si="4"/>
        <v/>
      </c>
      <c r="U33" s="40" t="str">
        <f t="shared" si="5"/>
        <v/>
      </c>
      <c r="V33" s="132"/>
      <c r="W33" s="28" t="str">
        <f>IF(AND(D33&gt;0,E33&gt;0,F33&gt;0,Q33&gt;0,R33&gt;0,V33&gt;0,NOT(O33="")),ABS(VLOOKUP($V$1,VLookups!$A$28:$B$29,2,FALSE)-_xlfn.BETA.DIST(V33,IF(K33="L",R33,Q33),IF(K33="L",Q33,R33),TRUE,D33,F33)),"")</f>
        <v/>
      </c>
      <c r="X33" s="129" t="str">
        <f>IF(OR($Q33="",$R33=""),"",_xlfn.BETA.INV(ABS(VLOOKUP($V$1,VLookups!$A$28:$B$29,2,FALSE)-X$3),IF($K33="L",$R33,$Q33),IF($K33="L",$Q33,$R33),$D33,$F33))</f>
        <v/>
      </c>
      <c r="Y33" s="130" t="str">
        <f>IF(OR($Q33="",$R33=""),"",_xlfn.BETA.INV(ABS(VLOOKUP($V$1,VLookups!$A$28:$B$29,2,FALSE)-Y$3),IF($K33="L",$R33,$Q33),IF($K33="L",$Q33,$R33),$D33,$F33))</f>
        <v/>
      </c>
      <c r="Z33" s="129" t="str">
        <f>IF(OR($Q33="",$R33=""),"",_xlfn.BETA.INV(ABS(VLOOKUP($V$1,VLookups!$A$28:$B$29,2,FALSE)-Z$3),IF($K33="L",$R33,$Q33),IF($K33="L",$Q33,$R33),$D33,$F33))</f>
        <v/>
      </c>
      <c r="AA33" s="130" t="str">
        <f>IF(OR($Q33="",$R33=""),"",_xlfn.BETA.INV(ABS(VLOOKUP($V$1,VLookups!$A$28:$B$29,2,FALSE)-AA$3),IF($K33="L",$R33,$Q33),IF($K33="L",$Q33,$R33),$D33,$F33))</f>
        <v/>
      </c>
      <c r="AB33" s="129" t="str">
        <f>IF(OR($Q33="",$R33=""),"",_xlfn.BETA.INV(ABS(VLOOKUP($V$1,VLookups!$A$28:$B$29,2,FALSE)-AB$3),IF($K33="L",$R33,$Q33),IF($K33="L",$Q33,$R33),$D33,$F33))</f>
        <v/>
      </c>
      <c r="AC33" s="130" t="str">
        <f>IF(OR($Q33="",$R33=""),"",_xlfn.BETA.INV(ABS(VLOOKUP($V$1,VLookups!$A$28:$B$29,2,FALSE)-AC$3),IF($K33="L",$R33,$Q33),IF($K33="L",$Q33,$R33),$D33,$F33))</f>
        <v/>
      </c>
      <c r="AD33" s="129" t="str">
        <f>IF(OR($Q33="",$R33=""),"",_xlfn.BETA.INV(ABS(VLOOKUP($V$1,VLookups!$A$28:$B$29,2,FALSE)-AD$3),IF($K33="L",$R33,$Q33),IF($K33="L",$Q33,$R33),$D33,$F33))</f>
        <v/>
      </c>
      <c r="AE33" s="130" t="str">
        <f>IF(OR($Q33="",$R33=""),"",_xlfn.BETA.INV(ABS(VLOOKUP($V$1,VLookups!$A$28:$B$29,2,FALSE)-AE$3),IF($K33="L",$R33,$Q33),IF($K33="L",$Q33,$R33),$D33,$F33))</f>
        <v/>
      </c>
      <c r="AF33" s="129" t="str">
        <f>IF(OR($Q33="",$R33=""),"",_xlfn.BETA.INV(ABS(VLOOKUP($V$1,VLookups!$A$28:$B$29,2,FALSE)-AF$3),IF($K33="L",$R33,$Q33),IF($K33="L",$Q33,$R33),$D33,$F33))</f>
        <v/>
      </c>
      <c r="AG33" s="130" t="str">
        <f>IF(OR($Q33="",$R33=""),"",_xlfn.BETA.INV(ABS(VLOOKUP($V$1,VLookups!$A$28:$B$29,2,FALSE)-AG$3),IF($K33="L",$R33,$Q33),IF($K33="L",$Q33,$R33),$D33,$F33))</f>
        <v/>
      </c>
      <c r="AH33" s="129" t="str">
        <f>IF(OR($Q33="",$R33=""),"",_xlfn.BETA.INV(ABS(VLOOKUP($V$1,VLookups!$A$28:$B$29,2,FALSE)-AH$3),IF($K33="L",$R33,$Q33),IF($K33="L",$Q33,$R33),$D33,$F33))</f>
        <v/>
      </c>
      <c r="AI33" s="130" t="str">
        <f>IF(OR($Q33="",$R33=""),"",_xlfn.BETA.INV(ABS(VLOOKUP($V$1,VLookups!$A$28:$B$29,2,FALSE)-AI$3),IF($K33="L",$R33,$Q33),IF($K33="L",$Q33,$R33),$D33,$F33))</f>
        <v/>
      </c>
      <c r="AJ33" s="17"/>
      <c r="AK33" s="17"/>
      <c r="AL33" s="17"/>
    </row>
    <row r="34" spans="1:38" hidden="1" x14ac:dyDescent="0.25">
      <c r="A34" s="22">
        <v>31</v>
      </c>
      <c r="B34" s="152"/>
      <c r="C34" s="143"/>
      <c r="D34" s="117" t="str">
        <f t="shared" si="6"/>
        <v/>
      </c>
      <c r="E34" s="132"/>
      <c r="F34" s="117" t="str">
        <f t="shared" si="7"/>
        <v/>
      </c>
      <c r="G34" s="143"/>
      <c r="H34" s="153"/>
      <c r="I34" s="127" t="str">
        <f t="shared" si="8"/>
        <v/>
      </c>
      <c r="J34" s="23" t="str">
        <f t="shared" si="9"/>
        <v/>
      </c>
      <c r="K34" s="24" t="str">
        <f t="shared" si="10"/>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119" t="str">
        <f t="shared" si="3"/>
        <v/>
      </c>
      <c r="T34" s="119" t="str">
        <f t="shared" si="4"/>
        <v/>
      </c>
      <c r="U34" s="40" t="str">
        <f t="shared" si="5"/>
        <v/>
      </c>
      <c r="V34" s="132"/>
      <c r="W34" s="28" t="str">
        <f>IF(AND(D34&gt;0,E34&gt;0,F34&gt;0,Q34&gt;0,R34&gt;0,V34&gt;0,NOT(O34="")),ABS(VLOOKUP($V$1,VLookups!$A$28:$B$29,2,FALSE)-_xlfn.BETA.DIST(V34,IF(K34="L",R34,Q34),IF(K34="L",Q34,R34),TRUE,D34,F34)),"")</f>
        <v/>
      </c>
      <c r="X34" s="129" t="str">
        <f>IF(OR($Q34="",$R34=""),"",_xlfn.BETA.INV(ABS(VLOOKUP($V$1,VLookups!$A$28:$B$29,2,FALSE)-X$3),IF($K34="L",$R34,$Q34),IF($K34="L",$Q34,$R34),$D34,$F34))</f>
        <v/>
      </c>
      <c r="Y34" s="130" t="str">
        <f>IF(OR($Q34="",$R34=""),"",_xlfn.BETA.INV(ABS(VLOOKUP($V$1,VLookups!$A$28:$B$29,2,FALSE)-Y$3),IF($K34="L",$R34,$Q34),IF($K34="L",$Q34,$R34),$D34,$F34))</f>
        <v/>
      </c>
      <c r="Z34" s="129" t="str">
        <f>IF(OR($Q34="",$R34=""),"",_xlfn.BETA.INV(ABS(VLOOKUP($V$1,VLookups!$A$28:$B$29,2,FALSE)-Z$3),IF($K34="L",$R34,$Q34),IF($K34="L",$Q34,$R34),$D34,$F34))</f>
        <v/>
      </c>
      <c r="AA34" s="130" t="str">
        <f>IF(OR($Q34="",$R34=""),"",_xlfn.BETA.INV(ABS(VLOOKUP($V$1,VLookups!$A$28:$B$29,2,FALSE)-AA$3),IF($K34="L",$R34,$Q34),IF($K34="L",$Q34,$R34),$D34,$F34))</f>
        <v/>
      </c>
      <c r="AB34" s="129" t="str">
        <f>IF(OR($Q34="",$R34=""),"",_xlfn.BETA.INV(ABS(VLOOKUP($V$1,VLookups!$A$28:$B$29,2,FALSE)-AB$3),IF($K34="L",$R34,$Q34),IF($K34="L",$Q34,$R34),$D34,$F34))</f>
        <v/>
      </c>
      <c r="AC34" s="130" t="str">
        <f>IF(OR($Q34="",$R34=""),"",_xlfn.BETA.INV(ABS(VLOOKUP($V$1,VLookups!$A$28:$B$29,2,FALSE)-AC$3),IF($K34="L",$R34,$Q34),IF($K34="L",$Q34,$R34),$D34,$F34))</f>
        <v/>
      </c>
      <c r="AD34" s="129" t="str">
        <f>IF(OR($Q34="",$R34=""),"",_xlfn.BETA.INV(ABS(VLOOKUP($V$1,VLookups!$A$28:$B$29,2,FALSE)-AD$3),IF($K34="L",$R34,$Q34),IF($K34="L",$Q34,$R34),$D34,$F34))</f>
        <v/>
      </c>
      <c r="AE34" s="130" t="str">
        <f>IF(OR($Q34="",$R34=""),"",_xlfn.BETA.INV(ABS(VLOOKUP($V$1,VLookups!$A$28:$B$29,2,FALSE)-AE$3),IF($K34="L",$R34,$Q34),IF($K34="L",$Q34,$R34),$D34,$F34))</f>
        <v/>
      </c>
      <c r="AF34" s="129" t="str">
        <f>IF(OR($Q34="",$R34=""),"",_xlfn.BETA.INV(ABS(VLOOKUP($V$1,VLookups!$A$28:$B$29,2,FALSE)-AF$3),IF($K34="L",$R34,$Q34),IF($K34="L",$Q34,$R34),$D34,$F34))</f>
        <v/>
      </c>
      <c r="AG34" s="130" t="str">
        <f>IF(OR($Q34="",$R34=""),"",_xlfn.BETA.INV(ABS(VLOOKUP($V$1,VLookups!$A$28:$B$29,2,FALSE)-AG$3),IF($K34="L",$R34,$Q34),IF($K34="L",$Q34,$R34),$D34,$F34))</f>
        <v/>
      </c>
      <c r="AH34" s="129" t="str">
        <f>IF(OR($Q34="",$R34=""),"",_xlfn.BETA.INV(ABS(VLOOKUP($V$1,VLookups!$A$28:$B$29,2,FALSE)-AH$3),IF($K34="L",$R34,$Q34),IF($K34="L",$Q34,$R34),$D34,$F34))</f>
        <v/>
      </c>
      <c r="AI34" s="130" t="str">
        <f>IF(OR($Q34="",$R34=""),"",_xlfn.BETA.INV(ABS(VLOOKUP($V$1,VLookups!$A$28:$B$29,2,FALSE)-AI$3),IF($K34="L",$R34,$Q34),IF($K34="L",$Q34,$R34),$D34,$F34))</f>
        <v/>
      </c>
      <c r="AJ34" s="17"/>
      <c r="AK34" s="17"/>
      <c r="AL34" s="17"/>
    </row>
    <row r="35" spans="1:38" hidden="1" x14ac:dyDescent="0.25">
      <c r="A35" s="22">
        <v>32</v>
      </c>
      <c r="B35" s="152"/>
      <c r="C35" s="143"/>
      <c r="D35" s="117" t="str">
        <f t="shared" si="6"/>
        <v/>
      </c>
      <c r="E35" s="132"/>
      <c r="F35" s="117" t="str">
        <f t="shared" si="7"/>
        <v/>
      </c>
      <c r="G35" s="143"/>
      <c r="H35" s="153"/>
      <c r="I35" s="127" t="str">
        <f t="shared" si="8"/>
        <v/>
      </c>
      <c r="J35" s="23" t="str">
        <f t="shared" si="9"/>
        <v/>
      </c>
      <c r="K35" s="24" t="str">
        <f t="shared" si="10"/>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119" t="str">
        <f t="shared" si="3"/>
        <v/>
      </c>
      <c r="T35" s="119" t="str">
        <f t="shared" si="4"/>
        <v/>
      </c>
      <c r="U35" s="40" t="str">
        <f t="shared" si="5"/>
        <v/>
      </c>
      <c r="V35" s="132"/>
      <c r="W35" s="28" t="str">
        <f>IF(AND(D35&gt;0,E35&gt;0,F35&gt;0,Q35&gt;0,R35&gt;0,V35&gt;0,NOT(O35="")),ABS(VLOOKUP($V$1,VLookups!$A$28:$B$29,2,FALSE)-_xlfn.BETA.DIST(V35,IF(K35="L",R35,Q35),IF(K35="L",Q35,R35),TRUE,D35,F35)),"")</f>
        <v/>
      </c>
      <c r="X35" s="129" t="str">
        <f>IF(OR($Q35="",$R35=""),"",_xlfn.BETA.INV(ABS(VLOOKUP($V$1,VLookups!$A$28:$B$29,2,FALSE)-X$3),IF($K35="L",$R35,$Q35),IF($K35="L",$Q35,$R35),$D35,$F35))</f>
        <v/>
      </c>
      <c r="Y35" s="130" t="str">
        <f>IF(OR($Q35="",$R35=""),"",_xlfn.BETA.INV(ABS(VLOOKUP($V$1,VLookups!$A$28:$B$29,2,FALSE)-Y$3),IF($K35="L",$R35,$Q35),IF($K35="L",$Q35,$R35),$D35,$F35))</f>
        <v/>
      </c>
      <c r="Z35" s="129" t="str">
        <f>IF(OR($Q35="",$R35=""),"",_xlfn.BETA.INV(ABS(VLOOKUP($V$1,VLookups!$A$28:$B$29,2,FALSE)-Z$3),IF($K35="L",$R35,$Q35),IF($K35="L",$Q35,$R35),$D35,$F35))</f>
        <v/>
      </c>
      <c r="AA35" s="130" t="str">
        <f>IF(OR($Q35="",$R35=""),"",_xlfn.BETA.INV(ABS(VLOOKUP($V$1,VLookups!$A$28:$B$29,2,FALSE)-AA$3),IF($K35="L",$R35,$Q35),IF($K35="L",$Q35,$R35),$D35,$F35))</f>
        <v/>
      </c>
      <c r="AB35" s="129" t="str">
        <f>IF(OR($Q35="",$R35=""),"",_xlfn.BETA.INV(ABS(VLOOKUP($V$1,VLookups!$A$28:$B$29,2,FALSE)-AB$3),IF($K35="L",$R35,$Q35),IF($K35="L",$Q35,$R35),$D35,$F35))</f>
        <v/>
      </c>
      <c r="AC35" s="130" t="str">
        <f>IF(OR($Q35="",$R35=""),"",_xlfn.BETA.INV(ABS(VLOOKUP($V$1,VLookups!$A$28:$B$29,2,FALSE)-AC$3),IF($K35="L",$R35,$Q35),IF($K35="L",$Q35,$R35),$D35,$F35))</f>
        <v/>
      </c>
      <c r="AD35" s="129" t="str">
        <f>IF(OR($Q35="",$R35=""),"",_xlfn.BETA.INV(ABS(VLOOKUP($V$1,VLookups!$A$28:$B$29,2,FALSE)-AD$3),IF($K35="L",$R35,$Q35),IF($K35="L",$Q35,$R35),$D35,$F35))</f>
        <v/>
      </c>
      <c r="AE35" s="130" t="str">
        <f>IF(OR($Q35="",$R35=""),"",_xlfn.BETA.INV(ABS(VLOOKUP($V$1,VLookups!$A$28:$B$29,2,FALSE)-AE$3),IF($K35="L",$R35,$Q35),IF($K35="L",$Q35,$R35),$D35,$F35))</f>
        <v/>
      </c>
      <c r="AF35" s="129" t="str">
        <f>IF(OR($Q35="",$R35=""),"",_xlfn.BETA.INV(ABS(VLOOKUP($V$1,VLookups!$A$28:$B$29,2,FALSE)-AF$3),IF($K35="L",$R35,$Q35),IF($K35="L",$Q35,$R35),$D35,$F35))</f>
        <v/>
      </c>
      <c r="AG35" s="130" t="str">
        <f>IF(OR($Q35="",$R35=""),"",_xlfn.BETA.INV(ABS(VLOOKUP($V$1,VLookups!$A$28:$B$29,2,FALSE)-AG$3),IF($K35="L",$R35,$Q35),IF($K35="L",$Q35,$R35),$D35,$F35))</f>
        <v/>
      </c>
      <c r="AH35" s="129" t="str">
        <f>IF(OR($Q35="",$R35=""),"",_xlfn.BETA.INV(ABS(VLOOKUP($V$1,VLookups!$A$28:$B$29,2,FALSE)-AH$3),IF($K35="L",$R35,$Q35),IF($K35="L",$Q35,$R35),$D35,$F35))</f>
        <v/>
      </c>
      <c r="AI35" s="130" t="str">
        <f>IF(OR($Q35="",$R35=""),"",_xlfn.BETA.INV(ABS(VLOOKUP($V$1,VLookups!$A$28:$B$29,2,FALSE)-AI$3),IF($K35="L",$R35,$Q35),IF($K35="L",$Q35,$R35),$D35,$F35))</f>
        <v/>
      </c>
      <c r="AJ35" s="17"/>
      <c r="AK35" s="17"/>
      <c r="AL35" s="17"/>
    </row>
    <row r="36" spans="1:38" hidden="1" x14ac:dyDescent="0.25">
      <c r="A36" s="22">
        <v>33</v>
      </c>
      <c r="B36" s="152"/>
      <c r="C36" s="143"/>
      <c r="D36" s="117" t="str">
        <f t="shared" si="6"/>
        <v/>
      </c>
      <c r="E36" s="132"/>
      <c r="F36" s="117" t="str">
        <f t="shared" si="7"/>
        <v/>
      </c>
      <c r="G36" s="143"/>
      <c r="H36" s="153"/>
      <c r="I36" s="127" t="str">
        <f t="shared" si="8"/>
        <v/>
      </c>
      <c r="J36" s="23" t="str">
        <f t="shared" si="9"/>
        <v/>
      </c>
      <c r="K36" s="24" t="str">
        <f t="shared" si="10"/>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119" t="str">
        <f t="shared" si="3"/>
        <v/>
      </c>
      <c r="T36" s="119" t="str">
        <f t="shared" si="4"/>
        <v/>
      </c>
      <c r="U36" s="40" t="str">
        <f t="shared" si="5"/>
        <v/>
      </c>
      <c r="V36" s="132"/>
      <c r="W36" s="28" t="str">
        <f>IF(AND(D36&gt;0,E36&gt;0,F36&gt;0,Q36&gt;0,R36&gt;0,V36&gt;0,NOT(O36="")),ABS(VLOOKUP($V$1,VLookups!$A$28:$B$29,2,FALSE)-_xlfn.BETA.DIST(V36,IF(K36="L",R36,Q36),IF(K36="L",Q36,R36),TRUE,D36,F36)),"")</f>
        <v/>
      </c>
      <c r="X36" s="129" t="str">
        <f>IF(OR($Q36="",$R36=""),"",_xlfn.BETA.INV(ABS(VLOOKUP($V$1,VLookups!$A$28:$B$29,2,FALSE)-X$3),IF($K36="L",$R36,$Q36),IF($K36="L",$Q36,$R36),$D36,$F36))</f>
        <v/>
      </c>
      <c r="Y36" s="130" t="str">
        <f>IF(OR($Q36="",$R36=""),"",_xlfn.BETA.INV(ABS(VLOOKUP($V$1,VLookups!$A$28:$B$29,2,FALSE)-Y$3),IF($K36="L",$R36,$Q36),IF($K36="L",$Q36,$R36),$D36,$F36))</f>
        <v/>
      </c>
      <c r="Z36" s="129" t="str">
        <f>IF(OR($Q36="",$R36=""),"",_xlfn.BETA.INV(ABS(VLOOKUP($V$1,VLookups!$A$28:$B$29,2,FALSE)-Z$3),IF($K36="L",$R36,$Q36),IF($K36="L",$Q36,$R36),$D36,$F36))</f>
        <v/>
      </c>
      <c r="AA36" s="130" t="str">
        <f>IF(OR($Q36="",$R36=""),"",_xlfn.BETA.INV(ABS(VLOOKUP($V$1,VLookups!$A$28:$B$29,2,FALSE)-AA$3),IF($K36="L",$R36,$Q36),IF($K36="L",$Q36,$R36),$D36,$F36))</f>
        <v/>
      </c>
      <c r="AB36" s="129" t="str">
        <f>IF(OR($Q36="",$R36=""),"",_xlfn.BETA.INV(ABS(VLOOKUP($V$1,VLookups!$A$28:$B$29,2,FALSE)-AB$3),IF($K36="L",$R36,$Q36),IF($K36="L",$Q36,$R36),$D36,$F36))</f>
        <v/>
      </c>
      <c r="AC36" s="130" t="str">
        <f>IF(OR($Q36="",$R36=""),"",_xlfn.BETA.INV(ABS(VLOOKUP($V$1,VLookups!$A$28:$B$29,2,FALSE)-AC$3),IF($K36="L",$R36,$Q36),IF($K36="L",$Q36,$R36),$D36,$F36))</f>
        <v/>
      </c>
      <c r="AD36" s="129" t="str">
        <f>IF(OR($Q36="",$R36=""),"",_xlfn.BETA.INV(ABS(VLOOKUP($V$1,VLookups!$A$28:$B$29,2,FALSE)-AD$3),IF($K36="L",$R36,$Q36),IF($K36="L",$Q36,$R36),$D36,$F36))</f>
        <v/>
      </c>
      <c r="AE36" s="130" t="str">
        <f>IF(OR($Q36="",$R36=""),"",_xlfn.BETA.INV(ABS(VLOOKUP($V$1,VLookups!$A$28:$B$29,2,FALSE)-AE$3),IF($K36="L",$R36,$Q36),IF($K36="L",$Q36,$R36),$D36,$F36))</f>
        <v/>
      </c>
      <c r="AF36" s="129" t="str">
        <f>IF(OR($Q36="",$R36=""),"",_xlfn.BETA.INV(ABS(VLOOKUP($V$1,VLookups!$A$28:$B$29,2,FALSE)-AF$3),IF($K36="L",$R36,$Q36),IF($K36="L",$Q36,$R36),$D36,$F36))</f>
        <v/>
      </c>
      <c r="AG36" s="130" t="str">
        <f>IF(OR($Q36="",$R36=""),"",_xlfn.BETA.INV(ABS(VLOOKUP($V$1,VLookups!$A$28:$B$29,2,FALSE)-AG$3),IF($K36="L",$R36,$Q36),IF($K36="L",$Q36,$R36),$D36,$F36))</f>
        <v/>
      </c>
      <c r="AH36" s="129" t="str">
        <f>IF(OR($Q36="",$R36=""),"",_xlfn.BETA.INV(ABS(VLOOKUP($V$1,VLookups!$A$28:$B$29,2,FALSE)-AH$3),IF($K36="L",$R36,$Q36),IF($K36="L",$Q36,$R36),$D36,$F36))</f>
        <v/>
      </c>
      <c r="AI36" s="130" t="str">
        <f>IF(OR($Q36="",$R36=""),"",_xlfn.BETA.INV(ABS(VLOOKUP($V$1,VLookups!$A$28:$B$29,2,FALSE)-AI$3),IF($K36="L",$R36,$Q36),IF($K36="L",$Q36,$R36),$D36,$F36))</f>
        <v/>
      </c>
      <c r="AJ36" s="17"/>
      <c r="AK36" s="17"/>
      <c r="AL36" s="17"/>
    </row>
    <row r="37" spans="1:38" hidden="1" x14ac:dyDescent="0.25">
      <c r="A37" s="22">
        <v>34</v>
      </c>
      <c r="B37" s="152"/>
      <c r="C37" s="143"/>
      <c r="D37" s="117" t="str">
        <f t="shared" si="6"/>
        <v/>
      </c>
      <c r="E37" s="132"/>
      <c r="F37" s="117" t="str">
        <f t="shared" si="7"/>
        <v/>
      </c>
      <c r="G37" s="143"/>
      <c r="H37" s="153"/>
      <c r="I37" s="127" t="str">
        <f t="shared" si="8"/>
        <v/>
      </c>
      <c r="J37" s="23" t="str">
        <f t="shared" si="9"/>
        <v/>
      </c>
      <c r="K37" s="24" t="str">
        <f t="shared" si="10"/>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119" t="str">
        <f t="shared" si="3"/>
        <v/>
      </c>
      <c r="T37" s="119" t="str">
        <f t="shared" si="4"/>
        <v/>
      </c>
      <c r="U37" s="40" t="str">
        <f t="shared" si="5"/>
        <v/>
      </c>
      <c r="V37" s="132"/>
      <c r="W37" s="28" t="str">
        <f>IF(AND(D37&gt;0,E37&gt;0,F37&gt;0,Q37&gt;0,R37&gt;0,V37&gt;0,NOT(O37="")),ABS(VLOOKUP($V$1,VLookups!$A$28:$B$29,2,FALSE)-_xlfn.BETA.DIST(V37,IF(K37="L",R37,Q37),IF(K37="L",Q37,R37),TRUE,D37,F37)),"")</f>
        <v/>
      </c>
      <c r="X37" s="129" t="str">
        <f>IF(OR($Q37="",$R37=""),"",_xlfn.BETA.INV(ABS(VLOOKUP($V$1,VLookups!$A$28:$B$29,2,FALSE)-X$3),IF($K37="L",$R37,$Q37),IF($K37="L",$Q37,$R37),$D37,$F37))</f>
        <v/>
      </c>
      <c r="Y37" s="130" t="str">
        <f>IF(OR($Q37="",$R37=""),"",_xlfn.BETA.INV(ABS(VLOOKUP($V$1,VLookups!$A$28:$B$29,2,FALSE)-Y$3),IF($K37="L",$R37,$Q37),IF($K37="L",$Q37,$R37),$D37,$F37))</f>
        <v/>
      </c>
      <c r="Z37" s="129" t="str">
        <f>IF(OR($Q37="",$R37=""),"",_xlfn.BETA.INV(ABS(VLOOKUP($V$1,VLookups!$A$28:$B$29,2,FALSE)-Z$3),IF($K37="L",$R37,$Q37),IF($K37="L",$Q37,$R37),$D37,$F37))</f>
        <v/>
      </c>
      <c r="AA37" s="130" t="str">
        <f>IF(OR($Q37="",$R37=""),"",_xlfn.BETA.INV(ABS(VLOOKUP($V$1,VLookups!$A$28:$B$29,2,FALSE)-AA$3),IF($K37="L",$R37,$Q37),IF($K37="L",$Q37,$R37),$D37,$F37))</f>
        <v/>
      </c>
      <c r="AB37" s="129" t="str">
        <f>IF(OR($Q37="",$R37=""),"",_xlfn.BETA.INV(ABS(VLOOKUP($V$1,VLookups!$A$28:$B$29,2,FALSE)-AB$3),IF($K37="L",$R37,$Q37),IF($K37="L",$Q37,$R37),$D37,$F37))</f>
        <v/>
      </c>
      <c r="AC37" s="130" t="str">
        <f>IF(OR($Q37="",$R37=""),"",_xlfn.BETA.INV(ABS(VLOOKUP($V$1,VLookups!$A$28:$B$29,2,FALSE)-AC$3),IF($K37="L",$R37,$Q37),IF($K37="L",$Q37,$R37),$D37,$F37))</f>
        <v/>
      </c>
      <c r="AD37" s="129" t="str">
        <f>IF(OR($Q37="",$R37=""),"",_xlfn.BETA.INV(ABS(VLOOKUP($V$1,VLookups!$A$28:$B$29,2,FALSE)-AD$3),IF($K37="L",$R37,$Q37),IF($K37="L",$Q37,$R37),$D37,$F37))</f>
        <v/>
      </c>
      <c r="AE37" s="130" t="str">
        <f>IF(OR($Q37="",$R37=""),"",_xlfn.BETA.INV(ABS(VLOOKUP($V$1,VLookups!$A$28:$B$29,2,FALSE)-AE$3),IF($K37="L",$R37,$Q37),IF($K37="L",$Q37,$R37),$D37,$F37))</f>
        <v/>
      </c>
      <c r="AF37" s="129" t="str">
        <f>IF(OR($Q37="",$R37=""),"",_xlfn.BETA.INV(ABS(VLOOKUP($V$1,VLookups!$A$28:$B$29,2,FALSE)-AF$3),IF($K37="L",$R37,$Q37),IF($K37="L",$Q37,$R37),$D37,$F37))</f>
        <v/>
      </c>
      <c r="AG37" s="130" t="str">
        <f>IF(OR($Q37="",$R37=""),"",_xlfn.BETA.INV(ABS(VLOOKUP($V$1,VLookups!$A$28:$B$29,2,FALSE)-AG$3),IF($K37="L",$R37,$Q37),IF($K37="L",$Q37,$R37),$D37,$F37))</f>
        <v/>
      </c>
      <c r="AH37" s="129" t="str">
        <f>IF(OR($Q37="",$R37=""),"",_xlfn.BETA.INV(ABS(VLOOKUP($V$1,VLookups!$A$28:$B$29,2,FALSE)-AH$3),IF($K37="L",$R37,$Q37),IF($K37="L",$Q37,$R37),$D37,$F37))</f>
        <v/>
      </c>
      <c r="AI37" s="130" t="str">
        <f>IF(OR($Q37="",$R37=""),"",_xlfn.BETA.INV(ABS(VLOOKUP($V$1,VLookups!$A$28:$B$29,2,FALSE)-AI$3),IF($K37="L",$R37,$Q37),IF($K37="L",$Q37,$R37),$D37,$F37))</f>
        <v/>
      </c>
      <c r="AJ37" s="17"/>
      <c r="AK37" s="17"/>
      <c r="AL37" s="17"/>
    </row>
    <row r="38" spans="1:38" hidden="1" x14ac:dyDescent="0.25">
      <c r="A38" s="22">
        <v>35</v>
      </c>
      <c r="B38" s="152"/>
      <c r="C38" s="143"/>
      <c r="D38" s="117" t="str">
        <f t="shared" si="6"/>
        <v/>
      </c>
      <c r="E38" s="132"/>
      <c r="F38" s="117" t="str">
        <f t="shared" si="7"/>
        <v/>
      </c>
      <c r="G38" s="143"/>
      <c r="H38" s="153"/>
      <c r="I38" s="127" t="str">
        <f t="shared" si="8"/>
        <v/>
      </c>
      <c r="J38" s="23" t="str">
        <f t="shared" si="9"/>
        <v/>
      </c>
      <c r="K38" s="24" t="str">
        <f t="shared" si="10"/>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119" t="str">
        <f t="shared" si="3"/>
        <v/>
      </c>
      <c r="T38" s="119" t="str">
        <f t="shared" si="4"/>
        <v/>
      </c>
      <c r="U38" s="40" t="str">
        <f t="shared" si="5"/>
        <v/>
      </c>
      <c r="V38" s="132"/>
      <c r="W38" s="28" t="str">
        <f>IF(AND(D38&gt;0,E38&gt;0,F38&gt;0,Q38&gt;0,R38&gt;0,V38&gt;0,NOT(O38="")),ABS(VLOOKUP($V$1,VLookups!$A$28:$B$29,2,FALSE)-_xlfn.BETA.DIST(V38,IF(K38="L",R38,Q38),IF(K38="L",Q38,R38),TRUE,D38,F38)),"")</f>
        <v/>
      </c>
      <c r="X38" s="129" t="str">
        <f>IF(OR($Q38="",$R38=""),"",_xlfn.BETA.INV(ABS(VLOOKUP($V$1,VLookups!$A$28:$B$29,2,FALSE)-X$3),IF($K38="L",$R38,$Q38),IF($K38="L",$Q38,$R38),$D38,$F38))</f>
        <v/>
      </c>
      <c r="Y38" s="130" t="str">
        <f>IF(OR($Q38="",$R38=""),"",_xlfn.BETA.INV(ABS(VLOOKUP($V$1,VLookups!$A$28:$B$29,2,FALSE)-Y$3),IF($K38="L",$R38,$Q38),IF($K38="L",$Q38,$R38),$D38,$F38))</f>
        <v/>
      </c>
      <c r="Z38" s="129" t="str">
        <f>IF(OR($Q38="",$R38=""),"",_xlfn.BETA.INV(ABS(VLOOKUP($V$1,VLookups!$A$28:$B$29,2,FALSE)-Z$3),IF($K38="L",$R38,$Q38),IF($K38="L",$Q38,$R38),$D38,$F38))</f>
        <v/>
      </c>
      <c r="AA38" s="130" t="str">
        <f>IF(OR($Q38="",$R38=""),"",_xlfn.BETA.INV(ABS(VLOOKUP($V$1,VLookups!$A$28:$B$29,2,FALSE)-AA$3),IF($K38="L",$R38,$Q38),IF($K38="L",$Q38,$R38),$D38,$F38))</f>
        <v/>
      </c>
      <c r="AB38" s="129" t="str">
        <f>IF(OR($Q38="",$R38=""),"",_xlfn.BETA.INV(ABS(VLOOKUP($V$1,VLookups!$A$28:$B$29,2,FALSE)-AB$3),IF($K38="L",$R38,$Q38),IF($K38="L",$Q38,$R38),$D38,$F38))</f>
        <v/>
      </c>
      <c r="AC38" s="130" t="str">
        <f>IF(OR($Q38="",$R38=""),"",_xlfn.BETA.INV(ABS(VLOOKUP($V$1,VLookups!$A$28:$B$29,2,FALSE)-AC$3),IF($K38="L",$R38,$Q38),IF($K38="L",$Q38,$R38),$D38,$F38))</f>
        <v/>
      </c>
      <c r="AD38" s="129" t="str">
        <f>IF(OR($Q38="",$R38=""),"",_xlfn.BETA.INV(ABS(VLOOKUP($V$1,VLookups!$A$28:$B$29,2,FALSE)-AD$3),IF($K38="L",$R38,$Q38),IF($K38="L",$Q38,$R38),$D38,$F38))</f>
        <v/>
      </c>
      <c r="AE38" s="130" t="str">
        <f>IF(OR($Q38="",$R38=""),"",_xlfn.BETA.INV(ABS(VLOOKUP($V$1,VLookups!$A$28:$B$29,2,FALSE)-AE$3),IF($K38="L",$R38,$Q38),IF($K38="L",$Q38,$R38),$D38,$F38))</f>
        <v/>
      </c>
      <c r="AF38" s="129" t="str">
        <f>IF(OR($Q38="",$R38=""),"",_xlfn.BETA.INV(ABS(VLOOKUP($V$1,VLookups!$A$28:$B$29,2,FALSE)-AF$3),IF($K38="L",$R38,$Q38),IF($K38="L",$Q38,$R38),$D38,$F38))</f>
        <v/>
      </c>
      <c r="AG38" s="130" t="str">
        <f>IF(OR($Q38="",$R38=""),"",_xlfn.BETA.INV(ABS(VLOOKUP($V$1,VLookups!$A$28:$B$29,2,FALSE)-AG$3),IF($K38="L",$R38,$Q38),IF($K38="L",$Q38,$R38),$D38,$F38))</f>
        <v/>
      </c>
      <c r="AH38" s="129" t="str">
        <f>IF(OR($Q38="",$R38=""),"",_xlfn.BETA.INV(ABS(VLOOKUP($V$1,VLookups!$A$28:$B$29,2,FALSE)-AH$3),IF($K38="L",$R38,$Q38),IF($K38="L",$Q38,$R38),$D38,$F38))</f>
        <v/>
      </c>
      <c r="AI38" s="130" t="str">
        <f>IF(OR($Q38="",$R38=""),"",_xlfn.BETA.INV(ABS(VLOOKUP($V$1,VLookups!$A$28:$B$29,2,FALSE)-AI$3),IF($K38="L",$R38,$Q38),IF($K38="L",$Q38,$R38),$D38,$F38))</f>
        <v/>
      </c>
      <c r="AJ38" s="17"/>
      <c r="AK38" s="17"/>
      <c r="AL38" s="17"/>
    </row>
    <row r="39" spans="1:38" hidden="1" x14ac:dyDescent="0.25">
      <c r="A39" s="22">
        <v>36</v>
      </c>
      <c r="B39" s="152"/>
      <c r="C39" s="143"/>
      <c r="D39" s="117" t="str">
        <f t="shared" si="6"/>
        <v/>
      </c>
      <c r="E39" s="132"/>
      <c r="F39" s="117" t="str">
        <f t="shared" si="7"/>
        <v/>
      </c>
      <c r="G39" s="143"/>
      <c r="H39" s="153"/>
      <c r="I39" s="127" t="str">
        <f t="shared" si="8"/>
        <v/>
      </c>
      <c r="J39" s="23" t="str">
        <f t="shared" si="9"/>
        <v/>
      </c>
      <c r="K39" s="24" t="str">
        <f t="shared" si="10"/>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119" t="str">
        <f t="shared" si="3"/>
        <v/>
      </c>
      <c r="T39" s="119" t="str">
        <f t="shared" si="4"/>
        <v/>
      </c>
      <c r="U39" s="40" t="str">
        <f t="shared" si="5"/>
        <v/>
      </c>
      <c r="V39" s="132"/>
      <c r="W39" s="28" t="str">
        <f>IF(AND(D39&gt;0,E39&gt;0,F39&gt;0,Q39&gt;0,R39&gt;0,V39&gt;0,NOT(O39="")),ABS(VLOOKUP($V$1,VLookups!$A$28:$B$29,2,FALSE)-_xlfn.BETA.DIST(V39,IF(K39="L",R39,Q39),IF(K39="L",Q39,R39),TRUE,D39,F39)),"")</f>
        <v/>
      </c>
      <c r="X39" s="129" t="str">
        <f>IF(OR($Q39="",$R39=""),"",_xlfn.BETA.INV(ABS(VLOOKUP($V$1,VLookups!$A$28:$B$29,2,FALSE)-X$3),IF($K39="L",$R39,$Q39),IF($K39="L",$Q39,$R39),$D39,$F39))</f>
        <v/>
      </c>
      <c r="Y39" s="130" t="str">
        <f>IF(OR($Q39="",$R39=""),"",_xlfn.BETA.INV(ABS(VLOOKUP($V$1,VLookups!$A$28:$B$29,2,FALSE)-Y$3),IF($K39="L",$R39,$Q39),IF($K39="L",$Q39,$R39),$D39,$F39))</f>
        <v/>
      </c>
      <c r="Z39" s="129" t="str">
        <f>IF(OR($Q39="",$R39=""),"",_xlfn.BETA.INV(ABS(VLOOKUP($V$1,VLookups!$A$28:$B$29,2,FALSE)-Z$3),IF($K39="L",$R39,$Q39),IF($K39="L",$Q39,$R39),$D39,$F39))</f>
        <v/>
      </c>
      <c r="AA39" s="130" t="str">
        <f>IF(OR($Q39="",$R39=""),"",_xlfn.BETA.INV(ABS(VLOOKUP($V$1,VLookups!$A$28:$B$29,2,FALSE)-AA$3),IF($K39="L",$R39,$Q39),IF($K39="L",$Q39,$R39),$D39,$F39))</f>
        <v/>
      </c>
      <c r="AB39" s="129" t="str">
        <f>IF(OR($Q39="",$R39=""),"",_xlfn.BETA.INV(ABS(VLOOKUP($V$1,VLookups!$A$28:$B$29,2,FALSE)-AB$3),IF($K39="L",$R39,$Q39),IF($K39="L",$Q39,$R39),$D39,$F39))</f>
        <v/>
      </c>
      <c r="AC39" s="130" t="str">
        <f>IF(OR($Q39="",$R39=""),"",_xlfn.BETA.INV(ABS(VLOOKUP($V$1,VLookups!$A$28:$B$29,2,FALSE)-AC$3),IF($K39="L",$R39,$Q39),IF($K39="L",$Q39,$R39),$D39,$F39))</f>
        <v/>
      </c>
      <c r="AD39" s="129" t="str">
        <f>IF(OR($Q39="",$R39=""),"",_xlfn.BETA.INV(ABS(VLOOKUP($V$1,VLookups!$A$28:$B$29,2,FALSE)-AD$3),IF($K39="L",$R39,$Q39),IF($K39="L",$Q39,$R39),$D39,$F39))</f>
        <v/>
      </c>
      <c r="AE39" s="130" t="str">
        <f>IF(OR($Q39="",$R39=""),"",_xlfn.BETA.INV(ABS(VLOOKUP($V$1,VLookups!$A$28:$B$29,2,FALSE)-AE$3),IF($K39="L",$R39,$Q39),IF($K39="L",$Q39,$R39),$D39,$F39))</f>
        <v/>
      </c>
      <c r="AF39" s="129" t="str">
        <f>IF(OR($Q39="",$R39=""),"",_xlfn.BETA.INV(ABS(VLOOKUP($V$1,VLookups!$A$28:$B$29,2,FALSE)-AF$3),IF($K39="L",$R39,$Q39),IF($K39="L",$Q39,$R39),$D39,$F39))</f>
        <v/>
      </c>
      <c r="AG39" s="130" t="str">
        <f>IF(OR($Q39="",$R39=""),"",_xlfn.BETA.INV(ABS(VLOOKUP($V$1,VLookups!$A$28:$B$29,2,FALSE)-AG$3),IF($K39="L",$R39,$Q39),IF($K39="L",$Q39,$R39),$D39,$F39))</f>
        <v/>
      </c>
      <c r="AH39" s="129" t="str">
        <f>IF(OR($Q39="",$R39=""),"",_xlfn.BETA.INV(ABS(VLOOKUP($V$1,VLookups!$A$28:$B$29,2,FALSE)-AH$3),IF($K39="L",$R39,$Q39),IF($K39="L",$Q39,$R39),$D39,$F39))</f>
        <v/>
      </c>
      <c r="AI39" s="130" t="str">
        <f>IF(OR($Q39="",$R39=""),"",_xlfn.BETA.INV(ABS(VLOOKUP($V$1,VLookups!$A$28:$B$29,2,FALSE)-AI$3),IF($K39="L",$R39,$Q39),IF($K39="L",$Q39,$R39),$D39,$F39))</f>
        <v/>
      </c>
      <c r="AJ39" s="17"/>
      <c r="AK39" s="17"/>
      <c r="AL39" s="17"/>
    </row>
    <row r="40" spans="1:38" hidden="1" x14ac:dyDescent="0.25">
      <c r="A40" s="22">
        <v>37</v>
      </c>
      <c r="B40" s="152"/>
      <c r="C40" s="143"/>
      <c r="D40" s="117" t="str">
        <f t="shared" si="6"/>
        <v/>
      </c>
      <c r="E40" s="132"/>
      <c r="F40" s="117" t="str">
        <f t="shared" si="7"/>
        <v/>
      </c>
      <c r="G40" s="143"/>
      <c r="H40" s="153"/>
      <c r="I40" s="127" t="str">
        <f t="shared" si="8"/>
        <v/>
      </c>
      <c r="J40" s="23" t="str">
        <f t="shared" si="9"/>
        <v/>
      </c>
      <c r="K40" s="24" t="str">
        <f t="shared" si="10"/>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119" t="str">
        <f t="shared" si="3"/>
        <v/>
      </c>
      <c r="T40" s="119" t="str">
        <f t="shared" si="4"/>
        <v/>
      </c>
      <c r="U40" s="40" t="str">
        <f t="shared" si="5"/>
        <v/>
      </c>
      <c r="V40" s="132"/>
      <c r="W40" s="28" t="str">
        <f>IF(AND(D40&gt;0,E40&gt;0,F40&gt;0,Q40&gt;0,R40&gt;0,V40&gt;0,NOT(O40="")),ABS(VLOOKUP($V$1,VLookups!$A$28:$B$29,2,FALSE)-_xlfn.BETA.DIST(V40,IF(K40="L",R40,Q40),IF(K40="L",Q40,R40),TRUE,D40,F40)),"")</f>
        <v/>
      </c>
      <c r="X40" s="129" t="str">
        <f>IF(OR($Q40="",$R40=""),"",_xlfn.BETA.INV(ABS(VLOOKUP($V$1,VLookups!$A$28:$B$29,2,FALSE)-X$3),IF($K40="L",$R40,$Q40),IF($K40="L",$Q40,$R40),$D40,$F40))</f>
        <v/>
      </c>
      <c r="Y40" s="130" t="str">
        <f>IF(OR($Q40="",$R40=""),"",_xlfn.BETA.INV(ABS(VLOOKUP($V$1,VLookups!$A$28:$B$29,2,FALSE)-Y$3),IF($K40="L",$R40,$Q40),IF($K40="L",$Q40,$R40),$D40,$F40))</f>
        <v/>
      </c>
      <c r="Z40" s="129" t="str">
        <f>IF(OR($Q40="",$R40=""),"",_xlfn.BETA.INV(ABS(VLOOKUP($V$1,VLookups!$A$28:$B$29,2,FALSE)-Z$3),IF($K40="L",$R40,$Q40),IF($K40="L",$Q40,$R40),$D40,$F40))</f>
        <v/>
      </c>
      <c r="AA40" s="130" t="str">
        <f>IF(OR($Q40="",$R40=""),"",_xlfn.BETA.INV(ABS(VLOOKUP($V$1,VLookups!$A$28:$B$29,2,FALSE)-AA$3),IF($K40="L",$R40,$Q40),IF($K40="L",$Q40,$R40),$D40,$F40))</f>
        <v/>
      </c>
      <c r="AB40" s="129" t="str">
        <f>IF(OR($Q40="",$R40=""),"",_xlfn.BETA.INV(ABS(VLOOKUP($V$1,VLookups!$A$28:$B$29,2,FALSE)-AB$3),IF($K40="L",$R40,$Q40),IF($K40="L",$Q40,$R40),$D40,$F40))</f>
        <v/>
      </c>
      <c r="AC40" s="130" t="str">
        <f>IF(OR($Q40="",$R40=""),"",_xlfn.BETA.INV(ABS(VLOOKUP($V$1,VLookups!$A$28:$B$29,2,FALSE)-AC$3),IF($K40="L",$R40,$Q40),IF($K40="L",$Q40,$R40),$D40,$F40))</f>
        <v/>
      </c>
      <c r="AD40" s="129" t="str">
        <f>IF(OR($Q40="",$R40=""),"",_xlfn.BETA.INV(ABS(VLOOKUP($V$1,VLookups!$A$28:$B$29,2,FALSE)-AD$3),IF($K40="L",$R40,$Q40),IF($K40="L",$Q40,$R40),$D40,$F40))</f>
        <v/>
      </c>
      <c r="AE40" s="130" t="str">
        <f>IF(OR($Q40="",$R40=""),"",_xlfn.BETA.INV(ABS(VLOOKUP($V$1,VLookups!$A$28:$B$29,2,FALSE)-AE$3),IF($K40="L",$R40,$Q40),IF($K40="L",$Q40,$R40),$D40,$F40))</f>
        <v/>
      </c>
      <c r="AF40" s="129" t="str">
        <f>IF(OR($Q40="",$R40=""),"",_xlfn.BETA.INV(ABS(VLOOKUP($V$1,VLookups!$A$28:$B$29,2,FALSE)-AF$3),IF($K40="L",$R40,$Q40),IF($K40="L",$Q40,$R40),$D40,$F40))</f>
        <v/>
      </c>
      <c r="AG40" s="130" t="str">
        <f>IF(OR($Q40="",$R40=""),"",_xlfn.BETA.INV(ABS(VLOOKUP($V$1,VLookups!$A$28:$B$29,2,FALSE)-AG$3),IF($K40="L",$R40,$Q40),IF($K40="L",$Q40,$R40),$D40,$F40))</f>
        <v/>
      </c>
      <c r="AH40" s="129" t="str">
        <f>IF(OR($Q40="",$R40=""),"",_xlfn.BETA.INV(ABS(VLOOKUP($V$1,VLookups!$A$28:$B$29,2,FALSE)-AH$3),IF($K40="L",$R40,$Q40),IF($K40="L",$Q40,$R40),$D40,$F40))</f>
        <v/>
      </c>
      <c r="AI40" s="130" t="str">
        <f>IF(OR($Q40="",$R40=""),"",_xlfn.BETA.INV(ABS(VLOOKUP($V$1,VLookups!$A$28:$B$29,2,FALSE)-AI$3),IF($K40="L",$R40,$Q40),IF($K40="L",$Q40,$R40),$D40,$F40))</f>
        <v/>
      </c>
      <c r="AJ40" s="17"/>
      <c r="AK40" s="17"/>
      <c r="AL40" s="17"/>
    </row>
    <row r="41" spans="1:38" hidden="1" x14ac:dyDescent="0.25">
      <c r="A41" s="22">
        <v>38</v>
      </c>
      <c r="B41" s="152"/>
      <c r="C41" s="143"/>
      <c r="D41" s="117" t="str">
        <f t="shared" si="6"/>
        <v/>
      </c>
      <c r="E41" s="132"/>
      <c r="F41" s="117" t="str">
        <f t="shared" si="7"/>
        <v/>
      </c>
      <c r="G41" s="143"/>
      <c r="H41" s="153"/>
      <c r="I41" s="127" t="str">
        <f t="shared" si="8"/>
        <v/>
      </c>
      <c r="J41" s="23" t="str">
        <f t="shared" si="9"/>
        <v/>
      </c>
      <c r="K41" s="24" t="str">
        <f t="shared" si="10"/>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119" t="str">
        <f t="shared" si="3"/>
        <v/>
      </c>
      <c r="T41" s="119" t="str">
        <f t="shared" si="4"/>
        <v/>
      </c>
      <c r="U41" s="40" t="str">
        <f t="shared" si="5"/>
        <v/>
      </c>
      <c r="V41" s="132"/>
      <c r="W41" s="28" t="str">
        <f>IF(AND(D41&gt;0,E41&gt;0,F41&gt;0,Q41&gt;0,R41&gt;0,V41&gt;0,NOT(O41="")),ABS(VLOOKUP($V$1,VLookups!$A$28:$B$29,2,FALSE)-_xlfn.BETA.DIST(V41,IF(K41="L",R41,Q41),IF(K41="L",Q41,R41),TRUE,D41,F41)),"")</f>
        <v/>
      </c>
      <c r="X41" s="129" t="str">
        <f>IF(OR($Q41="",$R41=""),"",_xlfn.BETA.INV(ABS(VLOOKUP($V$1,VLookups!$A$28:$B$29,2,FALSE)-X$3),IF($K41="L",$R41,$Q41),IF($K41="L",$Q41,$R41),$D41,$F41))</f>
        <v/>
      </c>
      <c r="Y41" s="130" t="str">
        <f>IF(OR($Q41="",$R41=""),"",_xlfn.BETA.INV(ABS(VLOOKUP($V$1,VLookups!$A$28:$B$29,2,FALSE)-Y$3),IF($K41="L",$R41,$Q41),IF($K41="L",$Q41,$R41),$D41,$F41))</f>
        <v/>
      </c>
      <c r="Z41" s="129" t="str">
        <f>IF(OR($Q41="",$R41=""),"",_xlfn.BETA.INV(ABS(VLOOKUP($V$1,VLookups!$A$28:$B$29,2,FALSE)-Z$3),IF($K41="L",$R41,$Q41),IF($K41="L",$Q41,$R41),$D41,$F41))</f>
        <v/>
      </c>
      <c r="AA41" s="130" t="str">
        <f>IF(OR($Q41="",$R41=""),"",_xlfn.BETA.INV(ABS(VLOOKUP($V$1,VLookups!$A$28:$B$29,2,FALSE)-AA$3),IF($K41="L",$R41,$Q41),IF($K41="L",$Q41,$R41),$D41,$F41))</f>
        <v/>
      </c>
      <c r="AB41" s="129" t="str">
        <f>IF(OR($Q41="",$R41=""),"",_xlfn.BETA.INV(ABS(VLOOKUP($V$1,VLookups!$A$28:$B$29,2,FALSE)-AB$3),IF($K41="L",$R41,$Q41),IF($K41="L",$Q41,$R41),$D41,$F41))</f>
        <v/>
      </c>
      <c r="AC41" s="130" t="str">
        <f>IF(OR($Q41="",$R41=""),"",_xlfn.BETA.INV(ABS(VLOOKUP($V$1,VLookups!$A$28:$B$29,2,FALSE)-AC$3),IF($K41="L",$R41,$Q41),IF($K41="L",$Q41,$R41),$D41,$F41))</f>
        <v/>
      </c>
      <c r="AD41" s="129" t="str">
        <f>IF(OR($Q41="",$R41=""),"",_xlfn.BETA.INV(ABS(VLOOKUP($V$1,VLookups!$A$28:$B$29,2,FALSE)-AD$3),IF($K41="L",$R41,$Q41),IF($K41="L",$Q41,$R41),$D41,$F41))</f>
        <v/>
      </c>
      <c r="AE41" s="130" t="str">
        <f>IF(OR($Q41="",$R41=""),"",_xlfn.BETA.INV(ABS(VLOOKUP($V$1,VLookups!$A$28:$B$29,2,FALSE)-AE$3),IF($K41="L",$R41,$Q41),IF($K41="L",$Q41,$R41),$D41,$F41))</f>
        <v/>
      </c>
      <c r="AF41" s="129" t="str">
        <f>IF(OR($Q41="",$R41=""),"",_xlfn.BETA.INV(ABS(VLOOKUP($V$1,VLookups!$A$28:$B$29,2,FALSE)-AF$3),IF($K41="L",$R41,$Q41),IF($K41="L",$Q41,$R41),$D41,$F41))</f>
        <v/>
      </c>
      <c r="AG41" s="130" t="str">
        <f>IF(OR($Q41="",$R41=""),"",_xlfn.BETA.INV(ABS(VLOOKUP($V$1,VLookups!$A$28:$B$29,2,FALSE)-AG$3),IF($K41="L",$R41,$Q41),IF($K41="L",$Q41,$R41),$D41,$F41))</f>
        <v/>
      </c>
      <c r="AH41" s="129" t="str">
        <f>IF(OR($Q41="",$R41=""),"",_xlfn.BETA.INV(ABS(VLOOKUP($V$1,VLookups!$A$28:$B$29,2,FALSE)-AH$3),IF($K41="L",$R41,$Q41),IF($K41="L",$Q41,$R41),$D41,$F41))</f>
        <v/>
      </c>
      <c r="AI41" s="130" t="str">
        <f>IF(OR($Q41="",$R41=""),"",_xlfn.BETA.INV(ABS(VLOOKUP($V$1,VLookups!$A$28:$B$29,2,FALSE)-AI$3),IF($K41="L",$R41,$Q41),IF($K41="L",$Q41,$R41),$D41,$F41))</f>
        <v/>
      </c>
      <c r="AJ41" s="17"/>
      <c r="AK41" s="17"/>
      <c r="AL41" s="17"/>
    </row>
    <row r="42" spans="1:38" hidden="1" x14ac:dyDescent="0.25">
      <c r="A42" s="22">
        <v>39</v>
      </c>
      <c r="B42" s="152"/>
      <c r="C42" s="143"/>
      <c r="D42" s="117" t="str">
        <f t="shared" si="6"/>
        <v/>
      </c>
      <c r="E42" s="132"/>
      <c r="F42" s="117" t="str">
        <f t="shared" si="7"/>
        <v/>
      </c>
      <c r="G42" s="143"/>
      <c r="H42" s="153"/>
      <c r="I42" s="127" t="str">
        <f t="shared" si="8"/>
        <v/>
      </c>
      <c r="J42" s="23" t="str">
        <f t="shared" si="9"/>
        <v/>
      </c>
      <c r="K42" s="24" t="str">
        <f t="shared" si="10"/>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119" t="str">
        <f t="shared" si="3"/>
        <v/>
      </c>
      <c r="T42" s="119" t="str">
        <f t="shared" si="4"/>
        <v/>
      </c>
      <c r="U42" s="40" t="str">
        <f t="shared" si="5"/>
        <v/>
      </c>
      <c r="V42" s="132"/>
      <c r="W42" s="28" t="str">
        <f>IF(AND(D42&gt;0,E42&gt;0,F42&gt;0,Q42&gt;0,R42&gt;0,V42&gt;0,NOT(O42="")),ABS(VLOOKUP($V$1,VLookups!$A$28:$B$29,2,FALSE)-_xlfn.BETA.DIST(V42,IF(K42="L",R42,Q42),IF(K42="L",Q42,R42),TRUE,D42,F42)),"")</f>
        <v/>
      </c>
      <c r="X42" s="129" t="str">
        <f>IF(OR($Q42="",$R42=""),"",_xlfn.BETA.INV(ABS(VLOOKUP($V$1,VLookups!$A$28:$B$29,2,FALSE)-X$3),IF($K42="L",$R42,$Q42),IF($K42="L",$Q42,$R42),$D42,$F42))</f>
        <v/>
      </c>
      <c r="Y42" s="130" t="str">
        <f>IF(OR($Q42="",$R42=""),"",_xlfn.BETA.INV(ABS(VLOOKUP($V$1,VLookups!$A$28:$B$29,2,FALSE)-Y$3),IF($K42="L",$R42,$Q42),IF($K42="L",$Q42,$R42),$D42,$F42))</f>
        <v/>
      </c>
      <c r="Z42" s="129" t="str">
        <f>IF(OR($Q42="",$R42=""),"",_xlfn.BETA.INV(ABS(VLOOKUP($V$1,VLookups!$A$28:$B$29,2,FALSE)-Z$3),IF($K42="L",$R42,$Q42),IF($K42="L",$Q42,$R42),$D42,$F42))</f>
        <v/>
      </c>
      <c r="AA42" s="130" t="str">
        <f>IF(OR($Q42="",$R42=""),"",_xlfn.BETA.INV(ABS(VLOOKUP($V$1,VLookups!$A$28:$B$29,2,FALSE)-AA$3),IF($K42="L",$R42,$Q42),IF($K42="L",$Q42,$R42),$D42,$F42))</f>
        <v/>
      </c>
      <c r="AB42" s="129" t="str">
        <f>IF(OR($Q42="",$R42=""),"",_xlfn.BETA.INV(ABS(VLOOKUP($V$1,VLookups!$A$28:$B$29,2,FALSE)-AB$3),IF($K42="L",$R42,$Q42),IF($K42="L",$Q42,$R42),$D42,$F42))</f>
        <v/>
      </c>
      <c r="AC42" s="130" t="str">
        <f>IF(OR($Q42="",$R42=""),"",_xlfn.BETA.INV(ABS(VLOOKUP($V$1,VLookups!$A$28:$B$29,2,FALSE)-AC$3),IF($K42="L",$R42,$Q42),IF($K42="L",$Q42,$R42),$D42,$F42))</f>
        <v/>
      </c>
      <c r="AD42" s="129" t="str">
        <f>IF(OR($Q42="",$R42=""),"",_xlfn.BETA.INV(ABS(VLOOKUP($V$1,VLookups!$A$28:$B$29,2,FALSE)-AD$3),IF($K42="L",$R42,$Q42),IF($K42="L",$Q42,$R42),$D42,$F42))</f>
        <v/>
      </c>
      <c r="AE42" s="130" t="str">
        <f>IF(OR($Q42="",$R42=""),"",_xlfn.BETA.INV(ABS(VLOOKUP($V$1,VLookups!$A$28:$B$29,2,FALSE)-AE$3),IF($K42="L",$R42,$Q42),IF($K42="L",$Q42,$R42),$D42,$F42))</f>
        <v/>
      </c>
      <c r="AF42" s="129" t="str">
        <f>IF(OR($Q42="",$R42=""),"",_xlfn.BETA.INV(ABS(VLOOKUP($V$1,VLookups!$A$28:$B$29,2,FALSE)-AF$3),IF($K42="L",$R42,$Q42),IF($K42="L",$Q42,$R42),$D42,$F42))</f>
        <v/>
      </c>
      <c r="AG42" s="130" t="str">
        <f>IF(OR($Q42="",$R42=""),"",_xlfn.BETA.INV(ABS(VLOOKUP($V$1,VLookups!$A$28:$B$29,2,FALSE)-AG$3),IF($K42="L",$R42,$Q42),IF($K42="L",$Q42,$R42),$D42,$F42))</f>
        <v/>
      </c>
      <c r="AH42" s="129" t="str">
        <f>IF(OR($Q42="",$R42=""),"",_xlfn.BETA.INV(ABS(VLOOKUP($V$1,VLookups!$A$28:$B$29,2,FALSE)-AH$3),IF($K42="L",$R42,$Q42),IF($K42="L",$Q42,$R42),$D42,$F42))</f>
        <v/>
      </c>
      <c r="AI42" s="130" t="str">
        <f>IF(OR($Q42="",$R42=""),"",_xlfn.BETA.INV(ABS(VLOOKUP($V$1,VLookups!$A$28:$B$29,2,FALSE)-AI$3),IF($K42="L",$R42,$Q42),IF($K42="L",$Q42,$R42),$D42,$F42))</f>
        <v/>
      </c>
      <c r="AJ42" s="17"/>
      <c r="AK42" s="17"/>
      <c r="AL42" s="17"/>
    </row>
    <row r="43" spans="1:38" hidden="1" x14ac:dyDescent="0.25">
      <c r="A43" s="22">
        <v>40</v>
      </c>
      <c r="B43" s="152"/>
      <c r="C43" s="143"/>
      <c r="D43" s="117" t="str">
        <f t="shared" si="6"/>
        <v/>
      </c>
      <c r="E43" s="132"/>
      <c r="F43" s="117" t="str">
        <f t="shared" si="7"/>
        <v/>
      </c>
      <c r="G43" s="143"/>
      <c r="H43" s="153"/>
      <c r="I43" s="127" t="str">
        <f t="shared" si="8"/>
        <v/>
      </c>
      <c r="J43" s="23" t="str">
        <f t="shared" si="9"/>
        <v/>
      </c>
      <c r="K43" s="24" t="str">
        <f t="shared" si="10"/>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119" t="str">
        <f t="shared" si="3"/>
        <v/>
      </c>
      <c r="T43" s="119" t="str">
        <f t="shared" si="4"/>
        <v/>
      </c>
      <c r="U43" s="40" t="str">
        <f t="shared" si="5"/>
        <v/>
      </c>
      <c r="V43" s="132"/>
      <c r="W43" s="28" t="str">
        <f>IF(AND(D43&gt;0,E43&gt;0,F43&gt;0,Q43&gt;0,R43&gt;0,V43&gt;0,NOT(O43="")),ABS(VLOOKUP($V$1,VLookups!$A$28:$B$29,2,FALSE)-_xlfn.BETA.DIST(V43,IF(K43="L",R43,Q43),IF(K43="L",Q43,R43),TRUE,D43,F43)),"")</f>
        <v/>
      </c>
      <c r="X43" s="129" t="str">
        <f>IF(OR($Q43="",$R43=""),"",_xlfn.BETA.INV(ABS(VLOOKUP($V$1,VLookups!$A$28:$B$29,2,FALSE)-X$3),IF($K43="L",$R43,$Q43),IF($K43="L",$Q43,$R43),$D43,$F43))</f>
        <v/>
      </c>
      <c r="Y43" s="130" t="str">
        <f>IF(OR($Q43="",$R43=""),"",_xlfn.BETA.INV(ABS(VLOOKUP($V$1,VLookups!$A$28:$B$29,2,FALSE)-Y$3),IF($K43="L",$R43,$Q43),IF($K43="L",$Q43,$R43),$D43,$F43))</f>
        <v/>
      </c>
      <c r="Z43" s="129" t="str">
        <f>IF(OR($Q43="",$R43=""),"",_xlfn.BETA.INV(ABS(VLOOKUP($V$1,VLookups!$A$28:$B$29,2,FALSE)-Z$3),IF($K43="L",$R43,$Q43),IF($K43="L",$Q43,$R43),$D43,$F43))</f>
        <v/>
      </c>
      <c r="AA43" s="130" t="str">
        <f>IF(OR($Q43="",$R43=""),"",_xlfn.BETA.INV(ABS(VLOOKUP($V$1,VLookups!$A$28:$B$29,2,FALSE)-AA$3),IF($K43="L",$R43,$Q43),IF($K43="L",$Q43,$R43),$D43,$F43))</f>
        <v/>
      </c>
      <c r="AB43" s="129" t="str">
        <f>IF(OR($Q43="",$R43=""),"",_xlfn.BETA.INV(ABS(VLOOKUP($V$1,VLookups!$A$28:$B$29,2,FALSE)-AB$3),IF($K43="L",$R43,$Q43),IF($K43="L",$Q43,$R43),$D43,$F43))</f>
        <v/>
      </c>
      <c r="AC43" s="130" t="str">
        <f>IF(OR($Q43="",$R43=""),"",_xlfn.BETA.INV(ABS(VLOOKUP($V$1,VLookups!$A$28:$B$29,2,FALSE)-AC$3),IF($K43="L",$R43,$Q43),IF($K43="L",$Q43,$R43),$D43,$F43))</f>
        <v/>
      </c>
      <c r="AD43" s="129" t="str">
        <f>IF(OR($Q43="",$R43=""),"",_xlfn.BETA.INV(ABS(VLOOKUP($V$1,VLookups!$A$28:$B$29,2,FALSE)-AD$3),IF($K43="L",$R43,$Q43),IF($K43="L",$Q43,$R43),$D43,$F43))</f>
        <v/>
      </c>
      <c r="AE43" s="130" t="str">
        <f>IF(OR($Q43="",$R43=""),"",_xlfn.BETA.INV(ABS(VLOOKUP($V$1,VLookups!$A$28:$B$29,2,FALSE)-AE$3),IF($K43="L",$R43,$Q43),IF($K43="L",$Q43,$R43),$D43,$F43))</f>
        <v/>
      </c>
      <c r="AF43" s="129" t="str">
        <f>IF(OR($Q43="",$R43=""),"",_xlfn.BETA.INV(ABS(VLOOKUP($V$1,VLookups!$A$28:$B$29,2,FALSE)-AF$3),IF($K43="L",$R43,$Q43),IF($K43="L",$Q43,$R43),$D43,$F43))</f>
        <v/>
      </c>
      <c r="AG43" s="130" t="str">
        <f>IF(OR($Q43="",$R43=""),"",_xlfn.BETA.INV(ABS(VLOOKUP($V$1,VLookups!$A$28:$B$29,2,FALSE)-AG$3),IF($K43="L",$R43,$Q43),IF($K43="L",$Q43,$R43),$D43,$F43))</f>
        <v/>
      </c>
      <c r="AH43" s="129" t="str">
        <f>IF(OR($Q43="",$R43=""),"",_xlfn.BETA.INV(ABS(VLOOKUP($V$1,VLookups!$A$28:$B$29,2,FALSE)-AH$3),IF($K43="L",$R43,$Q43),IF($K43="L",$Q43,$R43),$D43,$F43))</f>
        <v/>
      </c>
      <c r="AI43" s="130" t="str">
        <f>IF(OR($Q43="",$R43=""),"",_xlfn.BETA.INV(ABS(VLOOKUP($V$1,VLookups!$A$28:$B$29,2,FALSE)-AI$3),IF($K43="L",$R43,$Q43),IF($K43="L",$Q43,$R43),$D43,$F43))</f>
        <v/>
      </c>
      <c r="AJ43" s="17"/>
      <c r="AK43" s="17"/>
      <c r="AL43" s="17"/>
    </row>
    <row r="44" spans="1:38" hidden="1" x14ac:dyDescent="0.25">
      <c r="A44" s="22">
        <v>41</v>
      </c>
      <c r="B44" s="152"/>
      <c r="C44" s="143"/>
      <c r="D44" s="117" t="str">
        <f t="shared" si="6"/>
        <v/>
      </c>
      <c r="E44" s="132"/>
      <c r="F44" s="117" t="str">
        <f t="shared" si="7"/>
        <v/>
      </c>
      <c r="G44" s="143"/>
      <c r="H44" s="153"/>
      <c r="I44" s="127" t="str">
        <f t="shared" si="8"/>
        <v/>
      </c>
      <c r="J44" s="23" t="str">
        <f t="shared" si="9"/>
        <v/>
      </c>
      <c r="K44" s="24" t="str">
        <f t="shared" si="10"/>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119" t="str">
        <f t="shared" si="3"/>
        <v/>
      </c>
      <c r="T44" s="119" t="str">
        <f t="shared" si="4"/>
        <v/>
      </c>
      <c r="U44" s="40" t="str">
        <f t="shared" si="5"/>
        <v/>
      </c>
      <c r="V44" s="132"/>
      <c r="W44" s="28" t="str">
        <f>IF(AND(D44&gt;0,E44&gt;0,F44&gt;0,Q44&gt;0,R44&gt;0,V44&gt;0,NOT(O44="")),ABS(VLOOKUP($V$1,VLookups!$A$28:$B$29,2,FALSE)-_xlfn.BETA.DIST(V44,IF(K44="L",R44,Q44),IF(K44="L",Q44,R44),TRUE,D44,F44)),"")</f>
        <v/>
      </c>
      <c r="X44" s="129" t="str">
        <f>IF(OR($Q44="",$R44=""),"",_xlfn.BETA.INV(ABS(VLOOKUP($V$1,VLookups!$A$28:$B$29,2,FALSE)-X$3),IF($K44="L",$R44,$Q44),IF($K44="L",$Q44,$R44),$D44,$F44))</f>
        <v/>
      </c>
      <c r="Y44" s="130" t="str">
        <f>IF(OR($Q44="",$R44=""),"",_xlfn.BETA.INV(ABS(VLOOKUP($V$1,VLookups!$A$28:$B$29,2,FALSE)-Y$3),IF($K44="L",$R44,$Q44),IF($K44="L",$Q44,$R44),$D44,$F44))</f>
        <v/>
      </c>
      <c r="Z44" s="129" t="str">
        <f>IF(OR($Q44="",$R44=""),"",_xlfn.BETA.INV(ABS(VLOOKUP($V$1,VLookups!$A$28:$B$29,2,FALSE)-Z$3),IF($K44="L",$R44,$Q44),IF($K44="L",$Q44,$R44),$D44,$F44))</f>
        <v/>
      </c>
      <c r="AA44" s="130" t="str">
        <f>IF(OR($Q44="",$R44=""),"",_xlfn.BETA.INV(ABS(VLOOKUP($V$1,VLookups!$A$28:$B$29,2,FALSE)-AA$3),IF($K44="L",$R44,$Q44),IF($K44="L",$Q44,$R44),$D44,$F44))</f>
        <v/>
      </c>
      <c r="AB44" s="129" t="str">
        <f>IF(OR($Q44="",$R44=""),"",_xlfn.BETA.INV(ABS(VLOOKUP($V$1,VLookups!$A$28:$B$29,2,FALSE)-AB$3),IF($K44="L",$R44,$Q44),IF($K44="L",$Q44,$R44),$D44,$F44))</f>
        <v/>
      </c>
      <c r="AC44" s="130" t="str">
        <f>IF(OR($Q44="",$R44=""),"",_xlfn.BETA.INV(ABS(VLOOKUP($V$1,VLookups!$A$28:$B$29,2,FALSE)-AC$3),IF($K44="L",$R44,$Q44),IF($K44="L",$Q44,$R44),$D44,$F44))</f>
        <v/>
      </c>
      <c r="AD44" s="129" t="str">
        <f>IF(OR($Q44="",$R44=""),"",_xlfn.BETA.INV(ABS(VLOOKUP($V$1,VLookups!$A$28:$B$29,2,FALSE)-AD$3),IF($K44="L",$R44,$Q44),IF($K44="L",$Q44,$R44),$D44,$F44))</f>
        <v/>
      </c>
      <c r="AE44" s="130" t="str">
        <f>IF(OR($Q44="",$R44=""),"",_xlfn.BETA.INV(ABS(VLOOKUP($V$1,VLookups!$A$28:$B$29,2,FALSE)-AE$3),IF($K44="L",$R44,$Q44),IF($K44="L",$Q44,$R44),$D44,$F44))</f>
        <v/>
      </c>
      <c r="AF44" s="129" t="str">
        <f>IF(OR($Q44="",$R44=""),"",_xlfn.BETA.INV(ABS(VLOOKUP($V$1,VLookups!$A$28:$B$29,2,FALSE)-AF$3),IF($K44="L",$R44,$Q44),IF($K44="L",$Q44,$R44),$D44,$F44))</f>
        <v/>
      </c>
      <c r="AG44" s="130" t="str">
        <f>IF(OR($Q44="",$R44=""),"",_xlfn.BETA.INV(ABS(VLOOKUP($V$1,VLookups!$A$28:$B$29,2,FALSE)-AG$3),IF($K44="L",$R44,$Q44),IF($K44="L",$Q44,$R44),$D44,$F44))</f>
        <v/>
      </c>
      <c r="AH44" s="129" t="str">
        <f>IF(OR($Q44="",$R44=""),"",_xlfn.BETA.INV(ABS(VLOOKUP($V$1,VLookups!$A$28:$B$29,2,FALSE)-AH$3),IF($K44="L",$R44,$Q44),IF($K44="L",$Q44,$R44),$D44,$F44))</f>
        <v/>
      </c>
      <c r="AI44" s="130" t="str">
        <f>IF(OR($Q44="",$R44=""),"",_xlfn.BETA.INV(ABS(VLOOKUP($V$1,VLookups!$A$28:$B$29,2,FALSE)-AI$3),IF($K44="L",$R44,$Q44),IF($K44="L",$Q44,$R44),$D44,$F44))</f>
        <v/>
      </c>
      <c r="AJ44" s="17"/>
      <c r="AK44" s="17"/>
      <c r="AL44" s="17"/>
    </row>
    <row r="45" spans="1:38" hidden="1" x14ac:dyDescent="0.25">
      <c r="A45" s="22">
        <v>42</v>
      </c>
      <c r="B45" s="152"/>
      <c r="C45" s="143"/>
      <c r="D45" s="117" t="str">
        <f t="shared" si="6"/>
        <v/>
      </c>
      <c r="E45" s="132"/>
      <c r="F45" s="117" t="str">
        <f t="shared" si="7"/>
        <v/>
      </c>
      <c r="G45" s="143"/>
      <c r="H45" s="153"/>
      <c r="I45" s="127" t="str">
        <f t="shared" si="8"/>
        <v/>
      </c>
      <c r="J45" s="23" t="str">
        <f t="shared" si="9"/>
        <v/>
      </c>
      <c r="K45" s="24" t="str">
        <f t="shared" si="10"/>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119" t="str">
        <f t="shared" si="3"/>
        <v/>
      </c>
      <c r="T45" s="119" t="str">
        <f t="shared" si="4"/>
        <v/>
      </c>
      <c r="U45" s="40" t="str">
        <f t="shared" si="5"/>
        <v/>
      </c>
      <c r="V45" s="132"/>
      <c r="W45" s="28" t="str">
        <f>IF(AND(D45&gt;0,E45&gt;0,F45&gt;0,Q45&gt;0,R45&gt;0,V45&gt;0,NOT(O45="")),ABS(VLOOKUP($V$1,VLookups!$A$28:$B$29,2,FALSE)-_xlfn.BETA.DIST(V45,IF(K45="L",R45,Q45),IF(K45="L",Q45,R45),TRUE,D45,F45)),"")</f>
        <v/>
      </c>
      <c r="X45" s="129" t="str">
        <f>IF(OR($Q45="",$R45=""),"",_xlfn.BETA.INV(ABS(VLOOKUP($V$1,VLookups!$A$28:$B$29,2,FALSE)-X$3),IF($K45="L",$R45,$Q45),IF($K45="L",$Q45,$R45),$D45,$F45))</f>
        <v/>
      </c>
      <c r="Y45" s="130" t="str">
        <f>IF(OR($Q45="",$R45=""),"",_xlfn.BETA.INV(ABS(VLOOKUP($V$1,VLookups!$A$28:$B$29,2,FALSE)-Y$3),IF($K45="L",$R45,$Q45),IF($K45="L",$Q45,$R45),$D45,$F45))</f>
        <v/>
      </c>
      <c r="Z45" s="129" t="str">
        <f>IF(OR($Q45="",$R45=""),"",_xlfn.BETA.INV(ABS(VLOOKUP($V$1,VLookups!$A$28:$B$29,2,FALSE)-Z$3),IF($K45="L",$R45,$Q45),IF($K45="L",$Q45,$R45),$D45,$F45))</f>
        <v/>
      </c>
      <c r="AA45" s="130" t="str">
        <f>IF(OR($Q45="",$R45=""),"",_xlfn.BETA.INV(ABS(VLOOKUP($V$1,VLookups!$A$28:$B$29,2,FALSE)-AA$3),IF($K45="L",$R45,$Q45),IF($K45="L",$Q45,$R45),$D45,$F45))</f>
        <v/>
      </c>
      <c r="AB45" s="129" t="str">
        <f>IF(OR($Q45="",$R45=""),"",_xlfn.BETA.INV(ABS(VLOOKUP($V$1,VLookups!$A$28:$B$29,2,FALSE)-AB$3),IF($K45="L",$R45,$Q45),IF($K45="L",$Q45,$R45),$D45,$F45))</f>
        <v/>
      </c>
      <c r="AC45" s="130" t="str">
        <f>IF(OR($Q45="",$R45=""),"",_xlfn.BETA.INV(ABS(VLOOKUP($V$1,VLookups!$A$28:$B$29,2,FALSE)-AC$3),IF($K45="L",$R45,$Q45),IF($K45="L",$Q45,$R45),$D45,$F45))</f>
        <v/>
      </c>
      <c r="AD45" s="129" t="str">
        <f>IF(OR($Q45="",$R45=""),"",_xlfn.BETA.INV(ABS(VLOOKUP($V$1,VLookups!$A$28:$B$29,2,FALSE)-AD$3),IF($K45="L",$R45,$Q45),IF($K45="L",$Q45,$R45),$D45,$F45))</f>
        <v/>
      </c>
      <c r="AE45" s="130" t="str">
        <f>IF(OR($Q45="",$R45=""),"",_xlfn.BETA.INV(ABS(VLOOKUP($V$1,VLookups!$A$28:$B$29,2,FALSE)-AE$3),IF($K45="L",$R45,$Q45),IF($K45="L",$Q45,$R45),$D45,$F45))</f>
        <v/>
      </c>
      <c r="AF45" s="129" t="str">
        <f>IF(OR($Q45="",$R45=""),"",_xlfn.BETA.INV(ABS(VLOOKUP($V$1,VLookups!$A$28:$B$29,2,FALSE)-AF$3),IF($K45="L",$R45,$Q45),IF($K45="L",$Q45,$R45),$D45,$F45))</f>
        <v/>
      </c>
      <c r="AG45" s="130" t="str">
        <f>IF(OR($Q45="",$R45=""),"",_xlfn.BETA.INV(ABS(VLOOKUP($V$1,VLookups!$A$28:$B$29,2,FALSE)-AG$3),IF($K45="L",$R45,$Q45),IF($K45="L",$Q45,$R45),$D45,$F45))</f>
        <v/>
      </c>
      <c r="AH45" s="129" t="str">
        <f>IF(OR($Q45="",$R45=""),"",_xlfn.BETA.INV(ABS(VLOOKUP($V$1,VLookups!$A$28:$B$29,2,FALSE)-AH$3),IF($K45="L",$R45,$Q45),IF($K45="L",$Q45,$R45),$D45,$F45))</f>
        <v/>
      </c>
      <c r="AI45" s="130" t="str">
        <f>IF(OR($Q45="",$R45=""),"",_xlfn.BETA.INV(ABS(VLOOKUP($V$1,VLookups!$A$28:$B$29,2,FALSE)-AI$3),IF($K45="L",$R45,$Q45),IF($K45="L",$Q45,$R45),$D45,$F45))</f>
        <v/>
      </c>
      <c r="AJ45" s="17"/>
      <c r="AK45" s="17"/>
      <c r="AL45" s="17"/>
    </row>
    <row r="46" spans="1:38" hidden="1" x14ac:dyDescent="0.25">
      <c r="A46" s="22">
        <v>43</v>
      </c>
      <c r="B46" s="152"/>
      <c r="C46" s="143"/>
      <c r="D46" s="117" t="str">
        <f t="shared" si="6"/>
        <v/>
      </c>
      <c r="E46" s="132"/>
      <c r="F46" s="117" t="str">
        <f t="shared" si="7"/>
        <v/>
      </c>
      <c r="G46" s="143"/>
      <c r="H46" s="153"/>
      <c r="I46" s="127" t="str">
        <f t="shared" si="8"/>
        <v/>
      </c>
      <c r="J46" s="23" t="str">
        <f t="shared" si="9"/>
        <v/>
      </c>
      <c r="K46" s="24" t="str">
        <f t="shared" si="10"/>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119" t="str">
        <f t="shared" si="3"/>
        <v/>
      </c>
      <c r="T46" s="119" t="str">
        <f t="shared" si="4"/>
        <v/>
      </c>
      <c r="U46" s="40" t="str">
        <f t="shared" si="5"/>
        <v/>
      </c>
      <c r="V46" s="132"/>
      <c r="W46" s="28" t="str">
        <f>IF(AND(D46&gt;0,E46&gt;0,F46&gt;0,Q46&gt;0,R46&gt;0,V46&gt;0,NOT(O46="")),ABS(VLOOKUP($V$1,VLookups!$A$28:$B$29,2,FALSE)-_xlfn.BETA.DIST(V46,IF(K46="L",R46,Q46),IF(K46="L",Q46,R46),TRUE,D46,F46)),"")</f>
        <v/>
      </c>
      <c r="X46" s="129" t="str">
        <f>IF(OR($Q46="",$R46=""),"",_xlfn.BETA.INV(ABS(VLOOKUP($V$1,VLookups!$A$28:$B$29,2,FALSE)-X$3),IF($K46="L",$R46,$Q46),IF($K46="L",$Q46,$R46),$D46,$F46))</f>
        <v/>
      </c>
      <c r="Y46" s="130" t="str">
        <f>IF(OR($Q46="",$R46=""),"",_xlfn.BETA.INV(ABS(VLOOKUP($V$1,VLookups!$A$28:$B$29,2,FALSE)-Y$3),IF($K46="L",$R46,$Q46),IF($K46="L",$Q46,$R46),$D46,$F46))</f>
        <v/>
      </c>
      <c r="Z46" s="129" t="str">
        <f>IF(OR($Q46="",$R46=""),"",_xlfn.BETA.INV(ABS(VLOOKUP($V$1,VLookups!$A$28:$B$29,2,FALSE)-Z$3),IF($K46="L",$R46,$Q46),IF($K46="L",$Q46,$R46),$D46,$F46))</f>
        <v/>
      </c>
      <c r="AA46" s="130" t="str">
        <f>IF(OR($Q46="",$R46=""),"",_xlfn.BETA.INV(ABS(VLOOKUP($V$1,VLookups!$A$28:$B$29,2,FALSE)-AA$3),IF($K46="L",$R46,$Q46),IF($K46="L",$Q46,$R46),$D46,$F46))</f>
        <v/>
      </c>
      <c r="AB46" s="129" t="str">
        <f>IF(OR($Q46="",$R46=""),"",_xlfn.BETA.INV(ABS(VLOOKUP($V$1,VLookups!$A$28:$B$29,2,FALSE)-AB$3),IF($K46="L",$R46,$Q46),IF($K46="L",$Q46,$R46),$D46,$F46))</f>
        <v/>
      </c>
      <c r="AC46" s="130" t="str">
        <f>IF(OR($Q46="",$R46=""),"",_xlfn.BETA.INV(ABS(VLOOKUP($V$1,VLookups!$A$28:$B$29,2,FALSE)-AC$3),IF($K46="L",$R46,$Q46),IF($K46="L",$Q46,$R46),$D46,$F46))</f>
        <v/>
      </c>
      <c r="AD46" s="129" t="str">
        <f>IF(OR($Q46="",$R46=""),"",_xlfn.BETA.INV(ABS(VLOOKUP($V$1,VLookups!$A$28:$B$29,2,FALSE)-AD$3),IF($K46="L",$R46,$Q46),IF($K46="L",$Q46,$R46),$D46,$F46))</f>
        <v/>
      </c>
      <c r="AE46" s="130" t="str">
        <f>IF(OR($Q46="",$R46=""),"",_xlfn.BETA.INV(ABS(VLOOKUP($V$1,VLookups!$A$28:$B$29,2,FALSE)-AE$3),IF($K46="L",$R46,$Q46),IF($K46="L",$Q46,$R46),$D46,$F46))</f>
        <v/>
      </c>
      <c r="AF46" s="129" t="str">
        <f>IF(OR($Q46="",$R46=""),"",_xlfn.BETA.INV(ABS(VLOOKUP($V$1,VLookups!$A$28:$B$29,2,FALSE)-AF$3),IF($K46="L",$R46,$Q46),IF($K46="L",$Q46,$R46),$D46,$F46))</f>
        <v/>
      </c>
      <c r="AG46" s="130" t="str">
        <f>IF(OR($Q46="",$R46=""),"",_xlfn.BETA.INV(ABS(VLOOKUP($V$1,VLookups!$A$28:$B$29,2,FALSE)-AG$3),IF($K46="L",$R46,$Q46),IF($K46="L",$Q46,$R46),$D46,$F46))</f>
        <v/>
      </c>
      <c r="AH46" s="129" t="str">
        <f>IF(OR($Q46="",$R46=""),"",_xlfn.BETA.INV(ABS(VLOOKUP($V$1,VLookups!$A$28:$B$29,2,FALSE)-AH$3),IF($K46="L",$R46,$Q46),IF($K46="L",$Q46,$R46),$D46,$F46))</f>
        <v/>
      </c>
      <c r="AI46" s="130" t="str">
        <f>IF(OR($Q46="",$R46=""),"",_xlfn.BETA.INV(ABS(VLOOKUP($V$1,VLookups!$A$28:$B$29,2,FALSE)-AI$3),IF($K46="L",$R46,$Q46),IF($K46="L",$Q46,$R46),$D46,$F46))</f>
        <v/>
      </c>
      <c r="AJ46" s="17"/>
      <c r="AK46" s="17"/>
      <c r="AL46" s="17"/>
    </row>
    <row r="47" spans="1:38" hidden="1" x14ac:dyDescent="0.25">
      <c r="A47" s="22">
        <v>44</v>
      </c>
      <c r="B47" s="152"/>
      <c r="C47" s="143"/>
      <c r="D47" s="117" t="str">
        <f t="shared" si="6"/>
        <v/>
      </c>
      <c r="E47" s="132"/>
      <c r="F47" s="117" t="str">
        <f t="shared" si="7"/>
        <v/>
      </c>
      <c r="G47" s="143"/>
      <c r="H47" s="153"/>
      <c r="I47" s="127" t="str">
        <f t="shared" si="8"/>
        <v/>
      </c>
      <c r="J47" s="23" t="str">
        <f t="shared" si="9"/>
        <v/>
      </c>
      <c r="K47" s="24" t="str">
        <f t="shared" si="10"/>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119" t="str">
        <f t="shared" si="3"/>
        <v/>
      </c>
      <c r="T47" s="119" t="str">
        <f t="shared" si="4"/>
        <v/>
      </c>
      <c r="U47" s="40" t="str">
        <f t="shared" si="5"/>
        <v/>
      </c>
      <c r="V47" s="132"/>
      <c r="W47" s="28" t="str">
        <f>IF(AND(D47&gt;0,E47&gt;0,F47&gt;0,Q47&gt;0,R47&gt;0,V47&gt;0,NOT(O47="")),ABS(VLOOKUP($V$1,VLookups!$A$28:$B$29,2,FALSE)-_xlfn.BETA.DIST(V47,IF(K47="L",R47,Q47),IF(K47="L",Q47,R47),TRUE,D47,F47)),"")</f>
        <v/>
      </c>
      <c r="X47" s="129" t="str">
        <f>IF(OR($Q47="",$R47=""),"",_xlfn.BETA.INV(ABS(VLOOKUP($V$1,VLookups!$A$28:$B$29,2,FALSE)-X$3),IF($K47="L",$R47,$Q47),IF($K47="L",$Q47,$R47),$D47,$F47))</f>
        <v/>
      </c>
      <c r="Y47" s="130" t="str">
        <f>IF(OR($Q47="",$R47=""),"",_xlfn.BETA.INV(ABS(VLOOKUP($V$1,VLookups!$A$28:$B$29,2,FALSE)-Y$3),IF($K47="L",$R47,$Q47),IF($K47="L",$Q47,$R47),$D47,$F47))</f>
        <v/>
      </c>
      <c r="Z47" s="129" t="str">
        <f>IF(OR($Q47="",$R47=""),"",_xlfn.BETA.INV(ABS(VLOOKUP($V$1,VLookups!$A$28:$B$29,2,FALSE)-Z$3),IF($K47="L",$R47,$Q47),IF($K47="L",$Q47,$R47),$D47,$F47))</f>
        <v/>
      </c>
      <c r="AA47" s="130" t="str">
        <f>IF(OR($Q47="",$R47=""),"",_xlfn.BETA.INV(ABS(VLOOKUP($V$1,VLookups!$A$28:$B$29,2,FALSE)-AA$3),IF($K47="L",$R47,$Q47),IF($K47="L",$Q47,$R47),$D47,$F47))</f>
        <v/>
      </c>
      <c r="AB47" s="129" t="str">
        <f>IF(OR($Q47="",$R47=""),"",_xlfn.BETA.INV(ABS(VLOOKUP($V$1,VLookups!$A$28:$B$29,2,FALSE)-AB$3),IF($K47="L",$R47,$Q47),IF($K47="L",$Q47,$R47),$D47,$F47))</f>
        <v/>
      </c>
      <c r="AC47" s="130" t="str">
        <f>IF(OR($Q47="",$R47=""),"",_xlfn.BETA.INV(ABS(VLOOKUP($V$1,VLookups!$A$28:$B$29,2,FALSE)-AC$3),IF($K47="L",$R47,$Q47),IF($K47="L",$Q47,$R47),$D47,$F47))</f>
        <v/>
      </c>
      <c r="AD47" s="129" t="str">
        <f>IF(OR($Q47="",$R47=""),"",_xlfn.BETA.INV(ABS(VLOOKUP($V$1,VLookups!$A$28:$B$29,2,FALSE)-AD$3),IF($K47="L",$R47,$Q47),IF($K47="L",$Q47,$R47),$D47,$F47))</f>
        <v/>
      </c>
      <c r="AE47" s="130" t="str">
        <f>IF(OR($Q47="",$R47=""),"",_xlfn.BETA.INV(ABS(VLOOKUP($V$1,VLookups!$A$28:$B$29,2,FALSE)-AE$3),IF($K47="L",$R47,$Q47),IF($K47="L",$Q47,$R47),$D47,$F47))</f>
        <v/>
      </c>
      <c r="AF47" s="129" t="str">
        <f>IF(OR($Q47="",$R47=""),"",_xlfn.BETA.INV(ABS(VLOOKUP($V$1,VLookups!$A$28:$B$29,2,FALSE)-AF$3),IF($K47="L",$R47,$Q47),IF($K47="L",$Q47,$R47),$D47,$F47))</f>
        <v/>
      </c>
      <c r="AG47" s="130" t="str">
        <f>IF(OR($Q47="",$R47=""),"",_xlfn.BETA.INV(ABS(VLOOKUP($V$1,VLookups!$A$28:$B$29,2,FALSE)-AG$3),IF($K47="L",$R47,$Q47),IF($K47="L",$Q47,$R47),$D47,$F47))</f>
        <v/>
      </c>
      <c r="AH47" s="129" t="str">
        <f>IF(OR($Q47="",$R47=""),"",_xlfn.BETA.INV(ABS(VLOOKUP($V$1,VLookups!$A$28:$B$29,2,FALSE)-AH$3),IF($K47="L",$R47,$Q47),IF($K47="L",$Q47,$R47),$D47,$F47))</f>
        <v/>
      </c>
      <c r="AI47" s="130" t="str">
        <f>IF(OR($Q47="",$R47=""),"",_xlfn.BETA.INV(ABS(VLOOKUP($V$1,VLookups!$A$28:$B$29,2,FALSE)-AI$3),IF($K47="L",$R47,$Q47),IF($K47="L",$Q47,$R47),$D47,$F47))</f>
        <v/>
      </c>
      <c r="AJ47" s="17"/>
      <c r="AK47" s="17"/>
      <c r="AL47" s="17"/>
    </row>
    <row r="48" spans="1:38" hidden="1" x14ac:dyDescent="0.25">
      <c r="A48" s="22">
        <v>45</v>
      </c>
      <c r="B48" s="152"/>
      <c r="C48" s="143"/>
      <c r="D48" s="117" t="str">
        <f t="shared" si="6"/>
        <v/>
      </c>
      <c r="E48" s="132"/>
      <c r="F48" s="117" t="str">
        <f t="shared" si="7"/>
        <v/>
      </c>
      <c r="G48" s="143"/>
      <c r="H48" s="153"/>
      <c r="I48" s="127" t="str">
        <f t="shared" si="8"/>
        <v/>
      </c>
      <c r="J48" s="23" t="str">
        <f t="shared" si="9"/>
        <v/>
      </c>
      <c r="K48" s="24" t="str">
        <f t="shared" si="10"/>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119" t="str">
        <f t="shared" si="3"/>
        <v/>
      </c>
      <c r="T48" s="119" t="str">
        <f t="shared" si="4"/>
        <v/>
      </c>
      <c r="U48" s="40" t="str">
        <f t="shared" si="5"/>
        <v/>
      </c>
      <c r="V48" s="132"/>
      <c r="W48" s="28" t="str">
        <f>IF(AND(D48&gt;0,E48&gt;0,F48&gt;0,Q48&gt;0,R48&gt;0,V48&gt;0,NOT(O48="")),ABS(VLOOKUP($V$1,VLookups!$A$28:$B$29,2,FALSE)-_xlfn.BETA.DIST(V48,IF(K48="L",R48,Q48),IF(K48="L",Q48,R48),TRUE,D48,F48)),"")</f>
        <v/>
      </c>
      <c r="X48" s="129" t="str">
        <f>IF(OR($Q48="",$R48=""),"",_xlfn.BETA.INV(ABS(VLOOKUP($V$1,VLookups!$A$28:$B$29,2,FALSE)-X$3),IF($K48="L",$R48,$Q48),IF($K48="L",$Q48,$R48),$D48,$F48))</f>
        <v/>
      </c>
      <c r="Y48" s="130" t="str">
        <f>IF(OR($Q48="",$R48=""),"",_xlfn.BETA.INV(ABS(VLOOKUP($V$1,VLookups!$A$28:$B$29,2,FALSE)-Y$3),IF($K48="L",$R48,$Q48),IF($K48="L",$Q48,$R48),$D48,$F48))</f>
        <v/>
      </c>
      <c r="Z48" s="129" t="str">
        <f>IF(OR($Q48="",$R48=""),"",_xlfn.BETA.INV(ABS(VLOOKUP($V$1,VLookups!$A$28:$B$29,2,FALSE)-Z$3),IF($K48="L",$R48,$Q48),IF($K48="L",$Q48,$R48),$D48,$F48))</f>
        <v/>
      </c>
      <c r="AA48" s="130" t="str">
        <f>IF(OR($Q48="",$R48=""),"",_xlfn.BETA.INV(ABS(VLOOKUP($V$1,VLookups!$A$28:$B$29,2,FALSE)-AA$3),IF($K48="L",$R48,$Q48),IF($K48="L",$Q48,$R48),$D48,$F48))</f>
        <v/>
      </c>
      <c r="AB48" s="129" t="str">
        <f>IF(OR($Q48="",$R48=""),"",_xlfn.BETA.INV(ABS(VLOOKUP($V$1,VLookups!$A$28:$B$29,2,FALSE)-AB$3),IF($K48="L",$R48,$Q48),IF($K48="L",$Q48,$R48),$D48,$F48))</f>
        <v/>
      </c>
      <c r="AC48" s="130" t="str">
        <f>IF(OR($Q48="",$R48=""),"",_xlfn.BETA.INV(ABS(VLOOKUP($V$1,VLookups!$A$28:$B$29,2,FALSE)-AC$3),IF($K48="L",$R48,$Q48),IF($K48="L",$Q48,$R48),$D48,$F48))</f>
        <v/>
      </c>
      <c r="AD48" s="129" t="str">
        <f>IF(OR($Q48="",$R48=""),"",_xlfn.BETA.INV(ABS(VLOOKUP($V$1,VLookups!$A$28:$B$29,2,FALSE)-AD$3),IF($K48="L",$R48,$Q48),IF($K48="L",$Q48,$R48),$D48,$F48))</f>
        <v/>
      </c>
      <c r="AE48" s="130" t="str">
        <f>IF(OR($Q48="",$R48=""),"",_xlfn.BETA.INV(ABS(VLOOKUP($V$1,VLookups!$A$28:$B$29,2,FALSE)-AE$3),IF($K48="L",$R48,$Q48),IF($K48="L",$Q48,$R48),$D48,$F48))</f>
        <v/>
      </c>
      <c r="AF48" s="129" t="str">
        <f>IF(OR($Q48="",$R48=""),"",_xlfn.BETA.INV(ABS(VLOOKUP($V$1,VLookups!$A$28:$B$29,2,FALSE)-AF$3),IF($K48="L",$R48,$Q48),IF($K48="L",$Q48,$R48),$D48,$F48))</f>
        <v/>
      </c>
      <c r="AG48" s="130" t="str">
        <f>IF(OR($Q48="",$R48=""),"",_xlfn.BETA.INV(ABS(VLOOKUP($V$1,VLookups!$A$28:$B$29,2,FALSE)-AG$3),IF($K48="L",$R48,$Q48),IF($K48="L",$Q48,$R48),$D48,$F48))</f>
        <v/>
      </c>
      <c r="AH48" s="129" t="str">
        <f>IF(OR($Q48="",$R48=""),"",_xlfn.BETA.INV(ABS(VLOOKUP($V$1,VLookups!$A$28:$B$29,2,FALSE)-AH$3),IF($K48="L",$R48,$Q48),IF($K48="L",$Q48,$R48),$D48,$F48))</f>
        <v/>
      </c>
      <c r="AI48" s="130" t="str">
        <f>IF(OR($Q48="",$R48=""),"",_xlfn.BETA.INV(ABS(VLOOKUP($V$1,VLookups!$A$28:$B$29,2,FALSE)-AI$3),IF($K48="L",$R48,$Q48),IF($K48="L",$Q48,$R48),$D48,$F48))</f>
        <v/>
      </c>
      <c r="AJ48" s="17"/>
      <c r="AK48" s="17"/>
      <c r="AL48" s="17"/>
    </row>
    <row r="49" spans="1:38" hidden="1" x14ac:dyDescent="0.25">
      <c r="A49" s="22">
        <v>46</v>
      </c>
      <c r="B49" s="152"/>
      <c r="C49" s="143"/>
      <c r="D49" s="117" t="str">
        <f t="shared" si="6"/>
        <v/>
      </c>
      <c r="E49" s="132"/>
      <c r="F49" s="117" t="str">
        <f t="shared" si="7"/>
        <v/>
      </c>
      <c r="G49" s="143"/>
      <c r="H49" s="153"/>
      <c r="I49" s="127" t="str">
        <f t="shared" si="8"/>
        <v/>
      </c>
      <c r="J49" s="23" t="str">
        <f t="shared" si="9"/>
        <v/>
      </c>
      <c r="K49" s="24" t="str">
        <f t="shared" si="10"/>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119" t="str">
        <f t="shared" si="3"/>
        <v/>
      </c>
      <c r="T49" s="119" t="str">
        <f t="shared" si="4"/>
        <v/>
      </c>
      <c r="U49" s="40" t="str">
        <f t="shared" si="5"/>
        <v/>
      </c>
      <c r="V49" s="132"/>
      <c r="W49" s="28" t="str">
        <f>IF(AND(D49&gt;0,E49&gt;0,F49&gt;0,Q49&gt;0,R49&gt;0,V49&gt;0,NOT(O49="")),ABS(VLOOKUP($V$1,VLookups!$A$28:$B$29,2,FALSE)-_xlfn.BETA.DIST(V49,IF(K49="L",R49,Q49),IF(K49="L",Q49,R49),TRUE,D49,F49)),"")</f>
        <v/>
      </c>
      <c r="X49" s="129" t="str">
        <f>IF(OR($Q49="",$R49=""),"",_xlfn.BETA.INV(ABS(VLOOKUP($V$1,VLookups!$A$28:$B$29,2,FALSE)-X$3),IF($K49="L",$R49,$Q49),IF($K49="L",$Q49,$R49),$D49,$F49))</f>
        <v/>
      </c>
      <c r="Y49" s="130" t="str">
        <f>IF(OR($Q49="",$R49=""),"",_xlfn.BETA.INV(ABS(VLOOKUP($V$1,VLookups!$A$28:$B$29,2,FALSE)-Y$3),IF($K49="L",$R49,$Q49),IF($K49="L",$Q49,$R49),$D49,$F49))</f>
        <v/>
      </c>
      <c r="Z49" s="129" t="str">
        <f>IF(OR($Q49="",$R49=""),"",_xlfn.BETA.INV(ABS(VLOOKUP($V$1,VLookups!$A$28:$B$29,2,FALSE)-Z$3),IF($K49="L",$R49,$Q49),IF($K49="L",$Q49,$R49),$D49,$F49))</f>
        <v/>
      </c>
      <c r="AA49" s="130" t="str">
        <f>IF(OR($Q49="",$R49=""),"",_xlfn.BETA.INV(ABS(VLOOKUP($V$1,VLookups!$A$28:$B$29,2,FALSE)-AA$3),IF($K49="L",$R49,$Q49),IF($K49="L",$Q49,$R49),$D49,$F49))</f>
        <v/>
      </c>
      <c r="AB49" s="129" t="str">
        <f>IF(OR($Q49="",$R49=""),"",_xlfn.BETA.INV(ABS(VLOOKUP($V$1,VLookups!$A$28:$B$29,2,FALSE)-AB$3),IF($K49="L",$R49,$Q49),IF($K49="L",$Q49,$R49),$D49,$F49))</f>
        <v/>
      </c>
      <c r="AC49" s="130" t="str">
        <f>IF(OR($Q49="",$R49=""),"",_xlfn.BETA.INV(ABS(VLOOKUP($V$1,VLookups!$A$28:$B$29,2,FALSE)-AC$3),IF($K49="L",$R49,$Q49),IF($K49="L",$Q49,$R49),$D49,$F49))</f>
        <v/>
      </c>
      <c r="AD49" s="129" t="str">
        <f>IF(OR($Q49="",$R49=""),"",_xlfn.BETA.INV(ABS(VLOOKUP($V$1,VLookups!$A$28:$B$29,2,FALSE)-AD$3),IF($K49="L",$R49,$Q49),IF($K49="L",$Q49,$R49),$D49,$F49))</f>
        <v/>
      </c>
      <c r="AE49" s="130" t="str">
        <f>IF(OR($Q49="",$R49=""),"",_xlfn.BETA.INV(ABS(VLOOKUP($V$1,VLookups!$A$28:$B$29,2,FALSE)-AE$3),IF($K49="L",$R49,$Q49),IF($K49="L",$Q49,$R49),$D49,$F49))</f>
        <v/>
      </c>
      <c r="AF49" s="129" t="str">
        <f>IF(OR($Q49="",$R49=""),"",_xlfn.BETA.INV(ABS(VLOOKUP($V$1,VLookups!$A$28:$B$29,2,FALSE)-AF$3),IF($K49="L",$R49,$Q49),IF($K49="L",$Q49,$R49),$D49,$F49))</f>
        <v/>
      </c>
      <c r="AG49" s="130" t="str">
        <f>IF(OR($Q49="",$R49=""),"",_xlfn.BETA.INV(ABS(VLOOKUP($V$1,VLookups!$A$28:$B$29,2,FALSE)-AG$3),IF($K49="L",$R49,$Q49),IF($K49="L",$Q49,$R49),$D49,$F49))</f>
        <v/>
      </c>
      <c r="AH49" s="129" t="str">
        <f>IF(OR($Q49="",$R49=""),"",_xlfn.BETA.INV(ABS(VLOOKUP($V$1,VLookups!$A$28:$B$29,2,FALSE)-AH$3),IF($K49="L",$R49,$Q49),IF($K49="L",$Q49,$R49),$D49,$F49))</f>
        <v/>
      </c>
      <c r="AI49" s="130" t="str">
        <f>IF(OR($Q49="",$R49=""),"",_xlfn.BETA.INV(ABS(VLOOKUP($V$1,VLookups!$A$28:$B$29,2,FALSE)-AI$3),IF($K49="L",$R49,$Q49),IF($K49="L",$Q49,$R49),$D49,$F49))</f>
        <v/>
      </c>
      <c r="AJ49" s="17"/>
      <c r="AK49" s="17"/>
      <c r="AL49" s="17"/>
    </row>
    <row r="50" spans="1:38" hidden="1" x14ac:dyDescent="0.25">
      <c r="A50" s="22">
        <v>47</v>
      </c>
      <c r="B50" s="152"/>
      <c r="C50" s="143"/>
      <c r="D50" s="117" t="str">
        <f t="shared" si="6"/>
        <v/>
      </c>
      <c r="E50" s="132"/>
      <c r="F50" s="117" t="str">
        <f t="shared" si="7"/>
        <v/>
      </c>
      <c r="G50" s="143"/>
      <c r="H50" s="153"/>
      <c r="I50" s="127" t="str">
        <f t="shared" si="8"/>
        <v/>
      </c>
      <c r="J50" s="23" t="str">
        <f t="shared" si="9"/>
        <v/>
      </c>
      <c r="K50" s="24" t="str">
        <f t="shared" si="10"/>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119" t="str">
        <f t="shared" si="3"/>
        <v/>
      </c>
      <c r="T50" s="119" t="str">
        <f t="shared" si="4"/>
        <v/>
      </c>
      <c r="U50" s="40" t="str">
        <f t="shared" si="5"/>
        <v/>
      </c>
      <c r="V50" s="132"/>
      <c r="W50" s="28" t="str">
        <f>IF(AND(D50&gt;0,E50&gt;0,F50&gt;0,Q50&gt;0,R50&gt;0,V50&gt;0,NOT(O50="")),ABS(VLOOKUP($V$1,VLookups!$A$28:$B$29,2,FALSE)-_xlfn.BETA.DIST(V50,IF(K50="L",R50,Q50),IF(K50="L",Q50,R50),TRUE,D50,F50)),"")</f>
        <v/>
      </c>
      <c r="X50" s="129" t="str">
        <f>IF(OR($Q50="",$R50=""),"",_xlfn.BETA.INV(ABS(VLOOKUP($V$1,VLookups!$A$28:$B$29,2,FALSE)-X$3),IF($K50="L",$R50,$Q50),IF($K50="L",$Q50,$R50),$D50,$F50))</f>
        <v/>
      </c>
      <c r="Y50" s="130" t="str">
        <f>IF(OR($Q50="",$R50=""),"",_xlfn.BETA.INV(ABS(VLOOKUP($V$1,VLookups!$A$28:$B$29,2,FALSE)-Y$3),IF($K50="L",$R50,$Q50),IF($K50="L",$Q50,$R50),$D50,$F50))</f>
        <v/>
      </c>
      <c r="Z50" s="129" t="str">
        <f>IF(OR($Q50="",$R50=""),"",_xlfn.BETA.INV(ABS(VLOOKUP($V$1,VLookups!$A$28:$B$29,2,FALSE)-Z$3),IF($K50="L",$R50,$Q50),IF($K50="L",$Q50,$R50),$D50,$F50))</f>
        <v/>
      </c>
      <c r="AA50" s="130" t="str">
        <f>IF(OR($Q50="",$R50=""),"",_xlfn.BETA.INV(ABS(VLOOKUP($V$1,VLookups!$A$28:$B$29,2,FALSE)-AA$3),IF($K50="L",$R50,$Q50),IF($K50="L",$Q50,$R50),$D50,$F50))</f>
        <v/>
      </c>
      <c r="AB50" s="129" t="str">
        <f>IF(OR($Q50="",$R50=""),"",_xlfn.BETA.INV(ABS(VLOOKUP($V$1,VLookups!$A$28:$B$29,2,FALSE)-AB$3),IF($K50="L",$R50,$Q50),IF($K50="L",$Q50,$R50),$D50,$F50))</f>
        <v/>
      </c>
      <c r="AC50" s="130" t="str">
        <f>IF(OR($Q50="",$R50=""),"",_xlfn.BETA.INV(ABS(VLOOKUP($V$1,VLookups!$A$28:$B$29,2,FALSE)-AC$3),IF($K50="L",$R50,$Q50),IF($K50="L",$Q50,$R50),$D50,$F50))</f>
        <v/>
      </c>
      <c r="AD50" s="129" t="str">
        <f>IF(OR($Q50="",$R50=""),"",_xlfn.BETA.INV(ABS(VLOOKUP($V$1,VLookups!$A$28:$B$29,2,FALSE)-AD$3),IF($K50="L",$R50,$Q50),IF($K50="L",$Q50,$R50),$D50,$F50))</f>
        <v/>
      </c>
      <c r="AE50" s="130" t="str">
        <f>IF(OR($Q50="",$R50=""),"",_xlfn.BETA.INV(ABS(VLOOKUP($V$1,VLookups!$A$28:$B$29,2,FALSE)-AE$3),IF($K50="L",$R50,$Q50),IF($K50="L",$Q50,$R50),$D50,$F50))</f>
        <v/>
      </c>
      <c r="AF50" s="129" t="str">
        <f>IF(OR($Q50="",$R50=""),"",_xlfn.BETA.INV(ABS(VLOOKUP($V$1,VLookups!$A$28:$B$29,2,FALSE)-AF$3),IF($K50="L",$R50,$Q50),IF($K50="L",$Q50,$R50),$D50,$F50))</f>
        <v/>
      </c>
      <c r="AG50" s="130" t="str">
        <f>IF(OR($Q50="",$R50=""),"",_xlfn.BETA.INV(ABS(VLOOKUP($V$1,VLookups!$A$28:$B$29,2,FALSE)-AG$3),IF($K50="L",$R50,$Q50),IF($K50="L",$Q50,$R50),$D50,$F50))</f>
        <v/>
      </c>
      <c r="AH50" s="129" t="str">
        <f>IF(OR($Q50="",$R50=""),"",_xlfn.BETA.INV(ABS(VLOOKUP($V$1,VLookups!$A$28:$B$29,2,FALSE)-AH$3),IF($K50="L",$R50,$Q50),IF($K50="L",$Q50,$R50),$D50,$F50))</f>
        <v/>
      </c>
      <c r="AI50" s="130" t="str">
        <f>IF(OR($Q50="",$R50=""),"",_xlfn.BETA.INV(ABS(VLOOKUP($V$1,VLookups!$A$28:$B$29,2,FALSE)-AI$3),IF($K50="L",$R50,$Q50),IF($K50="L",$Q50,$R50),$D50,$F50))</f>
        <v/>
      </c>
      <c r="AJ50" s="17"/>
      <c r="AK50" s="17"/>
      <c r="AL50" s="17"/>
    </row>
    <row r="51" spans="1:38" hidden="1" x14ac:dyDescent="0.25">
      <c r="A51" s="22">
        <v>48</v>
      </c>
      <c r="B51" s="152"/>
      <c r="C51" s="143"/>
      <c r="D51" s="117" t="str">
        <f t="shared" si="6"/>
        <v/>
      </c>
      <c r="E51" s="132"/>
      <c r="F51" s="117" t="str">
        <f t="shared" si="7"/>
        <v/>
      </c>
      <c r="G51" s="143"/>
      <c r="H51" s="153"/>
      <c r="I51" s="127" t="str">
        <f t="shared" si="8"/>
        <v/>
      </c>
      <c r="J51" s="23" t="str">
        <f t="shared" si="9"/>
        <v/>
      </c>
      <c r="K51" s="24" t="str">
        <f t="shared" si="10"/>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119" t="str">
        <f t="shared" si="3"/>
        <v/>
      </c>
      <c r="T51" s="119" t="str">
        <f t="shared" si="4"/>
        <v/>
      </c>
      <c r="U51" s="40" t="str">
        <f t="shared" si="5"/>
        <v/>
      </c>
      <c r="V51" s="132"/>
      <c r="W51" s="28" t="str">
        <f>IF(AND(D51&gt;0,E51&gt;0,F51&gt;0,Q51&gt;0,R51&gt;0,V51&gt;0,NOT(O51="")),ABS(VLOOKUP($V$1,VLookups!$A$28:$B$29,2,FALSE)-_xlfn.BETA.DIST(V51,IF(K51="L",R51,Q51),IF(K51="L",Q51,R51),TRUE,D51,F51)),"")</f>
        <v/>
      </c>
      <c r="X51" s="129" t="str">
        <f>IF(OR($Q51="",$R51=""),"",_xlfn.BETA.INV(ABS(VLOOKUP($V$1,VLookups!$A$28:$B$29,2,FALSE)-X$3),IF($K51="L",$R51,$Q51),IF($K51="L",$Q51,$R51),$D51,$F51))</f>
        <v/>
      </c>
      <c r="Y51" s="130" t="str">
        <f>IF(OR($Q51="",$R51=""),"",_xlfn.BETA.INV(ABS(VLOOKUP($V$1,VLookups!$A$28:$B$29,2,FALSE)-Y$3),IF($K51="L",$R51,$Q51),IF($K51="L",$Q51,$R51),$D51,$F51))</f>
        <v/>
      </c>
      <c r="Z51" s="129" t="str">
        <f>IF(OR($Q51="",$R51=""),"",_xlfn.BETA.INV(ABS(VLOOKUP($V$1,VLookups!$A$28:$B$29,2,FALSE)-Z$3),IF($K51="L",$R51,$Q51),IF($K51="L",$Q51,$R51),$D51,$F51))</f>
        <v/>
      </c>
      <c r="AA51" s="130" t="str">
        <f>IF(OR($Q51="",$R51=""),"",_xlfn.BETA.INV(ABS(VLOOKUP($V$1,VLookups!$A$28:$B$29,2,FALSE)-AA$3),IF($K51="L",$R51,$Q51),IF($K51="L",$Q51,$R51),$D51,$F51))</f>
        <v/>
      </c>
      <c r="AB51" s="129" t="str">
        <f>IF(OR($Q51="",$R51=""),"",_xlfn.BETA.INV(ABS(VLOOKUP($V$1,VLookups!$A$28:$B$29,2,FALSE)-AB$3),IF($K51="L",$R51,$Q51),IF($K51="L",$Q51,$R51),$D51,$F51))</f>
        <v/>
      </c>
      <c r="AC51" s="130" t="str">
        <f>IF(OR($Q51="",$R51=""),"",_xlfn.BETA.INV(ABS(VLOOKUP($V$1,VLookups!$A$28:$B$29,2,FALSE)-AC$3),IF($K51="L",$R51,$Q51),IF($K51="L",$Q51,$R51),$D51,$F51))</f>
        <v/>
      </c>
      <c r="AD51" s="129" t="str">
        <f>IF(OR($Q51="",$R51=""),"",_xlfn.BETA.INV(ABS(VLOOKUP($V$1,VLookups!$A$28:$B$29,2,FALSE)-AD$3),IF($K51="L",$R51,$Q51),IF($K51="L",$Q51,$R51),$D51,$F51))</f>
        <v/>
      </c>
      <c r="AE51" s="130" t="str">
        <f>IF(OR($Q51="",$R51=""),"",_xlfn.BETA.INV(ABS(VLOOKUP($V$1,VLookups!$A$28:$B$29,2,FALSE)-AE$3),IF($K51="L",$R51,$Q51),IF($K51="L",$Q51,$R51),$D51,$F51))</f>
        <v/>
      </c>
      <c r="AF51" s="129" t="str">
        <f>IF(OR($Q51="",$R51=""),"",_xlfn.BETA.INV(ABS(VLOOKUP($V$1,VLookups!$A$28:$B$29,2,FALSE)-AF$3),IF($K51="L",$R51,$Q51),IF($K51="L",$Q51,$R51),$D51,$F51))</f>
        <v/>
      </c>
      <c r="AG51" s="130" t="str">
        <f>IF(OR($Q51="",$R51=""),"",_xlfn.BETA.INV(ABS(VLOOKUP($V$1,VLookups!$A$28:$B$29,2,FALSE)-AG$3),IF($K51="L",$R51,$Q51),IF($K51="L",$Q51,$R51),$D51,$F51))</f>
        <v/>
      </c>
      <c r="AH51" s="129" t="str">
        <f>IF(OR($Q51="",$R51=""),"",_xlfn.BETA.INV(ABS(VLOOKUP($V$1,VLookups!$A$28:$B$29,2,FALSE)-AH$3),IF($K51="L",$R51,$Q51),IF($K51="L",$Q51,$R51),$D51,$F51))</f>
        <v/>
      </c>
      <c r="AI51" s="130" t="str">
        <f>IF(OR($Q51="",$R51=""),"",_xlfn.BETA.INV(ABS(VLOOKUP($V$1,VLookups!$A$28:$B$29,2,FALSE)-AI$3),IF($K51="L",$R51,$Q51),IF($K51="L",$Q51,$R51),$D51,$F51))</f>
        <v/>
      </c>
      <c r="AJ51" s="17"/>
      <c r="AK51" s="17"/>
      <c r="AL51" s="17"/>
    </row>
    <row r="52" spans="1:38" hidden="1" x14ac:dyDescent="0.25">
      <c r="A52" s="22">
        <v>49</v>
      </c>
      <c r="B52" s="152"/>
      <c r="C52" s="143"/>
      <c r="D52" s="117" t="str">
        <f t="shared" si="6"/>
        <v/>
      </c>
      <c r="E52" s="132"/>
      <c r="F52" s="117" t="str">
        <f t="shared" si="7"/>
        <v/>
      </c>
      <c r="G52" s="143"/>
      <c r="H52" s="153"/>
      <c r="I52" s="127" t="str">
        <f t="shared" si="8"/>
        <v/>
      </c>
      <c r="J52" s="23" t="str">
        <f t="shared" si="9"/>
        <v/>
      </c>
      <c r="K52" s="24" t="str">
        <f t="shared" si="10"/>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119" t="str">
        <f t="shared" si="3"/>
        <v/>
      </c>
      <c r="T52" s="119" t="str">
        <f t="shared" si="4"/>
        <v/>
      </c>
      <c r="U52" s="40" t="str">
        <f t="shared" si="5"/>
        <v/>
      </c>
      <c r="V52" s="132"/>
      <c r="W52" s="28" t="str">
        <f>IF(AND(D52&gt;0,E52&gt;0,F52&gt;0,Q52&gt;0,R52&gt;0,V52&gt;0,NOT(O52="")),ABS(VLOOKUP($V$1,VLookups!$A$28:$B$29,2,FALSE)-_xlfn.BETA.DIST(V52,IF(K52="L",R52,Q52),IF(K52="L",Q52,R52),TRUE,D52,F52)),"")</f>
        <v/>
      </c>
      <c r="X52" s="129" t="str">
        <f>IF(OR($Q52="",$R52=""),"",_xlfn.BETA.INV(ABS(VLOOKUP($V$1,VLookups!$A$28:$B$29,2,FALSE)-X$3),IF($K52="L",$R52,$Q52),IF($K52="L",$Q52,$R52),$D52,$F52))</f>
        <v/>
      </c>
      <c r="Y52" s="130" t="str">
        <f>IF(OR($Q52="",$R52=""),"",_xlfn.BETA.INV(ABS(VLOOKUP($V$1,VLookups!$A$28:$B$29,2,FALSE)-Y$3),IF($K52="L",$R52,$Q52),IF($K52="L",$Q52,$R52),$D52,$F52))</f>
        <v/>
      </c>
      <c r="Z52" s="129" t="str">
        <f>IF(OR($Q52="",$R52=""),"",_xlfn.BETA.INV(ABS(VLOOKUP($V$1,VLookups!$A$28:$B$29,2,FALSE)-Z$3),IF($K52="L",$R52,$Q52),IF($K52="L",$Q52,$R52),$D52,$F52))</f>
        <v/>
      </c>
      <c r="AA52" s="130" t="str">
        <f>IF(OR($Q52="",$R52=""),"",_xlfn.BETA.INV(ABS(VLOOKUP($V$1,VLookups!$A$28:$B$29,2,FALSE)-AA$3),IF($K52="L",$R52,$Q52),IF($K52="L",$Q52,$R52),$D52,$F52))</f>
        <v/>
      </c>
      <c r="AB52" s="129" t="str">
        <f>IF(OR($Q52="",$R52=""),"",_xlfn.BETA.INV(ABS(VLOOKUP($V$1,VLookups!$A$28:$B$29,2,FALSE)-AB$3),IF($K52="L",$R52,$Q52),IF($K52="L",$Q52,$R52),$D52,$F52))</f>
        <v/>
      </c>
      <c r="AC52" s="130" t="str">
        <f>IF(OR($Q52="",$R52=""),"",_xlfn.BETA.INV(ABS(VLOOKUP($V$1,VLookups!$A$28:$B$29,2,FALSE)-AC$3),IF($K52="L",$R52,$Q52),IF($K52="L",$Q52,$R52),$D52,$F52))</f>
        <v/>
      </c>
      <c r="AD52" s="129" t="str">
        <f>IF(OR($Q52="",$R52=""),"",_xlfn.BETA.INV(ABS(VLOOKUP($V$1,VLookups!$A$28:$B$29,2,FALSE)-AD$3),IF($K52="L",$R52,$Q52),IF($K52="L",$Q52,$R52),$D52,$F52))</f>
        <v/>
      </c>
      <c r="AE52" s="130" t="str">
        <f>IF(OR($Q52="",$R52=""),"",_xlfn.BETA.INV(ABS(VLOOKUP($V$1,VLookups!$A$28:$B$29,2,FALSE)-AE$3),IF($K52="L",$R52,$Q52),IF($K52="L",$Q52,$R52),$D52,$F52))</f>
        <v/>
      </c>
      <c r="AF52" s="129" t="str">
        <f>IF(OR($Q52="",$R52=""),"",_xlfn.BETA.INV(ABS(VLOOKUP($V$1,VLookups!$A$28:$B$29,2,FALSE)-AF$3),IF($K52="L",$R52,$Q52),IF($K52="L",$Q52,$R52),$D52,$F52))</f>
        <v/>
      </c>
      <c r="AG52" s="130" t="str">
        <f>IF(OR($Q52="",$R52=""),"",_xlfn.BETA.INV(ABS(VLOOKUP($V$1,VLookups!$A$28:$B$29,2,FALSE)-AG$3),IF($K52="L",$R52,$Q52),IF($K52="L",$Q52,$R52),$D52,$F52))</f>
        <v/>
      </c>
      <c r="AH52" s="129" t="str">
        <f>IF(OR($Q52="",$R52=""),"",_xlfn.BETA.INV(ABS(VLOOKUP($V$1,VLookups!$A$28:$B$29,2,FALSE)-AH$3),IF($K52="L",$R52,$Q52),IF($K52="L",$Q52,$R52),$D52,$F52))</f>
        <v/>
      </c>
      <c r="AI52" s="130" t="str">
        <f>IF(OR($Q52="",$R52=""),"",_xlfn.BETA.INV(ABS(VLOOKUP($V$1,VLookups!$A$28:$B$29,2,FALSE)-AI$3),IF($K52="L",$R52,$Q52),IF($K52="L",$Q52,$R52),$D52,$F52))</f>
        <v/>
      </c>
      <c r="AJ52" s="17"/>
      <c r="AK52" s="17"/>
      <c r="AL52" s="17"/>
    </row>
    <row r="53" spans="1:38" hidden="1" x14ac:dyDescent="0.25">
      <c r="A53" s="22">
        <v>50</v>
      </c>
      <c r="B53" s="152"/>
      <c r="C53" s="143"/>
      <c r="D53" s="117" t="str">
        <f t="shared" si="6"/>
        <v/>
      </c>
      <c r="E53" s="132"/>
      <c r="F53" s="117" t="str">
        <f t="shared" si="7"/>
        <v/>
      </c>
      <c r="G53" s="143"/>
      <c r="H53" s="153"/>
      <c r="I53" s="127" t="str">
        <f t="shared" si="8"/>
        <v/>
      </c>
      <c r="J53" s="23" t="str">
        <f t="shared" si="9"/>
        <v/>
      </c>
      <c r="K53" s="24" t="str">
        <f t="shared" si="10"/>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119" t="str">
        <f t="shared" si="3"/>
        <v/>
      </c>
      <c r="T53" s="119" t="str">
        <f t="shared" si="4"/>
        <v/>
      </c>
      <c r="U53" s="40" t="str">
        <f t="shared" si="5"/>
        <v/>
      </c>
      <c r="V53" s="132"/>
      <c r="W53" s="28" t="str">
        <f>IF(AND(D53&gt;0,E53&gt;0,F53&gt;0,Q53&gt;0,R53&gt;0,V53&gt;0,NOT(O53="")),ABS(VLOOKUP($V$1,VLookups!$A$28:$B$29,2,FALSE)-_xlfn.BETA.DIST(V53,IF(K53="L",R53,Q53),IF(K53="L",Q53,R53),TRUE,D53,F53)),"")</f>
        <v/>
      </c>
      <c r="X53" s="129" t="str">
        <f>IF(OR($Q53="",$R53=""),"",_xlfn.BETA.INV(ABS(VLOOKUP($V$1,VLookups!$A$28:$B$29,2,FALSE)-X$3),IF($K53="L",$R53,$Q53),IF($K53="L",$Q53,$R53),$D53,$F53))</f>
        <v/>
      </c>
      <c r="Y53" s="130" t="str">
        <f>IF(OR($Q53="",$R53=""),"",_xlfn.BETA.INV(ABS(VLOOKUP($V$1,VLookups!$A$28:$B$29,2,FALSE)-Y$3),IF($K53="L",$R53,$Q53),IF($K53="L",$Q53,$R53),$D53,$F53))</f>
        <v/>
      </c>
      <c r="Z53" s="129" t="str">
        <f>IF(OR($Q53="",$R53=""),"",_xlfn.BETA.INV(ABS(VLOOKUP($V$1,VLookups!$A$28:$B$29,2,FALSE)-Z$3),IF($K53="L",$R53,$Q53),IF($K53="L",$Q53,$R53),$D53,$F53))</f>
        <v/>
      </c>
      <c r="AA53" s="130" t="str">
        <f>IF(OR($Q53="",$R53=""),"",_xlfn.BETA.INV(ABS(VLOOKUP($V$1,VLookups!$A$28:$B$29,2,FALSE)-AA$3),IF($K53="L",$R53,$Q53),IF($K53="L",$Q53,$R53),$D53,$F53))</f>
        <v/>
      </c>
      <c r="AB53" s="129" t="str">
        <f>IF(OR($Q53="",$R53=""),"",_xlfn.BETA.INV(ABS(VLOOKUP($V$1,VLookups!$A$28:$B$29,2,FALSE)-AB$3),IF($K53="L",$R53,$Q53),IF($K53="L",$Q53,$R53),$D53,$F53))</f>
        <v/>
      </c>
      <c r="AC53" s="130" t="str">
        <f>IF(OR($Q53="",$R53=""),"",_xlfn.BETA.INV(ABS(VLOOKUP($V$1,VLookups!$A$28:$B$29,2,FALSE)-AC$3),IF($K53="L",$R53,$Q53),IF($K53="L",$Q53,$R53),$D53,$F53))</f>
        <v/>
      </c>
      <c r="AD53" s="129" t="str">
        <f>IF(OR($Q53="",$R53=""),"",_xlfn.BETA.INV(ABS(VLOOKUP($V$1,VLookups!$A$28:$B$29,2,FALSE)-AD$3),IF($K53="L",$R53,$Q53),IF($K53="L",$Q53,$R53),$D53,$F53))</f>
        <v/>
      </c>
      <c r="AE53" s="130" t="str">
        <f>IF(OR($Q53="",$R53=""),"",_xlfn.BETA.INV(ABS(VLOOKUP($V$1,VLookups!$A$28:$B$29,2,FALSE)-AE$3),IF($K53="L",$R53,$Q53),IF($K53="L",$Q53,$R53),$D53,$F53))</f>
        <v/>
      </c>
      <c r="AF53" s="129" t="str">
        <f>IF(OR($Q53="",$R53=""),"",_xlfn.BETA.INV(ABS(VLOOKUP($V$1,VLookups!$A$28:$B$29,2,FALSE)-AF$3),IF($K53="L",$R53,$Q53),IF($K53="L",$Q53,$R53),$D53,$F53))</f>
        <v/>
      </c>
      <c r="AG53" s="130" t="str">
        <f>IF(OR($Q53="",$R53=""),"",_xlfn.BETA.INV(ABS(VLOOKUP($V$1,VLookups!$A$28:$B$29,2,FALSE)-AG$3),IF($K53="L",$R53,$Q53),IF($K53="L",$Q53,$R53),$D53,$F53))</f>
        <v/>
      </c>
      <c r="AH53" s="129" t="str">
        <f>IF(OR($Q53="",$R53=""),"",_xlfn.BETA.INV(ABS(VLOOKUP($V$1,VLookups!$A$28:$B$29,2,FALSE)-AH$3),IF($K53="L",$R53,$Q53),IF($K53="L",$Q53,$R53),$D53,$F53))</f>
        <v/>
      </c>
      <c r="AI53" s="130" t="str">
        <f>IF(OR($Q53="",$R53=""),"",_xlfn.BETA.INV(ABS(VLOOKUP($V$1,VLookups!$A$28:$B$29,2,FALSE)-AI$3),IF($K53="L",$R53,$Q53),IF($K53="L",$Q53,$R53),$D53,$F53))</f>
        <v/>
      </c>
      <c r="AJ53" s="17"/>
      <c r="AK53" s="17"/>
      <c r="AL53" s="17"/>
    </row>
    <row r="54" spans="1:38" hidden="1" x14ac:dyDescent="0.25">
      <c r="A54" s="22">
        <v>51</v>
      </c>
      <c r="B54" s="152"/>
      <c r="C54" s="143"/>
      <c r="D54" s="117" t="str">
        <f t="shared" si="6"/>
        <v/>
      </c>
      <c r="E54" s="132"/>
      <c r="F54" s="117" t="str">
        <f t="shared" si="7"/>
        <v/>
      </c>
      <c r="G54" s="143"/>
      <c r="H54" s="153"/>
      <c r="I54" s="127" t="str">
        <f t="shared" si="8"/>
        <v/>
      </c>
      <c r="J54" s="23" t="str">
        <f t="shared" si="9"/>
        <v/>
      </c>
      <c r="K54" s="24" t="str">
        <f t="shared" si="10"/>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119" t="str">
        <f t="shared" si="3"/>
        <v/>
      </c>
      <c r="T54" s="119" t="str">
        <f t="shared" si="4"/>
        <v/>
      </c>
      <c r="U54" s="40" t="str">
        <f t="shared" si="5"/>
        <v/>
      </c>
      <c r="V54" s="132"/>
      <c r="W54" s="28" t="str">
        <f>IF(AND(D54&gt;0,E54&gt;0,F54&gt;0,Q54&gt;0,R54&gt;0,V54&gt;0,NOT(O54="")),ABS(VLOOKUP($V$1,VLookups!$A$28:$B$29,2,FALSE)-_xlfn.BETA.DIST(V54,IF(K54="L",R54,Q54),IF(K54="L",Q54,R54),TRUE,D54,F54)),"")</f>
        <v/>
      </c>
      <c r="X54" s="129" t="str">
        <f>IF(OR($Q54="",$R54=""),"",_xlfn.BETA.INV(ABS(VLOOKUP($V$1,VLookups!$A$28:$B$29,2,FALSE)-X$3),IF($K54="L",$R54,$Q54),IF($K54="L",$Q54,$R54),$D54,$F54))</f>
        <v/>
      </c>
      <c r="Y54" s="130" t="str">
        <f>IF(OR($Q54="",$R54=""),"",_xlfn.BETA.INV(ABS(VLOOKUP($V$1,VLookups!$A$28:$B$29,2,FALSE)-Y$3),IF($K54="L",$R54,$Q54),IF($K54="L",$Q54,$R54),$D54,$F54))</f>
        <v/>
      </c>
      <c r="Z54" s="129" t="str">
        <f>IF(OR($Q54="",$R54=""),"",_xlfn.BETA.INV(ABS(VLOOKUP($V$1,VLookups!$A$28:$B$29,2,FALSE)-Z$3),IF($K54="L",$R54,$Q54),IF($K54="L",$Q54,$R54),$D54,$F54))</f>
        <v/>
      </c>
      <c r="AA54" s="130" t="str">
        <f>IF(OR($Q54="",$R54=""),"",_xlfn.BETA.INV(ABS(VLOOKUP($V$1,VLookups!$A$28:$B$29,2,FALSE)-AA$3),IF($K54="L",$R54,$Q54),IF($K54="L",$Q54,$R54),$D54,$F54))</f>
        <v/>
      </c>
      <c r="AB54" s="129" t="str">
        <f>IF(OR($Q54="",$R54=""),"",_xlfn.BETA.INV(ABS(VLOOKUP($V$1,VLookups!$A$28:$B$29,2,FALSE)-AB$3),IF($K54="L",$R54,$Q54),IF($K54="L",$Q54,$R54),$D54,$F54))</f>
        <v/>
      </c>
      <c r="AC54" s="130" t="str">
        <f>IF(OR($Q54="",$R54=""),"",_xlfn.BETA.INV(ABS(VLOOKUP($V$1,VLookups!$A$28:$B$29,2,FALSE)-AC$3),IF($K54="L",$R54,$Q54),IF($K54="L",$Q54,$R54),$D54,$F54))</f>
        <v/>
      </c>
      <c r="AD54" s="129" t="str">
        <f>IF(OR($Q54="",$R54=""),"",_xlfn.BETA.INV(ABS(VLOOKUP($V$1,VLookups!$A$28:$B$29,2,FALSE)-AD$3),IF($K54="L",$R54,$Q54),IF($K54="L",$Q54,$R54),$D54,$F54))</f>
        <v/>
      </c>
      <c r="AE54" s="130" t="str">
        <f>IF(OR($Q54="",$R54=""),"",_xlfn.BETA.INV(ABS(VLOOKUP($V$1,VLookups!$A$28:$B$29,2,FALSE)-AE$3),IF($K54="L",$R54,$Q54),IF($K54="L",$Q54,$R54),$D54,$F54))</f>
        <v/>
      </c>
      <c r="AF54" s="129" t="str">
        <f>IF(OR($Q54="",$R54=""),"",_xlfn.BETA.INV(ABS(VLOOKUP($V$1,VLookups!$A$28:$B$29,2,FALSE)-AF$3),IF($K54="L",$R54,$Q54),IF($K54="L",$Q54,$R54),$D54,$F54))</f>
        <v/>
      </c>
      <c r="AG54" s="130" t="str">
        <f>IF(OR($Q54="",$R54=""),"",_xlfn.BETA.INV(ABS(VLOOKUP($V$1,VLookups!$A$28:$B$29,2,FALSE)-AG$3),IF($K54="L",$R54,$Q54),IF($K54="L",$Q54,$R54),$D54,$F54))</f>
        <v/>
      </c>
      <c r="AH54" s="129" t="str">
        <f>IF(OR($Q54="",$R54=""),"",_xlfn.BETA.INV(ABS(VLOOKUP($V$1,VLookups!$A$28:$B$29,2,FALSE)-AH$3),IF($K54="L",$R54,$Q54),IF($K54="L",$Q54,$R54),$D54,$F54))</f>
        <v/>
      </c>
      <c r="AI54" s="130" t="str">
        <f>IF(OR($Q54="",$R54=""),"",_xlfn.BETA.INV(ABS(VLOOKUP($V$1,VLookups!$A$28:$B$29,2,FALSE)-AI$3),IF($K54="L",$R54,$Q54),IF($K54="L",$Q54,$R54),$D54,$F54))</f>
        <v/>
      </c>
      <c r="AJ54" s="17"/>
      <c r="AK54" s="17"/>
      <c r="AL54" s="17"/>
    </row>
    <row r="55" spans="1:38" hidden="1" x14ac:dyDescent="0.25">
      <c r="A55" s="22">
        <v>52</v>
      </c>
      <c r="B55" s="152"/>
      <c r="C55" s="143"/>
      <c r="D55" s="117" t="str">
        <f t="shared" si="6"/>
        <v/>
      </c>
      <c r="E55" s="132"/>
      <c r="F55" s="117" t="str">
        <f t="shared" si="7"/>
        <v/>
      </c>
      <c r="G55" s="143"/>
      <c r="H55" s="153"/>
      <c r="I55" s="127" t="str">
        <f t="shared" si="8"/>
        <v/>
      </c>
      <c r="J55" s="23" t="str">
        <f t="shared" si="9"/>
        <v/>
      </c>
      <c r="K55" s="24" t="str">
        <f t="shared" si="10"/>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119" t="str">
        <f t="shared" si="3"/>
        <v/>
      </c>
      <c r="T55" s="119" t="str">
        <f t="shared" si="4"/>
        <v/>
      </c>
      <c r="U55" s="40" t="str">
        <f t="shared" si="5"/>
        <v/>
      </c>
      <c r="V55" s="132"/>
      <c r="W55" s="28" t="str">
        <f>IF(AND(D55&gt;0,E55&gt;0,F55&gt;0,Q55&gt;0,R55&gt;0,V55&gt;0,NOT(O55="")),ABS(VLOOKUP($V$1,VLookups!$A$28:$B$29,2,FALSE)-_xlfn.BETA.DIST(V55,IF(K55="L",R55,Q55),IF(K55="L",Q55,R55),TRUE,D55,F55)),"")</f>
        <v/>
      </c>
      <c r="X55" s="129" t="str">
        <f>IF(OR($Q55="",$R55=""),"",_xlfn.BETA.INV(ABS(VLOOKUP($V$1,VLookups!$A$28:$B$29,2,FALSE)-X$3),IF($K55="L",$R55,$Q55),IF($K55="L",$Q55,$R55),$D55,$F55))</f>
        <v/>
      </c>
      <c r="Y55" s="130" t="str">
        <f>IF(OR($Q55="",$R55=""),"",_xlfn.BETA.INV(ABS(VLOOKUP($V$1,VLookups!$A$28:$B$29,2,FALSE)-Y$3),IF($K55="L",$R55,$Q55),IF($K55="L",$Q55,$R55),$D55,$F55))</f>
        <v/>
      </c>
      <c r="Z55" s="129" t="str">
        <f>IF(OR($Q55="",$R55=""),"",_xlfn.BETA.INV(ABS(VLOOKUP($V$1,VLookups!$A$28:$B$29,2,FALSE)-Z$3),IF($K55="L",$R55,$Q55),IF($K55="L",$Q55,$R55),$D55,$F55))</f>
        <v/>
      </c>
      <c r="AA55" s="130" t="str">
        <f>IF(OR($Q55="",$R55=""),"",_xlfn.BETA.INV(ABS(VLOOKUP($V$1,VLookups!$A$28:$B$29,2,FALSE)-AA$3),IF($K55="L",$R55,$Q55),IF($K55="L",$Q55,$R55),$D55,$F55))</f>
        <v/>
      </c>
      <c r="AB55" s="129" t="str">
        <f>IF(OR($Q55="",$R55=""),"",_xlfn.BETA.INV(ABS(VLOOKUP($V$1,VLookups!$A$28:$B$29,2,FALSE)-AB$3),IF($K55="L",$R55,$Q55),IF($K55="L",$Q55,$R55),$D55,$F55))</f>
        <v/>
      </c>
      <c r="AC55" s="130" t="str">
        <f>IF(OR($Q55="",$R55=""),"",_xlfn.BETA.INV(ABS(VLOOKUP($V$1,VLookups!$A$28:$B$29,2,FALSE)-AC$3),IF($K55="L",$R55,$Q55),IF($K55="L",$Q55,$R55),$D55,$F55))</f>
        <v/>
      </c>
      <c r="AD55" s="129" t="str">
        <f>IF(OR($Q55="",$R55=""),"",_xlfn.BETA.INV(ABS(VLOOKUP($V$1,VLookups!$A$28:$B$29,2,FALSE)-AD$3),IF($K55="L",$R55,$Q55),IF($K55="L",$Q55,$R55),$D55,$F55))</f>
        <v/>
      </c>
      <c r="AE55" s="130" t="str">
        <f>IF(OR($Q55="",$R55=""),"",_xlfn.BETA.INV(ABS(VLOOKUP($V$1,VLookups!$A$28:$B$29,2,FALSE)-AE$3),IF($K55="L",$R55,$Q55),IF($K55="L",$Q55,$R55),$D55,$F55))</f>
        <v/>
      </c>
      <c r="AF55" s="129" t="str">
        <f>IF(OR($Q55="",$R55=""),"",_xlfn.BETA.INV(ABS(VLOOKUP($V$1,VLookups!$A$28:$B$29,2,FALSE)-AF$3),IF($K55="L",$R55,$Q55),IF($K55="L",$Q55,$R55),$D55,$F55))</f>
        <v/>
      </c>
      <c r="AG55" s="130" t="str">
        <f>IF(OR($Q55="",$R55=""),"",_xlfn.BETA.INV(ABS(VLOOKUP($V$1,VLookups!$A$28:$B$29,2,FALSE)-AG$3),IF($K55="L",$R55,$Q55),IF($K55="L",$Q55,$R55),$D55,$F55))</f>
        <v/>
      </c>
      <c r="AH55" s="129" t="str">
        <f>IF(OR($Q55="",$R55=""),"",_xlfn.BETA.INV(ABS(VLOOKUP($V$1,VLookups!$A$28:$B$29,2,FALSE)-AH$3),IF($K55="L",$R55,$Q55),IF($K55="L",$Q55,$R55),$D55,$F55))</f>
        <v/>
      </c>
      <c r="AI55" s="130" t="str">
        <f>IF(OR($Q55="",$R55=""),"",_xlfn.BETA.INV(ABS(VLOOKUP($V$1,VLookups!$A$28:$B$29,2,FALSE)-AI$3),IF($K55="L",$R55,$Q55),IF($K55="L",$Q55,$R55),$D55,$F55))</f>
        <v/>
      </c>
      <c r="AJ55" s="17"/>
      <c r="AK55" s="17"/>
      <c r="AL55" s="17"/>
    </row>
    <row r="56" spans="1:38" hidden="1" x14ac:dyDescent="0.25">
      <c r="A56" s="22">
        <v>53</v>
      </c>
      <c r="B56" s="152"/>
      <c r="C56" s="143"/>
      <c r="D56" s="117" t="str">
        <f t="shared" si="6"/>
        <v/>
      </c>
      <c r="E56" s="132"/>
      <c r="F56" s="117" t="str">
        <f t="shared" si="7"/>
        <v/>
      </c>
      <c r="G56" s="143"/>
      <c r="H56" s="153"/>
      <c r="I56" s="127" t="str">
        <f t="shared" si="8"/>
        <v/>
      </c>
      <c r="J56" s="23" t="str">
        <f t="shared" si="9"/>
        <v/>
      </c>
      <c r="K56" s="24" t="str">
        <f t="shared" si="10"/>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119" t="str">
        <f t="shared" si="3"/>
        <v/>
      </c>
      <c r="T56" s="119" t="str">
        <f t="shared" si="4"/>
        <v/>
      </c>
      <c r="U56" s="40" t="str">
        <f t="shared" si="5"/>
        <v/>
      </c>
      <c r="V56" s="132"/>
      <c r="W56" s="28" t="str">
        <f>IF(AND(D56&gt;0,E56&gt;0,F56&gt;0,Q56&gt;0,R56&gt;0,V56&gt;0,NOT(O56="")),ABS(VLOOKUP($V$1,VLookups!$A$28:$B$29,2,FALSE)-_xlfn.BETA.DIST(V56,IF(K56="L",R56,Q56),IF(K56="L",Q56,R56),TRUE,D56,F56)),"")</f>
        <v/>
      </c>
      <c r="X56" s="129" t="str">
        <f>IF(OR($Q56="",$R56=""),"",_xlfn.BETA.INV(ABS(VLOOKUP($V$1,VLookups!$A$28:$B$29,2,FALSE)-X$3),IF($K56="L",$R56,$Q56),IF($K56="L",$Q56,$R56),$D56,$F56))</f>
        <v/>
      </c>
      <c r="Y56" s="130" t="str">
        <f>IF(OR($Q56="",$R56=""),"",_xlfn.BETA.INV(ABS(VLOOKUP($V$1,VLookups!$A$28:$B$29,2,FALSE)-Y$3),IF($K56="L",$R56,$Q56),IF($K56="L",$Q56,$R56),$D56,$F56))</f>
        <v/>
      </c>
      <c r="Z56" s="129" t="str">
        <f>IF(OR($Q56="",$R56=""),"",_xlfn.BETA.INV(ABS(VLOOKUP($V$1,VLookups!$A$28:$B$29,2,FALSE)-Z$3),IF($K56="L",$R56,$Q56),IF($K56="L",$Q56,$R56),$D56,$F56))</f>
        <v/>
      </c>
      <c r="AA56" s="130" t="str">
        <f>IF(OR($Q56="",$R56=""),"",_xlfn.BETA.INV(ABS(VLOOKUP($V$1,VLookups!$A$28:$B$29,2,FALSE)-AA$3),IF($K56="L",$R56,$Q56),IF($K56="L",$Q56,$R56),$D56,$F56))</f>
        <v/>
      </c>
      <c r="AB56" s="129" t="str">
        <f>IF(OR($Q56="",$R56=""),"",_xlfn.BETA.INV(ABS(VLOOKUP($V$1,VLookups!$A$28:$B$29,2,FALSE)-AB$3),IF($K56="L",$R56,$Q56),IF($K56="L",$Q56,$R56),$D56,$F56))</f>
        <v/>
      </c>
      <c r="AC56" s="130" t="str">
        <f>IF(OR($Q56="",$R56=""),"",_xlfn.BETA.INV(ABS(VLOOKUP($V$1,VLookups!$A$28:$B$29,2,FALSE)-AC$3),IF($K56="L",$R56,$Q56),IF($K56="L",$Q56,$R56),$D56,$F56))</f>
        <v/>
      </c>
      <c r="AD56" s="129" t="str">
        <f>IF(OR($Q56="",$R56=""),"",_xlfn.BETA.INV(ABS(VLOOKUP($V$1,VLookups!$A$28:$B$29,2,FALSE)-AD$3),IF($K56="L",$R56,$Q56),IF($K56="L",$Q56,$R56),$D56,$F56))</f>
        <v/>
      </c>
      <c r="AE56" s="130" t="str">
        <f>IF(OR($Q56="",$R56=""),"",_xlfn.BETA.INV(ABS(VLOOKUP($V$1,VLookups!$A$28:$B$29,2,FALSE)-AE$3),IF($K56="L",$R56,$Q56),IF($K56="L",$Q56,$R56),$D56,$F56))</f>
        <v/>
      </c>
      <c r="AF56" s="129" t="str">
        <f>IF(OR($Q56="",$R56=""),"",_xlfn.BETA.INV(ABS(VLOOKUP($V$1,VLookups!$A$28:$B$29,2,FALSE)-AF$3),IF($K56="L",$R56,$Q56),IF($K56="L",$Q56,$R56),$D56,$F56))</f>
        <v/>
      </c>
      <c r="AG56" s="130" t="str">
        <f>IF(OR($Q56="",$R56=""),"",_xlfn.BETA.INV(ABS(VLOOKUP($V$1,VLookups!$A$28:$B$29,2,FALSE)-AG$3),IF($K56="L",$R56,$Q56),IF($K56="L",$Q56,$R56),$D56,$F56))</f>
        <v/>
      </c>
      <c r="AH56" s="129" t="str">
        <f>IF(OR($Q56="",$R56=""),"",_xlfn.BETA.INV(ABS(VLOOKUP($V$1,VLookups!$A$28:$B$29,2,FALSE)-AH$3),IF($K56="L",$R56,$Q56),IF($K56="L",$Q56,$R56),$D56,$F56))</f>
        <v/>
      </c>
      <c r="AI56" s="130" t="str">
        <f>IF(OR($Q56="",$R56=""),"",_xlfn.BETA.INV(ABS(VLOOKUP($V$1,VLookups!$A$28:$B$29,2,FALSE)-AI$3),IF($K56="L",$R56,$Q56),IF($K56="L",$Q56,$R56),$D56,$F56))</f>
        <v/>
      </c>
      <c r="AJ56" s="17"/>
      <c r="AK56" s="17"/>
      <c r="AL56" s="17"/>
    </row>
    <row r="57" spans="1:38" hidden="1" x14ac:dyDescent="0.25">
      <c r="A57" s="22">
        <v>54</v>
      </c>
      <c r="B57" s="152"/>
      <c r="C57" s="143"/>
      <c r="D57" s="117" t="str">
        <f t="shared" si="6"/>
        <v/>
      </c>
      <c r="E57" s="132"/>
      <c r="F57" s="117" t="str">
        <f t="shared" si="7"/>
        <v/>
      </c>
      <c r="G57" s="143"/>
      <c r="H57" s="153"/>
      <c r="I57" s="127" t="str">
        <f t="shared" si="8"/>
        <v/>
      </c>
      <c r="J57" s="23" t="str">
        <f t="shared" si="9"/>
        <v/>
      </c>
      <c r="K57" s="24" t="str">
        <f t="shared" si="10"/>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119" t="str">
        <f t="shared" si="3"/>
        <v/>
      </c>
      <c r="T57" s="119" t="str">
        <f t="shared" si="4"/>
        <v/>
      </c>
      <c r="U57" s="40" t="str">
        <f t="shared" si="5"/>
        <v/>
      </c>
      <c r="V57" s="132"/>
      <c r="W57" s="28" t="str">
        <f>IF(AND(D57&gt;0,E57&gt;0,F57&gt;0,Q57&gt;0,R57&gt;0,V57&gt;0,NOT(O57="")),ABS(VLOOKUP($V$1,VLookups!$A$28:$B$29,2,FALSE)-_xlfn.BETA.DIST(V57,IF(K57="L",R57,Q57),IF(K57="L",Q57,R57),TRUE,D57,F57)),"")</f>
        <v/>
      </c>
      <c r="X57" s="129" t="str">
        <f>IF(OR($Q57="",$R57=""),"",_xlfn.BETA.INV(ABS(VLOOKUP($V$1,VLookups!$A$28:$B$29,2,FALSE)-X$3),IF($K57="L",$R57,$Q57),IF($K57="L",$Q57,$R57),$D57,$F57))</f>
        <v/>
      </c>
      <c r="Y57" s="130" t="str">
        <f>IF(OR($Q57="",$R57=""),"",_xlfn.BETA.INV(ABS(VLOOKUP($V$1,VLookups!$A$28:$B$29,2,FALSE)-Y$3),IF($K57="L",$R57,$Q57),IF($K57="L",$Q57,$R57),$D57,$F57))</f>
        <v/>
      </c>
      <c r="Z57" s="129" t="str">
        <f>IF(OR($Q57="",$R57=""),"",_xlfn.BETA.INV(ABS(VLOOKUP($V$1,VLookups!$A$28:$B$29,2,FALSE)-Z$3),IF($K57="L",$R57,$Q57),IF($K57="L",$Q57,$R57),$D57,$F57))</f>
        <v/>
      </c>
      <c r="AA57" s="130" t="str">
        <f>IF(OR($Q57="",$R57=""),"",_xlfn.BETA.INV(ABS(VLOOKUP($V$1,VLookups!$A$28:$B$29,2,FALSE)-AA$3),IF($K57="L",$R57,$Q57),IF($K57="L",$Q57,$R57),$D57,$F57))</f>
        <v/>
      </c>
      <c r="AB57" s="129" t="str">
        <f>IF(OR($Q57="",$R57=""),"",_xlfn.BETA.INV(ABS(VLOOKUP($V$1,VLookups!$A$28:$B$29,2,FALSE)-AB$3),IF($K57="L",$R57,$Q57),IF($K57="L",$Q57,$R57),$D57,$F57))</f>
        <v/>
      </c>
      <c r="AC57" s="130" t="str">
        <f>IF(OR($Q57="",$R57=""),"",_xlfn.BETA.INV(ABS(VLOOKUP($V$1,VLookups!$A$28:$B$29,2,FALSE)-AC$3),IF($K57="L",$R57,$Q57),IF($K57="L",$Q57,$R57),$D57,$F57))</f>
        <v/>
      </c>
      <c r="AD57" s="129" t="str">
        <f>IF(OR($Q57="",$R57=""),"",_xlfn.BETA.INV(ABS(VLOOKUP($V$1,VLookups!$A$28:$B$29,2,FALSE)-AD$3),IF($K57="L",$R57,$Q57),IF($K57="L",$Q57,$R57),$D57,$F57))</f>
        <v/>
      </c>
      <c r="AE57" s="130" t="str">
        <f>IF(OR($Q57="",$R57=""),"",_xlfn.BETA.INV(ABS(VLOOKUP($V$1,VLookups!$A$28:$B$29,2,FALSE)-AE$3),IF($K57="L",$R57,$Q57),IF($K57="L",$Q57,$R57),$D57,$F57))</f>
        <v/>
      </c>
      <c r="AF57" s="129" t="str">
        <f>IF(OR($Q57="",$R57=""),"",_xlfn.BETA.INV(ABS(VLOOKUP($V$1,VLookups!$A$28:$B$29,2,FALSE)-AF$3),IF($K57="L",$R57,$Q57),IF($K57="L",$Q57,$R57),$D57,$F57))</f>
        <v/>
      </c>
      <c r="AG57" s="130" t="str">
        <f>IF(OR($Q57="",$R57=""),"",_xlfn.BETA.INV(ABS(VLOOKUP($V$1,VLookups!$A$28:$B$29,2,FALSE)-AG$3),IF($K57="L",$R57,$Q57),IF($K57="L",$Q57,$R57),$D57,$F57))</f>
        <v/>
      </c>
      <c r="AH57" s="129" t="str">
        <f>IF(OR($Q57="",$R57=""),"",_xlfn.BETA.INV(ABS(VLOOKUP($V$1,VLookups!$A$28:$B$29,2,FALSE)-AH$3),IF($K57="L",$R57,$Q57),IF($K57="L",$Q57,$R57),$D57,$F57))</f>
        <v/>
      </c>
      <c r="AI57" s="130" t="str">
        <f>IF(OR($Q57="",$R57=""),"",_xlfn.BETA.INV(ABS(VLOOKUP($V$1,VLookups!$A$28:$B$29,2,FALSE)-AI$3),IF($K57="L",$R57,$Q57),IF($K57="L",$Q57,$R57),$D57,$F57))</f>
        <v/>
      </c>
      <c r="AJ57" s="17"/>
      <c r="AK57" s="17"/>
      <c r="AL57" s="17"/>
    </row>
    <row r="58" spans="1:38" hidden="1" x14ac:dyDescent="0.25">
      <c r="A58" s="22">
        <v>55</v>
      </c>
      <c r="B58" s="152"/>
      <c r="C58" s="143"/>
      <c r="D58" s="117" t="str">
        <f t="shared" si="6"/>
        <v/>
      </c>
      <c r="E58" s="132"/>
      <c r="F58" s="117" t="str">
        <f t="shared" si="7"/>
        <v/>
      </c>
      <c r="G58" s="143"/>
      <c r="H58" s="153"/>
      <c r="I58" s="127" t="str">
        <f t="shared" si="8"/>
        <v/>
      </c>
      <c r="J58" s="23" t="str">
        <f t="shared" si="9"/>
        <v/>
      </c>
      <c r="K58" s="24" t="str">
        <f t="shared" si="10"/>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119" t="str">
        <f t="shared" si="3"/>
        <v/>
      </c>
      <c r="T58" s="119" t="str">
        <f t="shared" si="4"/>
        <v/>
      </c>
      <c r="U58" s="40" t="str">
        <f t="shared" si="5"/>
        <v/>
      </c>
      <c r="V58" s="132"/>
      <c r="W58" s="28" t="str">
        <f>IF(AND(D58&gt;0,E58&gt;0,F58&gt;0,Q58&gt;0,R58&gt;0,V58&gt;0,NOT(O58="")),ABS(VLOOKUP($V$1,VLookups!$A$28:$B$29,2,FALSE)-_xlfn.BETA.DIST(V58,IF(K58="L",R58,Q58),IF(K58="L",Q58,R58),TRUE,D58,F58)),"")</f>
        <v/>
      </c>
      <c r="X58" s="129" t="str">
        <f>IF(OR($Q58="",$R58=""),"",_xlfn.BETA.INV(ABS(VLOOKUP($V$1,VLookups!$A$28:$B$29,2,FALSE)-X$3),IF($K58="L",$R58,$Q58),IF($K58="L",$Q58,$R58),$D58,$F58))</f>
        <v/>
      </c>
      <c r="Y58" s="130" t="str">
        <f>IF(OR($Q58="",$R58=""),"",_xlfn.BETA.INV(ABS(VLOOKUP($V$1,VLookups!$A$28:$B$29,2,FALSE)-Y$3),IF($K58="L",$R58,$Q58),IF($K58="L",$Q58,$R58),$D58,$F58))</f>
        <v/>
      </c>
      <c r="Z58" s="129" t="str">
        <f>IF(OR($Q58="",$R58=""),"",_xlfn.BETA.INV(ABS(VLOOKUP($V$1,VLookups!$A$28:$B$29,2,FALSE)-Z$3),IF($K58="L",$R58,$Q58),IF($K58="L",$Q58,$R58),$D58,$F58))</f>
        <v/>
      </c>
      <c r="AA58" s="130" t="str">
        <f>IF(OR($Q58="",$R58=""),"",_xlfn.BETA.INV(ABS(VLOOKUP($V$1,VLookups!$A$28:$B$29,2,FALSE)-AA$3),IF($K58="L",$R58,$Q58),IF($K58="L",$Q58,$R58),$D58,$F58))</f>
        <v/>
      </c>
      <c r="AB58" s="129" t="str">
        <f>IF(OR($Q58="",$R58=""),"",_xlfn.BETA.INV(ABS(VLOOKUP($V$1,VLookups!$A$28:$B$29,2,FALSE)-AB$3),IF($K58="L",$R58,$Q58),IF($K58="L",$Q58,$R58),$D58,$F58))</f>
        <v/>
      </c>
      <c r="AC58" s="130" t="str">
        <f>IF(OR($Q58="",$R58=""),"",_xlfn.BETA.INV(ABS(VLOOKUP($V$1,VLookups!$A$28:$B$29,2,FALSE)-AC$3),IF($K58="L",$R58,$Q58),IF($K58="L",$Q58,$R58),$D58,$F58))</f>
        <v/>
      </c>
      <c r="AD58" s="129" t="str">
        <f>IF(OR($Q58="",$R58=""),"",_xlfn.BETA.INV(ABS(VLOOKUP($V$1,VLookups!$A$28:$B$29,2,FALSE)-AD$3),IF($K58="L",$R58,$Q58),IF($K58="L",$Q58,$R58),$D58,$F58))</f>
        <v/>
      </c>
      <c r="AE58" s="130" t="str">
        <f>IF(OR($Q58="",$R58=""),"",_xlfn.BETA.INV(ABS(VLOOKUP($V$1,VLookups!$A$28:$B$29,2,FALSE)-AE$3),IF($K58="L",$R58,$Q58),IF($K58="L",$Q58,$R58),$D58,$F58))</f>
        <v/>
      </c>
      <c r="AF58" s="129" t="str">
        <f>IF(OR($Q58="",$R58=""),"",_xlfn.BETA.INV(ABS(VLOOKUP($V$1,VLookups!$A$28:$B$29,2,FALSE)-AF$3),IF($K58="L",$R58,$Q58),IF($K58="L",$Q58,$R58),$D58,$F58))</f>
        <v/>
      </c>
      <c r="AG58" s="130" t="str">
        <f>IF(OR($Q58="",$R58=""),"",_xlfn.BETA.INV(ABS(VLOOKUP($V$1,VLookups!$A$28:$B$29,2,FALSE)-AG$3),IF($K58="L",$R58,$Q58),IF($K58="L",$Q58,$R58),$D58,$F58))</f>
        <v/>
      </c>
      <c r="AH58" s="129" t="str">
        <f>IF(OR($Q58="",$R58=""),"",_xlfn.BETA.INV(ABS(VLOOKUP($V$1,VLookups!$A$28:$B$29,2,FALSE)-AH$3),IF($K58="L",$R58,$Q58),IF($K58="L",$Q58,$R58),$D58,$F58))</f>
        <v/>
      </c>
      <c r="AI58" s="130" t="str">
        <f>IF(OR($Q58="",$R58=""),"",_xlfn.BETA.INV(ABS(VLOOKUP($V$1,VLookups!$A$28:$B$29,2,FALSE)-AI$3),IF($K58="L",$R58,$Q58),IF($K58="L",$Q58,$R58),$D58,$F58))</f>
        <v/>
      </c>
      <c r="AJ58" s="17"/>
      <c r="AK58" s="17"/>
      <c r="AL58" s="17"/>
    </row>
    <row r="59" spans="1:38" hidden="1" x14ac:dyDescent="0.25">
      <c r="A59" s="22">
        <v>56</v>
      </c>
      <c r="B59" s="152"/>
      <c r="C59" s="143"/>
      <c r="D59" s="117" t="str">
        <f t="shared" si="6"/>
        <v/>
      </c>
      <c r="E59" s="132"/>
      <c r="F59" s="117" t="str">
        <f t="shared" si="7"/>
        <v/>
      </c>
      <c r="G59" s="143"/>
      <c r="H59" s="153"/>
      <c r="I59" s="127" t="str">
        <f t="shared" si="8"/>
        <v/>
      </c>
      <c r="J59" s="23" t="str">
        <f t="shared" si="9"/>
        <v/>
      </c>
      <c r="K59" s="24" t="str">
        <f t="shared" si="10"/>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119" t="str">
        <f t="shared" si="3"/>
        <v/>
      </c>
      <c r="T59" s="119" t="str">
        <f t="shared" si="4"/>
        <v/>
      </c>
      <c r="U59" s="40" t="str">
        <f t="shared" si="5"/>
        <v/>
      </c>
      <c r="V59" s="132"/>
      <c r="W59" s="28" t="str">
        <f>IF(AND(D59&gt;0,E59&gt;0,F59&gt;0,Q59&gt;0,R59&gt;0,V59&gt;0,NOT(O59="")),ABS(VLOOKUP($V$1,VLookups!$A$28:$B$29,2,FALSE)-_xlfn.BETA.DIST(V59,IF(K59="L",R59,Q59),IF(K59="L",Q59,R59),TRUE,D59,F59)),"")</f>
        <v/>
      </c>
      <c r="X59" s="129" t="str">
        <f>IF(OR($Q59="",$R59=""),"",_xlfn.BETA.INV(ABS(VLOOKUP($V$1,VLookups!$A$28:$B$29,2,FALSE)-X$3),IF($K59="L",$R59,$Q59),IF($K59="L",$Q59,$R59),$D59,$F59))</f>
        <v/>
      </c>
      <c r="Y59" s="130" t="str">
        <f>IF(OR($Q59="",$R59=""),"",_xlfn.BETA.INV(ABS(VLOOKUP($V$1,VLookups!$A$28:$B$29,2,FALSE)-Y$3),IF($K59="L",$R59,$Q59),IF($K59="L",$Q59,$R59),$D59,$F59))</f>
        <v/>
      </c>
      <c r="Z59" s="129" t="str">
        <f>IF(OR($Q59="",$R59=""),"",_xlfn.BETA.INV(ABS(VLOOKUP($V$1,VLookups!$A$28:$B$29,2,FALSE)-Z$3),IF($K59="L",$R59,$Q59),IF($K59="L",$Q59,$R59),$D59,$F59))</f>
        <v/>
      </c>
      <c r="AA59" s="130" t="str">
        <f>IF(OR($Q59="",$R59=""),"",_xlfn.BETA.INV(ABS(VLOOKUP($V$1,VLookups!$A$28:$B$29,2,FALSE)-AA$3),IF($K59="L",$R59,$Q59),IF($K59="L",$Q59,$R59),$D59,$F59))</f>
        <v/>
      </c>
      <c r="AB59" s="129" t="str">
        <f>IF(OR($Q59="",$R59=""),"",_xlfn.BETA.INV(ABS(VLOOKUP($V$1,VLookups!$A$28:$B$29,2,FALSE)-AB$3),IF($K59="L",$R59,$Q59),IF($K59="L",$Q59,$R59),$D59,$F59))</f>
        <v/>
      </c>
      <c r="AC59" s="130" t="str">
        <f>IF(OR($Q59="",$R59=""),"",_xlfn.BETA.INV(ABS(VLOOKUP($V$1,VLookups!$A$28:$B$29,2,FALSE)-AC$3),IF($K59="L",$R59,$Q59),IF($K59="L",$Q59,$R59),$D59,$F59))</f>
        <v/>
      </c>
      <c r="AD59" s="129" t="str">
        <f>IF(OR($Q59="",$R59=""),"",_xlfn.BETA.INV(ABS(VLOOKUP($V$1,VLookups!$A$28:$B$29,2,FALSE)-AD$3),IF($K59="L",$R59,$Q59),IF($K59="L",$Q59,$R59),$D59,$F59))</f>
        <v/>
      </c>
      <c r="AE59" s="130" t="str">
        <f>IF(OR($Q59="",$R59=""),"",_xlfn.BETA.INV(ABS(VLOOKUP($V$1,VLookups!$A$28:$B$29,2,FALSE)-AE$3),IF($K59="L",$R59,$Q59),IF($K59="L",$Q59,$R59),$D59,$F59))</f>
        <v/>
      </c>
      <c r="AF59" s="129" t="str">
        <f>IF(OR($Q59="",$R59=""),"",_xlfn.BETA.INV(ABS(VLOOKUP($V$1,VLookups!$A$28:$B$29,2,FALSE)-AF$3),IF($K59="L",$R59,$Q59),IF($K59="L",$Q59,$R59),$D59,$F59))</f>
        <v/>
      </c>
      <c r="AG59" s="130" t="str">
        <f>IF(OR($Q59="",$R59=""),"",_xlfn.BETA.INV(ABS(VLOOKUP($V$1,VLookups!$A$28:$B$29,2,FALSE)-AG$3),IF($K59="L",$R59,$Q59),IF($K59="L",$Q59,$R59),$D59,$F59))</f>
        <v/>
      </c>
      <c r="AH59" s="129" t="str">
        <f>IF(OR($Q59="",$R59=""),"",_xlfn.BETA.INV(ABS(VLOOKUP($V$1,VLookups!$A$28:$B$29,2,FALSE)-AH$3),IF($K59="L",$R59,$Q59),IF($K59="L",$Q59,$R59),$D59,$F59))</f>
        <v/>
      </c>
      <c r="AI59" s="130" t="str">
        <f>IF(OR($Q59="",$R59=""),"",_xlfn.BETA.INV(ABS(VLOOKUP($V$1,VLookups!$A$28:$B$29,2,FALSE)-AI$3),IF($K59="L",$R59,$Q59),IF($K59="L",$Q59,$R59),$D59,$F59))</f>
        <v/>
      </c>
      <c r="AJ59" s="17"/>
      <c r="AK59" s="17"/>
      <c r="AL59" s="17"/>
    </row>
    <row r="60" spans="1:38" hidden="1" x14ac:dyDescent="0.25">
      <c r="A60" s="22">
        <v>57</v>
      </c>
      <c r="B60" s="152"/>
      <c r="C60" s="143"/>
      <c r="D60" s="117" t="str">
        <f t="shared" si="6"/>
        <v/>
      </c>
      <c r="E60" s="132"/>
      <c r="F60" s="117" t="str">
        <f t="shared" si="7"/>
        <v/>
      </c>
      <c r="G60" s="143"/>
      <c r="H60" s="153"/>
      <c r="I60" s="127" t="str">
        <f t="shared" si="8"/>
        <v/>
      </c>
      <c r="J60" s="23" t="str">
        <f t="shared" si="9"/>
        <v/>
      </c>
      <c r="K60" s="24" t="str">
        <f t="shared" si="10"/>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119" t="str">
        <f t="shared" si="3"/>
        <v/>
      </c>
      <c r="T60" s="119" t="str">
        <f t="shared" si="4"/>
        <v/>
      </c>
      <c r="U60" s="40" t="str">
        <f t="shared" si="5"/>
        <v/>
      </c>
      <c r="V60" s="132"/>
      <c r="W60" s="28" t="str">
        <f>IF(AND(D60&gt;0,E60&gt;0,F60&gt;0,Q60&gt;0,R60&gt;0,V60&gt;0,NOT(O60="")),ABS(VLOOKUP($V$1,VLookups!$A$28:$B$29,2,FALSE)-_xlfn.BETA.DIST(V60,IF(K60="L",R60,Q60),IF(K60="L",Q60,R60),TRUE,D60,F60)),"")</f>
        <v/>
      </c>
      <c r="X60" s="129" t="str">
        <f>IF(OR($Q60="",$R60=""),"",_xlfn.BETA.INV(ABS(VLOOKUP($V$1,VLookups!$A$28:$B$29,2,FALSE)-X$3),IF($K60="L",$R60,$Q60),IF($K60="L",$Q60,$R60),$D60,$F60))</f>
        <v/>
      </c>
      <c r="Y60" s="130" t="str">
        <f>IF(OR($Q60="",$R60=""),"",_xlfn.BETA.INV(ABS(VLOOKUP($V$1,VLookups!$A$28:$B$29,2,FALSE)-Y$3),IF($K60="L",$R60,$Q60),IF($K60="L",$Q60,$R60),$D60,$F60))</f>
        <v/>
      </c>
      <c r="Z60" s="129" t="str">
        <f>IF(OR($Q60="",$R60=""),"",_xlfn.BETA.INV(ABS(VLOOKUP($V$1,VLookups!$A$28:$B$29,2,FALSE)-Z$3),IF($K60="L",$R60,$Q60),IF($K60="L",$Q60,$R60),$D60,$F60))</f>
        <v/>
      </c>
      <c r="AA60" s="130" t="str">
        <f>IF(OR($Q60="",$R60=""),"",_xlfn.BETA.INV(ABS(VLOOKUP($V$1,VLookups!$A$28:$B$29,2,FALSE)-AA$3),IF($K60="L",$R60,$Q60),IF($K60="L",$Q60,$R60),$D60,$F60))</f>
        <v/>
      </c>
      <c r="AB60" s="129" t="str">
        <f>IF(OR($Q60="",$R60=""),"",_xlfn.BETA.INV(ABS(VLOOKUP($V$1,VLookups!$A$28:$B$29,2,FALSE)-AB$3),IF($K60="L",$R60,$Q60),IF($K60="L",$Q60,$R60),$D60,$F60))</f>
        <v/>
      </c>
      <c r="AC60" s="130" t="str">
        <f>IF(OR($Q60="",$R60=""),"",_xlfn.BETA.INV(ABS(VLOOKUP($V$1,VLookups!$A$28:$B$29,2,FALSE)-AC$3),IF($K60="L",$R60,$Q60),IF($K60="L",$Q60,$R60),$D60,$F60))</f>
        <v/>
      </c>
      <c r="AD60" s="129" t="str">
        <f>IF(OR($Q60="",$R60=""),"",_xlfn.BETA.INV(ABS(VLOOKUP($V$1,VLookups!$A$28:$B$29,2,FALSE)-AD$3),IF($K60="L",$R60,$Q60),IF($K60="L",$Q60,$R60),$D60,$F60))</f>
        <v/>
      </c>
      <c r="AE60" s="130" t="str">
        <f>IF(OR($Q60="",$R60=""),"",_xlfn.BETA.INV(ABS(VLOOKUP($V$1,VLookups!$A$28:$B$29,2,FALSE)-AE$3),IF($K60="L",$R60,$Q60),IF($K60="L",$Q60,$R60),$D60,$F60))</f>
        <v/>
      </c>
      <c r="AF60" s="129" t="str">
        <f>IF(OR($Q60="",$R60=""),"",_xlfn.BETA.INV(ABS(VLOOKUP($V$1,VLookups!$A$28:$B$29,2,FALSE)-AF$3),IF($K60="L",$R60,$Q60),IF($K60="L",$Q60,$R60),$D60,$F60))</f>
        <v/>
      </c>
      <c r="AG60" s="130" t="str">
        <f>IF(OR($Q60="",$R60=""),"",_xlfn.BETA.INV(ABS(VLOOKUP($V$1,VLookups!$A$28:$B$29,2,FALSE)-AG$3),IF($K60="L",$R60,$Q60),IF($K60="L",$Q60,$R60),$D60,$F60))</f>
        <v/>
      </c>
      <c r="AH60" s="129" t="str">
        <f>IF(OR($Q60="",$R60=""),"",_xlfn.BETA.INV(ABS(VLOOKUP($V$1,VLookups!$A$28:$B$29,2,FALSE)-AH$3),IF($K60="L",$R60,$Q60),IF($K60="L",$Q60,$R60),$D60,$F60))</f>
        <v/>
      </c>
      <c r="AI60" s="130" t="str">
        <f>IF(OR($Q60="",$R60=""),"",_xlfn.BETA.INV(ABS(VLOOKUP($V$1,VLookups!$A$28:$B$29,2,FALSE)-AI$3),IF($K60="L",$R60,$Q60),IF($K60="L",$Q60,$R60),$D60,$F60))</f>
        <v/>
      </c>
      <c r="AJ60" s="17"/>
      <c r="AK60" s="17"/>
      <c r="AL60" s="17"/>
    </row>
    <row r="61" spans="1:38" hidden="1" x14ac:dyDescent="0.25">
      <c r="A61" s="22">
        <v>58</v>
      </c>
      <c r="B61" s="152"/>
      <c r="C61" s="143"/>
      <c r="D61" s="117" t="str">
        <f t="shared" si="6"/>
        <v/>
      </c>
      <c r="E61" s="132"/>
      <c r="F61" s="117" t="str">
        <f t="shared" si="7"/>
        <v/>
      </c>
      <c r="G61" s="143"/>
      <c r="H61" s="153"/>
      <c r="I61" s="127" t="str">
        <f t="shared" si="8"/>
        <v/>
      </c>
      <c r="J61" s="23" t="str">
        <f t="shared" si="9"/>
        <v/>
      </c>
      <c r="K61" s="24" t="str">
        <f t="shared" si="10"/>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119" t="str">
        <f t="shared" si="3"/>
        <v/>
      </c>
      <c r="T61" s="119" t="str">
        <f t="shared" si="4"/>
        <v/>
      </c>
      <c r="U61" s="40" t="str">
        <f t="shared" si="5"/>
        <v/>
      </c>
      <c r="V61" s="132"/>
      <c r="W61" s="28" t="str">
        <f>IF(AND(D61&gt;0,E61&gt;0,F61&gt;0,Q61&gt;0,R61&gt;0,V61&gt;0,NOT(O61="")),ABS(VLOOKUP($V$1,VLookups!$A$28:$B$29,2,FALSE)-_xlfn.BETA.DIST(V61,IF(K61="L",R61,Q61),IF(K61="L",Q61,R61),TRUE,D61,F61)),"")</f>
        <v/>
      </c>
      <c r="X61" s="129" t="str">
        <f>IF(OR($Q61="",$R61=""),"",_xlfn.BETA.INV(ABS(VLOOKUP($V$1,VLookups!$A$28:$B$29,2,FALSE)-X$3),IF($K61="L",$R61,$Q61),IF($K61="L",$Q61,$R61),$D61,$F61))</f>
        <v/>
      </c>
      <c r="Y61" s="130" t="str">
        <f>IF(OR($Q61="",$R61=""),"",_xlfn.BETA.INV(ABS(VLOOKUP($V$1,VLookups!$A$28:$B$29,2,FALSE)-Y$3),IF($K61="L",$R61,$Q61),IF($K61="L",$Q61,$R61),$D61,$F61))</f>
        <v/>
      </c>
      <c r="Z61" s="129" t="str">
        <f>IF(OR($Q61="",$R61=""),"",_xlfn.BETA.INV(ABS(VLOOKUP($V$1,VLookups!$A$28:$B$29,2,FALSE)-Z$3),IF($K61="L",$R61,$Q61),IF($K61="L",$Q61,$R61),$D61,$F61))</f>
        <v/>
      </c>
      <c r="AA61" s="130" t="str">
        <f>IF(OR($Q61="",$R61=""),"",_xlfn.BETA.INV(ABS(VLOOKUP($V$1,VLookups!$A$28:$B$29,2,FALSE)-AA$3),IF($K61="L",$R61,$Q61),IF($K61="L",$Q61,$R61),$D61,$F61))</f>
        <v/>
      </c>
      <c r="AB61" s="129" t="str">
        <f>IF(OR($Q61="",$R61=""),"",_xlfn.BETA.INV(ABS(VLOOKUP($V$1,VLookups!$A$28:$B$29,2,FALSE)-AB$3),IF($K61="L",$R61,$Q61),IF($K61="L",$Q61,$R61),$D61,$F61))</f>
        <v/>
      </c>
      <c r="AC61" s="130" t="str">
        <f>IF(OR($Q61="",$R61=""),"",_xlfn.BETA.INV(ABS(VLOOKUP($V$1,VLookups!$A$28:$B$29,2,FALSE)-AC$3),IF($K61="L",$R61,$Q61),IF($K61="L",$Q61,$R61),$D61,$F61))</f>
        <v/>
      </c>
      <c r="AD61" s="129" t="str">
        <f>IF(OR($Q61="",$R61=""),"",_xlfn.BETA.INV(ABS(VLOOKUP($V$1,VLookups!$A$28:$B$29,2,FALSE)-AD$3),IF($K61="L",$R61,$Q61),IF($K61="L",$Q61,$R61),$D61,$F61))</f>
        <v/>
      </c>
      <c r="AE61" s="130" t="str">
        <f>IF(OR($Q61="",$R61=""),"",_xlfn.BETA.INV(ABS(VLOOKUP($V$1,VLookups!$A$28:$B$29,2,FALSE)-AE$3),IF($K61="L",$R61,$Q61),IF($K61="L",$Q61,$R61),$D61,$F61))</f>
        <v/>
      </c>
      <c r="AF61" s="129" t="str">
        <f>IF(OR($Q61="",$R61=""),"",_xlfn.BETA.INV(ABS(VLOOKUP($V$1,VLookups!$A$28:$B$29,2,FALSE)-AF$3),IF($K61="L",$R61,$Q61),IF($K61="L",$Q61,$R61),$D61,$F61))</f>
        <v/>
      </c>
      <c r="AG61" s="130" t="str">
        <f>IF(OR($Q61="",$R61=""),"",_xlfn.BETA.INV(ABS(VLOOKUP($V$1,VLookups!$A$28:$B$29,2,FALSE)-AG$3),IF($K61="L",$R61,$Q61),IF($K61="L",$Q61,$R61),$D61,$F61))</f>
        <v/>
      </c>
      <c r="AH61" s="129" t="str">
        <f>IF(OR($Q61="",$R61=""),"",_xlfn.BETA.INV(ABS(VLOOKUP($V$1,VLookups!$A$28:$B$29,2,FALSE)-AH$3),IF($K61="L",$R61,$Q61),IF($K61="L",$Q61,$R61),$D61,$F61))</f>
        <v/>
      </c>
      <c r="AI61" s="130" t="str">
        <f>IF(OR($Q61="",$R61=""),"",_xlfn.BETA.INV(ABS(VLOOKUP($V$1,VLookups!$A$28:$B$29,2,FALSE)-AI$3),IF($K61="L",$R61,$Q61),IF($K61="L",$Q61,$R61),$D61,$F61))</f>
        <v/>
      </c>
      <c r="AJ61" s="17"/>
      <c r="AK61" s="17"/>
      <c r="AL61" s="17"/>
    </row>
    <row r="62" spans="1:38" hidden="1" x14ac:dyDescent="0.25">
      <c r="A62" s="22">
        <v>59</v>
      </c>
      <c r="B62" s="152"/>
      <c r="C62" s="143"/>
      <c r="D62" s="117" t="str">
        <f t="shared" si="6"/>
        <v/>
      </c>
      <c r="E62" s="132"/>
      <c r="F62" s="117" t="str">
        <f t="shared" si="7"/>
        <v/>
      </c>
      <c r="G62" s="143"/>
      <c r="H62" s="153"/>
      <c r="I62" s="127" t="str">
        <f t="shared" si="8"/>
        <v/>
      </c>
      <c r="J62" s="23" t="str">
        <f t="shared" si="9"/>
        <v/>
      </c>
      <c r="K62" s="24" t="str">
        <f t="shared" si="10"/>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119" t="str">
        <f t="shared" si="3"/>
        <v/>
      </c>
      <c r="T62" s="119" t="str">
        <f t="shared" si="4"/>
        <v/>
      </c>
      <c r="U62" s="40" t="str">
        <f t="shared" si="5"/>
        <v/>
      </c>
      <c r="V62" s="132"/>
      <c r="W62" s="28" t="str">
        <f>IF(AND(D62&gt;0,E62&gt;0,F62&gt;0,Q62&gt;0,R62&gt;0,V62&gt;0,NOT(O62="")),ABS(VLOOKUP($V$1,VLookups!$A$28:$B$29,2,FALSE)-_xlfn.BETA.DIST(V62,IF(K62="L",R62,Q62),IF(K62="L",Q62,R62),TRUE,D62,F62)),"")</f>
        <v/>
      </c>
      <c r="X62" s="129" t="str">
        <f>IF(OR($Q62="",$R62=""),"",_xlfn.BETA.INV(ABS(VLOOKUP($V$1,VLookups!$A$28:$B$29,2,FALSE)-X$3),IF($K62="L",$R62,$Q62),IF($K62="L",$Q62,$R62),$D62,$F62))</f>
        <v/>
      </c>
      <c r="Y62" s="130" t="str">
        <f>IF(OR($Q62="",$R62=""),"",_xlfn.BETA.INV(ABS(VLOOKUP($V$1,VLookups!$A$28:$B$29,2,FALSE)-Y$3),IF($K62="L",$R62,$Q62),IF($K62="L",$Q62,$R62),$D62,$F62))</f>
        <v/>
      </c>
      <c r="Z62" s="129" t="str">
        <f>IF(OR($Q62="",$R62=""),"",_xlfn.BETA.INV(ABS(VLOOKUP($V$1,VLookups!$A$28:$B$29,2,FALSE)-Z$3),IF($K62="L",$R62,$Q62),IF($K62="L",$Q62,$R62),$D62,$F62))</f>
        <v/>
      </c>
      <c r="AA62" s="130" t="str">
        <f>IF(OR($Q62="",$R62=""),"",_xlfn.BETA.INV(ABS(VLOOKUP($V$1,VLookups!$A$28:$B$29,2,FALSE)-AA$3),IF($K62="L",$R62,$Q62),IF($K62="L",$Q62,$R62),$D62,$F62))</f>
        <v/>
      </c>
      <c r="AB62" s="129" t="str">
        <f>IF(OR($Q62="",$R62=""),"",_xlfn.BETA.INV(ABS(VLOOKUP($V$1,VLookups!$A$28:$B$29,2,FALSE)-AB$3),IF($K62="L",$R62,$Q62),IF($K62="L",$Q62,$R62),$D62,$F62))</f>
        <v/>
      </c>
      <c r="AC62" s="130" t="str">
        <f>IF(OR($Q62="",$R62=""),"",_xlfn.BETA.INV(ABS(VLOOKUP($V$1,VLookups!$A$28:$B$29,2,FALSE)-AC$3),IF($K62="L",$R62,$Q62),IF($K62="L",$Q62,$R62),$D62,$F62))</f>
        <v/>
      </c>
      <c r="AD62" s="129" t="str">
        <f>IF(OR($Q62="",$R62=""),"",_xlfn.BETA.INV(ABS(VLOOKUP($V$1,VLookups!$A$28:$B$29,2,FALSE)-AD$3),IF($K62="L",$R62,$Q62),IF($K62="L",$Q62,$R62),$D62,$F62))</f>
        <v/>
      </c>
      <c r="AE62" s="130" t="str">
        <f>IF(OR($Q62="",$R62=""),"",_xlfn.BETA.INV(ABS(VLOOKUP($V$1,VLookups!$A$28:$B$29,2,FALSE)-AE$3),IF($K62="L",$R62,$Q62),IF($K62="L",$Q62,$R62),$D62,$F62))</f>
        <v/>
      </c>
      <c r="AF62" s="129" t="str">
        <f>IF(OR($Q62="",$R62=""),"",_xlfn.BETA.INV(ABS(VLOOKUP($V$1,VLookups!$A$28:$B$29,2,FALSE)-AF$3),IF($K62="L",$R62,$Q62),IF($K62="L",$Q62,$R62),$D62,$F62))</f>
        <v/>
      </c>
      <c r="AG62" s="130" t="str">
        <f>IF(OR($Q62="",$R62=""),"",_xlfn.BETA.INV(ABS(VLOOKUP($V$1,VLookups!$A$28:$B$29,2,FALSE)-AG$3),IF($K62="L",$R62,$Q62),IF($K62="L",$Q62,$R62),$D62,$F62))</f>
        <v/>
      </c>
      <c r="AH62" s="129" t="str">
        <f>IF(OR($Q62="",$R62=""),"",_xlfn.BETA.INV(ABS(VLOOKUP($V$1,VLookups!$A$28:$B$29,2,FALSE)-AH$3),IF($K62="L",$R62,$Q62),IF($K62="L",$Q62,$R62),$D62,$F62))</f>
        <v/>
      </c>
      <c r="AI62" s="130" t="str">
        <f>IF(OR($Q62="",$R62=""),"",_xlfn.BETA.INV(ABS(VLOOKUP($V$1,VLookups!$A$28:$B$29,2,FALSE)-AI$3),IF($K62="L",$R62,$Q62),IF($K62="L",$Q62,$R62),$D62,$F62))</f>
        <v/>
      </c>
      <c r="AJ62" s="17"/>
      <c r="AK62" s="17"/>
      <c r="AL62" s="17"/>
    </row>
    <row r="63" spans="1:38" hidden="1" x14ac:dyDescent="0.25">
      <c r="A63" s="22">
        <v>60</v>
      </c>
      <c r="B63" s="152"/>
      <c r="C63" s="143"/>
      <c r="D63" s="117" t="str">
        <f t="shared" si="6"/>
        <v/>
      </c>
      <c r="E63" s="132"/>
      <c r="F63" s="117" t="str">
        <f t="shared" si="7"/>
        <v/>
      </c>
      <c r="G63" s="143"/>
      <c r="H63" s="153"/>
      <c r="I63" s="127" t="str">
        <f t="shared" si="8"/>
        <v/>
      </c>
      <c r="J63" s="23" t="str">
        <f t="shared" si="9"/>
        <v/>
      </c>
      <c r="K63" s="24" t="str">
        <f t="shared" si="10"/>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119" t="str">
        <f t="shared" si="3"/>
        <v/>
      </c>
      <c r="T63" s="119" t="str">
        <f t="shared" si="4"/>
        <v/>
      </c>
      <c r="U63" s="40" t="str">
        <f t="shared" si="5"/>
        <v/>
      </c>
      <c r="V63" s="132"/>
      <c r="W63" s="28" t="str">
        <f>IF(AND(D63&gt;0,E63&gt;0,F63&gt;0,Q63&gt;0,R63&gt;0,V63&gt;0,NOT(O63="")),ABS(VLOOKUP($V$1,VLookups!$A$28:$B$29,2,FALSE)-_xlfn.BETA.DIST(V63,IF(K63="L",R63,Q63),IF(K63="L",Q63,R63),TRUE,D63,F63)),"")</f>
        <v/>
      </c>
      <c r="X63" s="129" t="str">
        <f>IF(OR($Q63="",$R63=""),"",_xlfn.BETA.INV(ABS(VLOOKUP($V$1,VLookups!$A$28:$B$29,2,FALSE)-X$3),IF($K63="L",$R63,$Q63),IF($K63="L",$Q63,$R63),$D63,$F63))</f>
        <v/>
      </c>
      <c r="Y63" s="130" t="str">
        <f>IF(OR($Q63="",$R63=""),"",_xlfn.BETA.INV(ABS(VLOOKUP($V$1,VLookups!$A$28:$B$29,2,FALSE)-Y$3),IF($K63="L",$R63,$Q63),IF($K63="L",$Q63,$R63),$D63,$F63))</f>
        <v/>
      </c>
      <c r="Z63" s="129" t="str">
        <f>IF(OR($Q63="",$R63=""),"",_xlfn.BETA.INV(ABS(VLOOKUP($V$1,VLookups!$A$28:$B$29,2,FALSE)-Z$3),IF($K63="L",$R63,$Q63),IF($K63="L",$Q63,$R63),$D63,$F63))</f>
        <v/>
      </c>
      <c r="AA63" s="130" t="str">
        <f>IF(OR($Q63="",$R63=""),"",_xlfn.BETA.INV(ABS(VLOOKUP($V$1,VLookups!$A$28:$B$29,2,FALSE)-AA$3),IF($K63="L",$R63,$Q63),IF($K63="L",$Q63,$R63),$D63,$F63))</f>
        <v/>
      </c>
      <c r="AB63" s="129" t="str">
        <f>IF(OR($Q63="",$R63=""),"",_xlfn.BETA.INV(ABS(VLOOKUP($V$1,VLookups!$A$28:$B$29,2,FALSE)-AB$3),IF($K63="L",$R63,$Q63),IF($K63="L",$Q63,$R63),$D63,$F63))</f>
        <v/>
      </c>
      <c r="AC63" s="130" t="str">
        <f>IF(OR($Q63="",$R63=""),"",_xlfn.BETA.INV(ABS(VLOOKUP($V$1,VLookups!$A$28:$B$29,2,FALSE)-AC$3),IF($K63="L",$R63,$Q63),IF($K63="L",$Q63,$R63),$D63,$F63))</f>
        <v/>
      </c>
      <c r="AD63" s="129" t="str">
        <f>IF(OR($Q63="",$R63=""),"",_xlfn.BETA.INV(ABS(VLOOKUP($V$1,VLookups!$A$28:$B$29,2,FALSE)-AD$3),IF($K63="L",$R63,$Q63),IF($K63="L",$Q63,$R63),$D63,$F63))</f>
        <v/>
      </c>
      <c r="AE63" s="130" t="str">
        <f>IF(OR($Q63="",$R63=""),"",_xlfn.BETA.INV(ABS(VLOOKUP($V$1,VLookups!$A$28:$B$29,2,FALSE)-AE$3),IF($K63="L",$R63,$Q63),IF($K63="L",$Q63,$R63),$D63,$F63))</f>
        <v/>
      </c>
      <c r="AF63" s="129" t="str">
        <f>IF(OR($Q63="",$R63=""),"",_xlfn.BETA.INV(ABS(VLOOKUP($V$1,VLookups!$A$28:$B$29,2,FALSE)-AF$3),IF($K63="L",$R63,$Q63),IF($K63="L",$Q63,$R63),$D63,$F63))</f>
        <v/>
      </c>
      <c r="AG63" s="130" t="str">
        <f>IF(OR($Q63="",$R63=""),"",_xlfn.BETA.INV(ABS(VLOOKUP($V$1,VLookups!$A$28:$B$29,2,FALSE)-AG$3),IF($K63="L",$R63,$Q63),IF($K63="L",$Q63,$R63),$D63,$F63))</f>
        <v/>
      </c>
      <c r="AH63" s="129" t="str">
        <f>IF(OR($Q63="",$R63=""),"",_xlfn.BETA.INV(ABS(VLOOKUP($V$1,VLookups!$A$28:$B$29,2,FALSE)-AH$3),IF($K63="L",$R63,$Q63),IF($K63="L",$Q63,$R63),$D63,$F63))</f>
        <v/>
      </c>
      <c r="AI63" s="130" t="str">
        <f>IF(OR($Q63="",$R63=""),"",_xlfn.BETA.INV(ABS(VLOOKUP($V$1,VLookups!$A$28:$B$29,2,FALSE)-AI$3),IF($K63="L",$R63,$Q63),IF($K63="L",$Q63,$R63),$D63,$F63))</f>
        <v/>
      </c>
      <c r="AJ63" s="17"/>
      <c r="AK63" s="17"/>
      <c r="AL63" s="17"/>
    </row>
    <row r="64" spans="1:38" hidden="1" x14ac:dyDescent="0.25">
      <c r="A64" s="22">
        <v>61</v>
      </c>
      <c r="B64" s="152"/>
      <c r="C64" s="143"/>
      <c r="D64" s="117" t="str">
        <f t="shared" si="6"/>
        <v/>
      </c>
      <c r="E64" s="132"/>
      <c r="F64" s="117" t="str">
        <f t="shared" si="7"/>
        <v/>
      </c>
      <c r="G64" s="143"/>
      <c r="H64" s="153"/>
      <c r="I64" s="127" t="str">
        <f t="shared" si="8"/>
        <v/>
      </c>
      <c r="J64" s="23" t="str">
        <f t="shared" si="9"/>
        <v/>
      </c>
      <c r="K64" s="24" t="str">
        <f t="shared" si="10"/>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119" t="str">
        <f t="shared" si="3"/>
        <v/>
      </c>
      <c r="T64" s="119" t="str">
        <f t="shared" si="4"/>
        <v/>
      </c>
      <c r="U64" s="40" t="str">
        <f t="shared" si="5"/>
        <v/>
      </c>
      <c r="V64" s="132"/>
      <c r="W64" s="28" t="str">
        <f>IF(AND(D64&gt;0,E64&gt;0,F64&gt;0,Q64&gt;0,R64&gt;0,V64&gt;0,NOT(O64="")),ABS(VLOOKUP($V$1,VLookups!$A$28:$B$29,2,FALSE)-_xlfn.BETA.DIST(V64,IF(K64="L",R64,Q64),IF(K64="L",Q64,R64),TRUE,D64,F64)),"")</f>
        <v/>
      </c>
      <c r="X64" s="129" t="str">
        <f>IF(OR($Q64="",$R64=""),"",_xlfn.BETA.INV(ABS(VLOOKUP($V$1,VLookups!$A$28:$B$29,2,FALSE)-X$3),IF($K64="L",$R64,$Q64),IF($K64="L",$Q64,$R64),$D64,$F64))</f>
        <v/>
      </c>
      <c r="Y64" s="130" t="str">
        <f>IF(OR($Q64="",$R64=""),"",_xlfn.BETA.INV(ABS(VLOOKUP($V$1,VLookups!$A$28:$B$29,2,FALSE)-Y$3),IF($K64="L",$R64,$Q64),IF($K64="L",$Q64,$R64),$D64,$F64))</f>
        <v/>
      </c>
      <c r="Z64" s="129" t="str">
        <f>IF(OR($Q64="",$R64=""),"",_xlfn.BETA.INV(ABS(VLOOKUP($V$1,VLookups!$A$28:$B$29,2,FALSE)-Z$3),IF($K64="L",$R64,$Q64),IF($K64="L",$Q64,$R64),$D64,$F64))</f>
        <v/>
      </c>
      <c r="AA64" s="130" t="str">
        <f>IF(OR($Q64="",$R64=""),"",_xlfn.BETA.INV(ABS(VLOOKUP($V$1,VLookups!$A$28:$B$29,2,FALSE)-AA$3),IF($K64="L",$R64,$Q64),IF($K64="L",$Q64,$R64),$D64,$F64))</f>
        <v/>
      </c>
      <c r="AB64" s="129" t="str">
        <f>IF(OR($Q64="",$R64=""),"",_xlfn.BETA.INV(ABS(VLOOKUP($V$1,VLookups!$A$28:$B$29,2,FALSE)-AB$3),IF($K64="L",$R64,$Q64),IF($K64="L",$Q64,$R64),$D64,$F64))</f>
        <v/>
      </c>
      <c r="AC64" s="130" t="str">
        <f>IF(OR($Q64="",$R64=""),"",_xlfn.BETA.INV(ABS(VLOOKUP($V$1,VLookups!$A$28:$B$29,2,FALSE)-AC$3),IF($K64="L",$R64,$Q64),IF($K64="L",$Q64,$R64),$D64,$F64))</f>
        <v/>
      </c>
      <c r="AD64" s="129" t="str">
        <f>IF(OR($Q64="",$R64=""),"",_xlfn.BETA.INV(ABS(VLOOKUP($V$1,VLookups!$A$28:$B$29,2,FALSE)-AD$3),IF($K64="L",$R64,$Q64),IF($K64="L",$Q64,$R64),$D64,$F64))</f>
        <v/>
      </c>
      <c r="AE64" s="130" t="str">
        <f>IF(OR($Q64="",$R64=""),"",_xlfn.BETA.INV(ABS(VLOOKUP($V$1,VLookups!$A$28:$B$29,2,FALSE)-AE$3),IF($K64="L",$R64,$Q64),IF($K64="L",$Q64,$R64),$D64,$F64))</f>
        <v/>
      </c>
      <c r="AF64" s="129" t="str">
        <f>IF(OR($Q64="",$R64=""),"",_xlfn.BETA.INV(ABS(VLOOKUP($V$1,VLookups!$A$28:$B$29,2,FALSE)-AF$3),IF($K64="L",$R64,$Q64),IF($K64="L",$Q64,$R64),$D64,$F64))</f>
        <v/>
      </c>
      <c r="AG64" s="130" t="str">
        <f>IF(OR($Q64="",$R64=""),"",_xlfn.BETA.INV(ABS(VLOOKUP($V$1,VLookups!$A$28:$B$29,2,FALSE)-AG$3),IF($K64="L",$R64,$Q64),IF($K64="L",$Q64,$R64),$D64,$F64))</f>
        <v/>
      </c>
      <c r="AH64" s="129" t="str">
        <f>IF(OR($Q64="",$R64=""),"",_xlfn.BETA.INV(ABS(VLOOKUP($V$1,VLookups!$A$28:$B$29,2,FALSE)-AH$3),IF($K64="L",$R64,$Q64),IF($K64="L",$Q64,$R64),$D64,$F64))</f>
        <v/>
      </c>
      <c r="AI64" s="130" t="str">
        <f>IF(OR($Q64="",$R64=""),"",_xlfn.BETA.INV(ABS(VLOOKUP($V$1,VLookups!$A$28:$B$29,2,FALSE)-AI$3),IF($K64="L",$R64,$Q64),IF($K64="L",$Q64,$R64),$D64,$F64))</f>
        <v/>
      </c>
      <c r="AJ64" s="17"/>
      <c r="AK64" s="17"/>
      <c r="AL64" s="17"/>
    </row>
    <row r="65" spans="1:38" hidden="1" x14ac:dyDescent="0.25">
      <c r="A65" s="22">
        <v>62</v>
      </c>
      <c r="B65" s="152"/>
      <c r="C65" s="143"/>
      <c r="D65" s="117" t="str">
        <f t="shared" si="6"/>
        <v/>
      </c>
      <c r="E65" s="132"/>
      <c r="F65" s="117" t="str">
        <f t="shared" si="7"/>
        <v/>
      </c>
      <c r="G65" s="143"/>
      <c r="H65" s="153"/>
      <c r="I65" s="127" t="str">
        <f t="shared" si="8"/>
        <v/>
      </c>
      <c r="J65" s="23" t="str">
        <f t="shared" si="9"/>
        <v/>
      </c>
      <c r="K65" s="24" t="str">
        <f t="shared" si="10"/>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119" t="str">
        <f t="shared" si="3"/>
        <v/>
      </c>
      <c r="T65" s="119" t="str">
        <f t="shared" si="4"/>
        <v/>
      </c>
      <c r="U65" s="40" t="str">
        <f t="shared" si="5"/>
        <v/>
      </c>
      <c r="V65" s="132"/>
      <c r="W65" s="28" t="str">
        <f>IF(AND(D65&gt;0,E65&gt;0,F65&gt;0,Q65&gt;0,R65&gt;0,V65&gt;0,NOT(O65="")),ABS(VLOOKUP($V$1,VLookups!$A$28:$B$29,2,FALSE)-_xlfn.BETA.DIST(V65,IF(K65="L",R65,Q65),IF(K65="L",Q65,R65),TRUE,D65,F65)),"")</f>
        <v/>
      </c>
      <c r="X65" s="129" t="str">
        <f>IF(OR($Q65="",$R65=""),"",_xlfn.BETA.INV(ABS(VLOOKUP($V$1,VLookups!$A$28:$B$29,2,FALSE)-X$3),IF($K65="L",$R65,$Q65),IF($K65="L",$Q65,$R65),$D65,$F65))</f>
        <v/>
      </c>
      <c r="Y65" s="130" t="str">
        <f>IF(OR($Q65="",$R65=""),"",_xlfn.BETA.INV(ABS(VLOOKUP($V$1,VLookups!$A$28:$B$29,2,FALSE)-Y$3),IF($K65="L",$R65,$Q65),IF($K65="L",$Q65,$R65),$D65,$F65))</f>
        <v/>
      </c>
      <c r="Z65" s="129" t="str">
        <f>IF(OR($Q65="",$R65=""),"",_xlfn.BETA.INV(ABS(VLOOKUP($V$1,VLookups!$A$28:$B$29,2,FALSE)-Z$3),IF($K65="L",$R65,$Q65),IF($K65="L",$Q65,$R65),$D65,$F65))</f>
        <v/>
      </c>
      <c r="AA65" s="130" t="str">
        <f>IF(OR($Q65="",$R65=""),"",_xlfn.BETA.INV(ABS(VLOOKUP($V$1,VLookups!$A$28:$B$29,2,FALSE)-AA$3),IF($K65="L",$R65,$Q65),IF($K65="L",$Q65,$R65),$D65,$F65))</f>
        <v/>
      </c>
      <c r="AB65" s="129" t="str">
        <f>IF(OR($Q65="",$R65=""),"",_xlfn.BETA.INV(ABS(VLOOKUP($V$1,VLookups!$A$28:$B$29,2,FALSE)-AB$3),IF($K65="L",$R65,$Q65),IF($K65="L",$Q65,$R65),$D65,$F65))</f>
        <v/>
      </c>
      <c r="AC65" s="130" t="str">
        <f>IF(OR($Q65="",$R65=""),"",_xlfn.BETA.INV(ABS(VLOOKUP($V$1,VLookups!$A$28:$B$29,2,FALSE)-AC$3),IF($K65="L",$R65,$Q65),IF($K65="L",$Q65,$R65),$D65,$F65))</f>
        <v/>
      </c>
      <c r="AD65" s="129" t="str">
        <f>IF(OR($Q65="",$R65=""),"",_xlfn.BETA.INV(ABS(VLOOKUP($V$1,VLookups!$A$28:$B$29,2,FALSE)-AD$3),IF($K65="L",$R65,$Q65),IF($K65="L",$Q65,$R65),$D65,$F65))</f>
        <v/>
      </c>
      <c r="AE65" s="130" t="str">
        <f>IF(OR($Q65="",$R65=""),"",_xlfn.BETA.INV(ABS(VLOOKUP($V$1,VLookups!$A$28:$B$29,2,FALSE)-AE$3),IF($K65="L",$R65,$Q65),IF($K65="L",$Q65,$R65),$D65,$F65))</f>
        <v/>
      </c>
      <c r="AF65" s="129" t="str">
        <f>IF(OR($Q65="",$R65=""),"",_xlfn.BETA.INV(ABS(VLOOKUP($V$1,VLookups!$A$28:$B$29,2,FALSE)-AF$3),IF($K65="L",$R65,$Q65),IF($K65="L",$Q65,$R65),$D65,$F65))</f>
        <v/>
      </c>
      <c r="AG65" s="130" t="str">
        <f>IF(OR($Q65="",$R65=""),"",_xlfn.BETA.INV(ABS(VLOOKUP($V$1,VLookups!$A$28:$B$29,2,FALSE)-AG$3),IF($K65="L",$R65,$Q65),IF($K65="L",$Q65,$R65),$D65,$F65))</f>
        <v/>
      </c>
      <c r="AH65" s="129" t="str">
        <f>IF(OR($Q65="",$R65=""),"",_xlfn.BETA.INV(ABS(VLOOKUP($V$1,VLookups!$A$28:$B$29,2,FALSE)-AH$3),IF($K65="L",$R65,$Q65),IF($K65="L",$Q65,$R65),$D65,$F65))</f>
        <v/>
      </c>
      <c r="AI65" s="130" t="str">
        <f>IF(OR($Q65="",$R65=""),"",_xlfn.BETA.INV(ABS(VLOOKUP($V$1,VLookups!$A$28:$B$29,2,FALSE)-AI$3),IF($K65="L",$R65,$Q65),IF($K65="L",$Q65,$R65),$D65,$F65))</f>
        <v/>
      </c>
      <c r="AJ65" s="17"/>
      <c r="AK65" s="17"/>
      <c r="AL65" s="17"/>
    </row>
    <row r="66" spans="1:38" hidden="1" x14ac:dyDescent="0.25">
      <c r="A66" s="22">
        <v>63</v>
      </c>
      <c r="B66" s="152"/>
      <c r="C66" s="143"/>
      <c r="D66" s="117" t="str">
        <f t="shared" si="6"/>
        <v/>
      </c>
      <c r="E66" s="132"/>
      <c r="F66" s="117" t="str">
        <f t="shared" si="7"/>
        <v/>
      </c>
      <c r="G66" s="143"/>
      <c r="H66" s="153"/>
      <c r="I66" s="127" t="str">
        <f t="shared" si="8"/>
        <v/>
      </c>
      <c r="J66" s="23" t="str">
        <f t="shared" si="9"/>
        <v/>
      </c>
      <c r="K66" s="24" t="str">
        <f t="shared" si="10"/>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119" t="str">
        <f t="shared" si="3"/>
        <v/>
      </c>
      <c r="T66" s="119" t="str">
        <f t="shared" si="4"/>
        <v/>
      </c>
      <c r="U66" s="40" t="str">
        <f t="shared" si="5"/>
        <v/>
      </c>
      <c r="V66" s="132"/>
      <c r="W66" s="28" t="str">
        <f>IF(AND(D66&gt;0,E66&gt;0,F66&gt;0,Q66&gt;0,R66&gt;0,V66&gt;0,NOT(O66="")),ABS(VLOOKUP($V$1,VLookups!$A$28:$B$29,2,FALSE)-_xlfn.BETA.DIST(V66,IF(K66="L",R66,Q66),IF(K66="L",Q66,R66),TRUE,D66,F66)),"")</f>
        <v/>
      </c>
      <c r="X66" s="129" t="str">
        <f>IF(OR($Q66="",$R66=""),"",_xlfn.BETA.INV(ABS(VLOOKUP($V$1,VLookups!$A$28:$B$29,2,FALSE)-X$3),IF($K66="L",$R66,$Q66),IF($K66="L",$Q66,$R66),$D66,$F66))</f>
        <v/>
      </c>
      <c r="Y66" s="130" t="str">
        <f>IF(OR($Q66="",$R66=""),"",_xlfn.BETA.INV(ABS(VLOOKUP($V$1,VLookups!$A$28:$B$29,2,FALSE)-Y$3),IF($K66="L",$R66,$Q66),IF($K66="L",$Q66,$R66),$D66,$F66))</f>
        <v/>
      </c>
      <c r="Z66" s="129" t="str">
        <f>IF(OR($Q66="",$R66=""),"",_xlfn.BETA.INV(ABS(VLOOKUP($V$1,VLookups!$A$28:$B$29,2,FALSE)-Z$3),IF($K66="L",$R66,$Q66),IF($K66="L",$Q66,$R66),$D66,$F66))</f>
        <v/>
      </c>
      <c r="AA66" s="130" t="str">
        <f>IF(OR($Q66="",$R66=""),"",_xlfn.BETA.INV(ABS(VLOOKUP($V$1,VLookups!$A$28:$B$29,2,FALSE)-AA$3),IF($K66="L",$R66,$Q66),IF($K66="L",$Q66,$R66),$D66,$F66))</f>
        <v/>
      </c>
      <c r="AB66" s="129" t="str">
        <f>IF(OR($Q66="",$R66=""),"",_xlfn.BETA.INV(ABS(VLOOKUP($V$1,VLookups!$A$28:$B$29,2,FALSE)-AB$3),IF($K66="L",$R66,$Q66),IF($K66="L",$Q66,$R66),$D66,$F66))</f>
        <v/>
      </c>
      <c r="AC66" s="130" t="str">
        <f>IF(OR($Q66="",$R66=""),"",_xlfn.BETA.INV(ABS(VLOOKUP($V$1,VLookups!$A$28:$B$29,2,FALSE)-AC$3),IF($K66="L",$R66,$Q66),IF($K66="L",$Q66,$R66),$D66,$F66))</f>
        <v/>
      </c>
      <c r="AD66" s="129" t="str">
        <f>IF(OR($Q66="",$R66=""),"",_xlfn.BETA.INV(ABS(VLOOKUP($V$1,VLookups!$A$28:$B$29,2,FALSE)-AD$3),IF($K66="L",$R66,$Q66),IF($K66="L",$Q66,$R66),$D66,$F66))</f>
        <v/>
      </c>
      <c r="AE66" s="130" t="str">
        <f>IF(OR($Q66="",$R66=""),"",_xlfn.BETA.INV(ABS(VLOOKUP($V$1,VLookups!$A$28:$B$29,2,FALSE)-AE$3),IF($K66="L",$R66,$Q66),IF($K66="L",$Q66,$R66),$D66,$F66))</f>
        <v/>
      </c>
      <c r="AF66" s="129" t="str">
        <f>IF(OR($Q66="",$R66=""),"",_xlfn.BETA.INV(ABS(VLOOKUP($V$1,VLookups!$A$28:$B$29,2,FALSE)-AF$3),IF($K66="L",$R66,$Q66),IF($K66="L",$Q66,$R66),$D66,$F66))</f>
        <v/>
      </c>
      <c r="AG66" s="130" t="str">
        <f>IF(OR($Q66="",$R66=""),"",_xlfn.BETA.INV(ABS(VLOOKUP($V$1,VLookups!$A$28:$B$29,2,FALSE)-AG$3),IF($K66="L",$R66,$Q66),IF($K66="L",$Q66,$R66),$D66,$F66))</f>
        <v/>
      </c>
      <c r="AH66" s="129" t="str">
        <f>IF(OR($Q66="",$R66=""),"",_xlfn.BETA.INV(ABS(VLOOKUP($V$1,VLookups!$A$28:$B$29,2,FALSE)-AH$3),IF($K66="L",$R66,$Q66),IF($K66="L",$Q66,$R66),$D66,$F66))</f>
        <v/>
      </c>
      <c r="AI66" s="130" t="str">
        <f>IF(OR($Q66="",$R66=""),"",_xlfn.BETA.INV(ABS(VLOOKUP($V$1,VLookups!$A$28:$B$29,2,FALSE)-AI$3),IF($K66="L",$R66,$Q66),IF($K66="L",$Q66,$R66),$D66,$F66))</f>
        <v/>
      </c>
      <c r="AJ66" s="17"/>
      <c r="AK66" s="17"/>
      <c r="AL66" s="17"/>
    </row>
    <row r="67" spans="1:38" hidden="1" x14ac:dyDescent="0.25">
      <c r="A67" s="22">
        <v>64</v>
      </c>
      <c r="B67" s="152"/>
      <c r="C67" s="143"/>
      <c r="D67" s="117" t="str">
        <f t="shared" si="6"/>
        <v/>
      </c>
      <c r="E67" s="132"/>
      <c r="F67" s="117" t="str">
        <f t="shared" si="7"/>
        <v/>
      </c>
      <c r="G67" s="143"/>
      <c r="H67" s="153"/>
      <c r="I67" s="127" t="str">
        <f t="shared" si="8"/>
        <v/>
      </c>
      <c r="J67" s="23" t="str">
        <f t="shared" si="9"/>
        <v/>
      </c>
      <c r="K67" s="24" t="str">
        <f t="shared" si="10"/>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119" t="str">
        <f t="shared" si="3"/>
        <v/>
      </c>
      <c r="T67" s="119" t="str">
        <f t="shared" si="4"/>
        <v/>
      </c>
      <c r="U67" s="40" t="str">
        <f t="shared" si="5"/>
        <v/>
      </c>
      <c r="V67" s="132"/>
      <c r="W67" s="28" t="str">
        <f>IF(AND(D67&gt;0,E67&gt;0,F67&gt;0,Q67&gt;0,R67&gt;0,V67&gt;0,NOT(O67="")),ABS(VLOOKUP($V$1,VLookups!$A$28:$B$29,2,FALSE)-_xlfn.BETA.DIST(V67,IF(K67="L",R67,Q67),IF(K67="L",Q67,R67),TRUE,D67,F67)),"")</f>
        <v/>
      </c>
      <c r="X67" s="129" t="str">
        <f>IF(OR($Q67="",$R67=""),"",_xlfn.BETA.INV(ABS(VLOOKUP($V$1,VLookups!$A$28:$B$29,2,FALSE)-X$3),IF($K67="L",$R67,$Q67),IF($K67="L",$Q67,$R67),$D67,$F67))</f>
        <v/>
      </c>
      <c r="Y67" s="130" t="str">
        <f>IF(OR($Q67="",$R67=""),"",_xlfn.BETA.INV(ABS(VLOOKUP($V$1,VLookups!$A$28:$B$29,2,FALSE)-Y$3),IF($K67="L",$R67,$Q67),IF($K67="L",$Q67,$R67),$D67,$F67))</f>
        <v/>
      </c>
      <c r="Z67" s="129" t="str">
        <f>IF(OR($Q67="",$R67=""),"",_xlfn.BETA.INV(ABS(VLOOKUP($V$1,VLookups!$A$28:$B$29,2,FALSE)-Z$3),IF($K67="L",$R67,$Q67),IF($K67="L",$Q67,$R67),$D67,$F67))</f>
        <v/>
      </c>
      <c r="AA67" s="130" t="str">
        <f>IF(OR($Q67="",$R67=""),"",_xlfn.BETA.INV(ABS(VLOOKUP($V$1,VLookups!$A$28:$B$29,2,FALSE)-AA$3),IF($K67="L",$R67,$Q67),IF($K67="L",$Q67,$R67),$D67,$F67))</f>
        <v/>
      </c>
      <c r="AB67" s="129" t="str">
        <f>IF(OR($Q67="",$R67=""),"",_xlfn.BETA.INV(ABS(VLOOKUP($V$1,VLookups!$A$28:$B$29,2,FALSE)-AB$3),IF($K67="L",$R67,$Q67),IF($K67="L",$Q67,$R67),$D67,$F67))</f>
        <v/>
      </c>
      <c r="AC67" s="130" t="str">
        <f>IF(OR($Q67="",$R67=""),"",_xlfn.BETA.INV(ABS(VLOOKUP($V$1,VLookups!$A$28:$B$29,2,FALSE)-AC$3),IF($K67="L",$R67,$Q67),IF($K67="L",$Q67,$R67),$D67,$F67))</f>
        <v/>
      </c>
      <c r="AD67" s="129" t="str">
        <f>IF(OR($Q67="",$R67=""),"",_xlfn.BETA.INV(ABS(VLOOKUP($V$1,VLookups!$A$28:$B$29,2,FALSE)-AD$3),IF($K67="L",$R67,$Q67),IF($K67="L",$Q67,$R67),$D67,$F67))</f>
        <v/>
      </c>
      <c r="AE67" s="130" t="str">
        <f>IF(OR($Q67="",$R67=""),"",_xlfn.BETA.INV(ABS(VLOOKUP($V$1,VLookups!$A$28:$B$29,2,FALSE)-AE$3),IF($K67="L",$R67,$Q67),IF($K67="L",$Q67,$R67),$D67,$F67))</f>
        <v/>
      </c>
      <c r="AF67" s="129" t="str">
        <f>IF(OR($Q67="",$R67=""),"",_xlfn.BETA.INV(ABS(VLOOKUP($V$1,VLookups!$A$28:$B$29,2,FALSE)-AF$3),IF($K67="L",$R67,$Q67),IF($K67="L",$Q67,$R67),$D67,$F67))</f>
        <v/>
      </c>
      <c r="AG67" s="130" t="str">
        <f>IF(OR($Q67="",$R67=""),"",_xlfn.BETA.INV(ABS(VLOOKUP($V$1,VLookups!$A$28:$B$29,2,FALSE)-AG$3),IF($K67="L",$R67,$Q67),IF($K67="L",$Q67,$R67),$D67,$F67))</f>
        <v/>
      </c>
      <c r="AH67" s="129" t="str">
        <f>IF(OR($Q67="",$R67=""),"",_xlfn.BETA.INV(ABS(VLOOKUP($V$1,VLookups!$A$28:$B$29,2,FALSE)-AH$3),IF($K67="L",$R67,$Q67),IF($K67="L",$Q67,$R67),$D67,$F67))</f>
        <v/>
      </c>
      <c r="AI67" s="130" t="str">
        <f>IF(OR($Q67="",$R67=""),"",_xlfn.BETA.INV(ABS(VLOOKUP($V$1,VLookups!$A$28:$B$29,2,FALSE)-AI$3),IF($K67="L",$R67,$Q67),IF($K67="L",$Q67,$R67),$D67,$F67))</f>
        <v/>
      </c>
      <c r="AJ67" s="17"/>
      <c r="AK67" s="17"/>
      <c r="AL67" s="17"/>
    </row>
    <row r="68" spans="1:38" hidden="1" x14ac:dyDescent="0.25">
      <c r="A68" s="22">
        <v>65</v>
      </c>
      <c r="B68" s="152"/>
      <c r="C68" s="143"/>
      <c r="D68" s="117" t="str">
        <f t="shared" si="6"/>
        <v/>
      </c>
      <c r="E68" s="132"/>
      <c r="F68" s="117" t="str">
        <f t="shared" si="7"/>
        <v/>
      </c>
      <c r="G68" s="143"/>
      <c r="H68" s="153"/>
      <c r="I68" s="127" t="str">
        <f t="shared" si="8"/>
        <v/>
      </c>
      <c r="J68" s="23" t="str">
        <f t="shared" si="9"/>
        <v/>
      </c>
      <c r="K68" s="24" t="str">
        <f t="shared" si="10"/>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11">IF(AND(D68&gt;0,E68&gt;0,F68&gt;0),D68+((F68-D68)/2),"")</f>
        <v/>
      </c>
      <c r="O68" s="26"/>
      <c r="P68" s="24" t="str">
        <f>IF(OR(J68="",O68=""),"",MATCH(O68,Confidence!$A$1:$A$10,0))</f>
        <v/>
      </c>
      <c r="Q68" s="27" t="str">
        <f t="shared" ref="Q68:Q103" si="12">IF(OR(J68="",O68=""),"",INDEX(Alpha_Chart,M68,P68))</f>
        <v/>
      </c>
      <c r="R68" s="27" t="str">
        <f t="shared" ref="R68:R103" si="13">IF(OR(J68="",O68=""),"",INDEX(Beta_Chart,M68,P68))</f>
        <v/>
      </c>
      <c r="S68" s="119" t="str">
        <f t="shared" ref="S68:S103" si="14">IF(OR(J68="",O68=""),"",IF(K68="R",((F68-D68)*(INDEX(Mean_Ratios,M68,P68)))+D68,((F68-D68)*(1-INDEX(Mean_Ratios,M68,P68)))+D68))</f>
        <v/>
      </c>
      <c r="T68" s="119" t="str">
        <f t="shared" ref="T68:T103" si="15">IF(OR(J68="",O68=""),"",(F68-D68)*INDEX(Standard_Deviation_Ratios,M68,P68))</f>
        <v/>
      </c>
      <c r="U68" s="40" t="str">
        <f t="shared" ref="U68:U103" si="16">IF(OR(J68="",O68=""),"",T68^2)</f>
        <v/>
      </c>
      <c r="V68" s="132"/>
      <c r="W68" s="28" t="str">
        <f>IF(AND(D68&gt;0,E68&gt;0,F68&gt;0,Q68&gt;0,R68&gt;0,V68&gt;0,NOT(O68="")),ABS(VLOOKUP($V$1,VLookups!$A$28:$B$29,2,FALSE)-_xlfn.BETA.DIST(V68,IF(K68="L",R68,Q68),IF(K68="L",Q68,R68),TRUE,D68,F68)),"")</f>
        <v/>
      </c>
      <c r="X68" s="129" t="str">
        <f>IF(OR($Q68="",$R68=""),"",_xlfn.BETA.INV(ABS(VLOOKUP($V$1,VLookups!$A$28:$B$29,2,FALSE)-X$3),IF($K68="L",$R68,$Q68),IF($K68="L",$Q68,$R68),$D68,$F68))</f>
        <v/>
      </c>
      <c r="Y68" s="130" t="str">
        <f>IF(OR($Q68="",$R68=""),"",_xlfn.BETA.INV(ABS(VLOOKUP($V$1,VLookups!$A$28:$B$29,2,FALSE)-Y$3),IF($K68="L",$R68,$Q68),IF($K68="L",$Q68,$R68),$D68,$F68))</f>
        <v/>
      </c>
      <c r="Z68" s="129" t="str">
        <f>IF(OR($Q68="",$R68=""),"",_xlfn.BETA.INV(ABS(VLOOKUP($V$1,VLookups!$A$28:$B$29,2,FALSE)-Z$3),IF($K68="L",$R68,$Q68),IF($K68="L",$Q68,$R68),$D68,$F68))</f>
        <v/>
      </c>
      <c r="AA68" s="130" t="str">
        <f>IF(OR($Q68="",$R68=""),"",_xlfn.BETA.INV(ABS(VLOOKUP($V$1,VLookups!$A$28:$B$29,2,FALSE)-AA$3),IF($K68="L",$R68,$Q68),IF($K68="L",$Q68,$R68),$D68,$F68))</f>
        <v/>
      </c>
      <c r="AB68" s="129" t="str">
        <f>IF(OR($Q68="",$R68=""),"",_xlfn.BETA.INV(ABS(VLOOKUP($V$1,VLookups!$A$28:$B$29,2,FALSE)-AB$3),IF($K68="L",$R68,$Q68),IF($K68="L",$Q68,$R68),$D68,$F68))</f>
        <v/>
      </c>
      <c r="AC68" s="130" t="str">
        <f>IF(OR($Q68="",$R68=""),"",_xlfn.BETA.INV(ABS(VLOOKUP($V$1,VLookups!$A$28:$B$29,2,FALSE)-AC$3),IF($K68="L",$R68,$Q68),IF($K68="L",$Q68,$R68),$D68,$F68))</f>
        <v/>
      </c>
      <c r="AD68" s="129" t="str">
        <f>IF(OR($Q68="",$R68=""),"",_xlfn.BETA.INV(ABS(VLOOKUP($V$1,VLookups!$A$28:$B$29,2,FALSE)-AD$3),IF($K68="L",$R68,$Q68),IF($K68="L",$Q68,$R68),$D68,$F68))</f>
        <v/>
      </c>
      <c r="AE68" s="130" t="str">
        <f>IF(OR($Q68="",$R68=""),"",_xlfn.BETA.INV(ABS(VLOOKUP($V$1,VLookups!$A$28:$B$29,2,FALSE)-AE$3),IF($K68="L",$R68,$Q68),IF($K68="L",$Q68,$R68),$D68,$F68))</f>
        <v/>
      </c>
      <c r="AF68" s="129" t="str">
        <f>IF(OR($Q68="",$R68=""),"",_xlfn.BETA.INV(ABS(VLOOKUP($V$1,VLookups!$A$28:$B$29,2,FALSE)-AF$3),IF($K68="L",$R68,$Q68),IF($K68="L",$Q68,$R68),$D68,$F68))</f>
        <v/>
      </c>
      <c r="AG68" s="130" t="str">
        <f>IF(OR($Q68="",$R68=""),"",_xlfn.BETA.INV(ABS(VLOOKUP($V$1,VLookups!$A$28:$B$29,2,FALSE)-AG$3),IF($K68="L",$R68,$Q68),IF($K68="L",$Q68,$R68),$D68,$F68))</f>
        <v/>
      </c>
      <c r="AH68" s="129" t="str">
        <f>IF(OR($Q68="",$R68=""),"",_xlfn.BETA.INV(ABS(VLOOKUP($V$1,VLookups!$A$28:$B$29,2,FALSE)-AH$3),IF($K68="L",$R68,$Q68),IF($K68="L",$Q68,$R68),$D68,$F68))</f>
        <v/>
      </c>
      <c r="AI68" s="130" t="str">
        <f>IF(OR($Q68="",$R68=""),"",_xlfn.BETA.INV(ABS(VLOOKUP($V$1,VLookups!$A$28:$B$29,2,FALSE)-AI$3),IF($K68="L",$R68,$Q68),IF($K68="L",$Q68,$R68),$D68,$F68))</f>
        <v/>
      </c>
      <c r="AJ68" s="17"/>
      <c r="AK68" s="17"/>
      <c r="AL68" s="17"/>
    </row>
    <row r="69" spans="1:38" hidden="1" x14ac:dyDescent="0.25">
      <c r="A69" s="22">
        <v>66</v>
      </c>
      <c r="B69" s="152"/>
      <c r="C69" s="143"/>
      <c r="D69" s="117" t="str">
        <f t="shared" ref="D69:D103" si="17">IF(ISBLANK(E69),"",IF(NOT(ISBLANK(C69)),C69,IF(NOT(ISBLANK(B69)),E69*(1+B69),E69*(1+$D$2))))</f>
        <v/>
      </c>
      <c r="E69" s="132"/>
      <c r="F69" s="117" t="str">
        <f t="shared" ref="F69:F103" si="18">IF(ISBLANK(E69),"",IF(NOT(ISBLANK(G69)),G69,IF(NOT(ISBLANK(H69)),E69*(1+H69),E69*(1+$F$2))))</f>
        <v/>
      </c>
      <c r="G69" s="143"/>
      <c r="H69" s="153"/>
      <c r="I69" s="127" t="str">
        <f t="shared" ref="I69:I103" si="19">IF(OR(ISBLANK(E69),ISBLANK(F69),ISBLANK(D69)),"",IF(OR(D69=0,E69=0,F69=0),-1,IF(AND(D69&gt;0,E69&gt;0,F69&gt;0),IF(OR(E69&gt;D69,E69=D69),IF(OR(F69&gt;E69,F69=E69),1,-1),-1))))</f>
        <v/>
      </c>
      <c r="J69" s="23" t="str">
        <f t="shared" ref="J69:J103" si="20">IF(AND(D69&gt;0,E69&gt;0,F69&gt;0),MIN(((E69-D69)/(F69-D69))*100,((F69-E69)/(F69-D69))*100),"")</f>
        <v/>
      </c>
      <c r="K69" s="24" t="str">
        <f t="shared" ref="K69:K103" si="21">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11"/>
        <v/>
      </c>
      <c r="O69" s="26"/>
      <c r="P69" s="24" t="str">
        <f>IF(OR(J69="",O69=""),"",MATCH(O69,Confidence!$A$1:$A$10,0))</f>
        <v/>
      </c>
      <c r="Q69" s="27" t="str">
        <f t="shared" si="12"/>
        <v/>
      </c>
      <c r="R69" s="27" t="str">
        <f t="shared" si="13"/>
        <v/>
      </c>
      <c r="S69" s="119" t="str">
        <f t="shared" si="14"/>
        <v/>
      </c>
      <c r="T69" s="119" t="str">
        <f t="shared" si="15"/>
        <v/>
      </c>
      <c r="U69" s="40" t="str">
        <f t="shared" si="16"/>
        <v/>
      </c>
      <c r="V69" s="132"/>
      <c r="W69" s="28" t="str">
        <f>IF(AND(D69&gt;0,E69&gt;0,F69&gt;0,Q69&gt;0,R69&gt;0,V69&gt;0,NOT(O69="")),ABS(VLOOKUP($V$1,VLookups!$A$28:$B$29,2,FALSE)-_xlfn.BETA.DIST(V69,IF(K69="L",R69,Q69),IF(K69="L",Q69,R69),TRUE,D69,F69)),"")</f>
        <v/>
      </c>
      <c r="X69" s="129" t="str">
        <f>IF(OR($Q69="",$R69=""),"",_xlfn.BETA.INV(ABS(VLOOKUP($V$1,VLookups!$A$28:$B$29,2,FALSE)-X$3),IF($K69="L",$R69,$Q69),IF($K69="L",$Q69,$R69),$D69,$F69))</f>
        <v/>
      </c>
      <c r="Y69" s="130" t="str">
        <f>IF(OR($Q69="",$R69=""),"",_xlfn.BETA.INV(ABS(VLOOKUP($V$1,VLookups!$A$28:$B$29,2,FALSE)-Y$3),IF($K69="L",$R69,$Q69),IF($K69="L",$Q69,$R69),$D69,$F69))</f>
        <v/>
      </c>
      <c r="Z69" s="129" t="str">
        <f>IF(OR($Q69="",$R69=""),"",_xlfn.BETA.INV(ABS(VLOOKUP($V$1,VLookups!$A$28:$B$29,2,FALSE)-Z$3),IF($K69="L",$R69,$Q69),IF($K69="L",$Q69,$R69),$D69,$F69))</f>
        <v/>
      </c>
      <c r="AA69" s="130" t="str">
        <f>IF(OR($Q69="",$R69=""),"",_xlfn.BETA.INV(ABS(VLOOKUP($V$1,VLookups!$A$28:$B$29,2,FALSE)-AA$3),IF($K69="L",$R69,$Q69),IF($K69="L",$Q69,$R69),$D69,$F69))</f>
        <v/>
      </c>
      <c r="AB69" s="129" t="str">
        <f>IF(OR($Q69="",$R69=""),"",_xlfn.BETA.INV(ABS(VLOOKUP($V$1,VLookups!$A$28:$B$29,2,FALSE)-AB$3),IF($K69="L",$R69,$Q69),IF($K69="L",$Q69,$R69),$D69,$F69))</f>
        <v/>
      </c>
      <c r="AC69" s="130" t="str">
        <f>IF(OR($Q69="",$R69=""),"",_xlfn.BETA.INV(ABS(VLOOKUP($V$1,VLookups!$A$28:$B$29,2,FALSE)-AC$3),IF($K69="L",$R69,$Q69),IF($K69="L",$Q69,$R69),$D69,$F69))</f>
        <v/>
      </c>
      <c r="AD69" s="129" t="str">
        <f>IF(OR($Q69="",$R69=""),"",_xlfn.BETA.INV(ABS(VLOOKUP($V$1,VLookups!$A$28:$B$29,2,FALSE)-AD$3),IF($K69="L",$R69,$Q69),IF($K69="L",$Q69,$R69),$D69,$F69))</f>
        <v/>
      </c>
      <c r="AE69" s="130" t="str">
        <f>IF(OR($Q69="",$R69=""),"",_xlfn.BETA.INV(ABS(VLOOKUP($V$1,VLookups!$A$28:$B$29,2,FALSE)-AE$3),IF($K69="L",$R69,$Q69),IF($K69="L",$Q69,$R69),$D69,$F69))</f>
        <v/>
      </c>
      <c r="AF69" s="129" t="str">
        <f>IF(OR($Q69="",$R69=""),"",_xlfn.BETA.INV(ABS(VLOOKUP($V$1,VLookups!$A$28:$B$29,2,FALSE)-AF$3),IF($K69="L",$R69,$Q69),IF($K69="L",$Q69,$R69),$D69,$F69))</f>
        <v/>
      </c>
      <c r="AG69" s="130" t="str">
        <f>IF(OR($Q69="",$R69=""),"",_xlfn.BETA.INV(ABS(VLOOKUP($V$1,VLookups!$A$28:$B$29,2,FALSE)-AG$3),IF($K69="L",$R69,$Q69),IF($K69="L",$Q69,$R69),$D69,$F69))</f>
        <v/>
      </c>
      <c r="AH69" s="129" t="str">
        <f>IF(OR($Q69="",$R69=""),"",_xlfn.BETA.INV(ABS(VLOOKUP($V$1,VLookups!$A$28:$B$29,2,FALSE)-AH$3),IF($K69="L",$R69,$Q69),IF($K69="L",$Q69,$R69),$D69,$F69))</f>
        <v/>
      </c>
      <c r="AI69" s="130" t="str">
        <f>IF(OR($Q69="",$R69=""),"",_xlfn.BETA.INV(ABS(VLOOKUP($V$1,VLookups!$A$28:$B$29,2,FALSE)-AI$3),IF($K69="L",$R69,$Q69),IF($K69="L",$Q69,$R69),$D69,$F69))</f>
        <v/>
      </c>
      <c r="AJ69" s="17"/>
      <c r="AK69" s="17"/>
      <c r="AL69" s="17"/>
    </row>
    <row r="70" spans="1:38" hidden="1" x14ac:dyDescent="0.25">
      <c r="A70" s="22">
        <v>67</v>
      </c>
      <c r="B70" s="152"/>
      <c r="C70" s="143"/>
      <c r="D70" s="117" t="str">
        <f t="shared" si="17"/>
        <v/>
      </c>
      <c r="E70" s="132"/>
      <c r="F70" s="117" t="str">
        <f t="shared" si="18"/>
        <v/>
      </c>
      <c r="G70" s="143"/>
      <c r="H70" s="153"/>
      <c r="I70" s="127" t="str">
        <f t="shared" si="19"/>
        <v/>
      </c>
      <c r="J70" s="23" t="str">
        <f t="shared" si="20"/>
        <v/>
      </c>
      <c r="K70" s="24" t="str">
        <f t="shared" si="21"/>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11"/>
        <v/>
      </c>
      <c r="O70" s="26"/>
      <c r="P70" s="24" t="str">
        <f>IF(OR(J70="",O70=""),"",MATCH(O70,Confidence!$A$1:$A$10,0))</f>
        <v/>
      </c>
      <c r="Q70" s="27" t="str">
        <f t="shared" si="12"/>
        <v/>
      </c>
      <c r="R70" s="27" t="str">
        <f t="shared" si="13"/>
        <v/>
      </c>
      <c r="S70" s="119" t="str">
        <f t="shared" si="14"/>
        <v/>
      </c>
      <c r="T70" s="119" t="str">
        <f t="shared" si="15"/>
        <v/>
      </c>
      <c r="U70" s="40" t="str">
        <f t="shared" si="16"/>
        <v/>
      </c>
      <c r="V70" s="132"/>
      <c r="W70" s="28" t="str">
        <f>IF(AND(D70&gt;0,E70&gt;0,F70&gt;0,Q70&gt;0,R70&gt;0,V70&gt;0,NOT(O70="")),ABS(VLOOKUP($V$1,VLookups!$A$28:$B$29,2,FALSE)-_xlfn.BETA.DIST(V70,IF(K70="L",R70,Q70),IF(K70="L",Q70,R70),TRUE,D70,F70)),"")</f>
        <v/>
      </c>
      <c r="X70" s="129" t="str">
        <f>IF(OR($Q70="",$R70=""),"",_xlfn.BETA.INV(ABS(VLOOKUP($V$1,VLookups!$A$28:$B$29,2,FALSE)-X$3),IF($K70="L",$R70,$Q70),IF($K70="L",$Q70,$R70),$D70,$F70))</f>
        <v/>
      </c>
      <c r="Y70" s="130" t="str">
        <f>IF(OR($Q70="",$R70=""),"",_xlfn.BETA.INV(ABS(VLOOKUP($V$1,VLookups!$A$28:$B$29,2,FALSE)-Y$3),IF($K70="L",$R70,$Q70),IF($K70="L",$Q70,$R70),$D70,$F70))</f>
        <v/>
      </c>
      <c r="Z70" s="129" t="str">
        <f>IF(OR($Q70="",$R70=""),"",_xlfn.BETA.INV(ABS(VLOOKUP($V$1,VLookups!$A$28:$B$29,2,FALSE)-Z$3),IF($K70="L",$R70,$Q70),IF($K70="L",$Q70,$R70),$D70,$F70))</f>
        <v/>
      </c>
      <c r="AA70" s="130" t="str">
        <f>IF(OR($Q70="",$R70=""),"",_xlfn.BETA.INV(ABS(VLOOKUP($V$1,VLookups!$A$28:$B$29,2,FALSE)-AA$3),IF($K70="L",$R70,$Q70),IF($K70="L",$Q70,$R70),$D70,$F70))</f>
        <v/>
      </c>
      <c r="AB70" s="129" t="str">
        <f>IF(OR($Q70="",$R70=""),"",_xlfn.BETA.INV(ABS(VLOOKUP($V$1,VLookups!$A$28:$B$29,2,FALSE)-AB$3),IF($K70="L",$R70,$Q70),IF($K70="L",$Q70,$R70),$D70,$F70))</f>
        <v/>
      </c>
      <c r="AC70" s="130" t="str">
        <f>IF(OR($Q70="",$R70=""),"",_xlfn.BETA.INV(ABS(VLOOKUP($V$1,VLookups!$A$28:$B$29,2,FALSE)-AC$3),IF($K70="L",$R70,$Q70),IF($K70="L",$Q70,$R70),$D70,$F70))</f>
        <v/>
      </c>
      <c r="AD70" s="129" t="str">
        <f>IF(OR($Q70="",$R70=""),"",_xlfn.BETA.INV(ABS(VLOOKUP($V$1,VLookups!$A$28:$B$29,2,FALSE)-AD$3),IF($K70="L",$R70,$Q70),IF($K70="L",$Q70,$R70),$D70,$F70))</f>
        <v/>
      </c>
      <c r="AE70" s="130" t="str">
        <f>IF(OR($Q70="",$R70=""),"",_xlfn.BETA.INV(ABS(VLOOKUP($V$1,VLookups!$A$28:$B$29,2,FALSE)-AE$3),IF($K70="L",$R70,$Q70),IF($K70="L",$Q70,$R70),$D70,$F70))</f>
        <v/>
      </c>
      <c r="AF70" s="129" t="str">
        <f>IF(OR($Q70="",$R70=""),"",_xlfn.BETA.INV(ABS(VLOOKUP($V$1,VLookups!$A$28:$B$29,2,FALSE)-AF$3),IF($K70="L",$R70,$Q70),IF($K70="L",$Q70,$R70),$D70,$F70))</f>
        <v/>
      </c>
      <c r="AG70" s="130" t="str">
        <f>IF(OR($Q70="",$R70=""),"",_xlfn.BETA.INV(ABS(VLOOKUP($V$1,VLookups!$A$28:$B$29,2,FALSE)-AG$3),IF($K70="L",$R70,$Q70),IF($K70="L",$Q70,$R70),$D70,$F70))</f>
        <v/>
      </c>
      <c r="AH70" s="129" t="str">
        <f>IF(OR($Q70="",$R70=""),"",_xlfn.BETA.INV(ABS(VLOOKUP($V$1,VLookups!$A$28:$B$29,2,FALSE)-AH$3),IF($K70="L",$R70,$Q70),IF($K70="L",$Q70,$R70),$D70,$F70))</f>
        <v/>
      </c>
      <c r="AI70" s="130" t="str">
        <f>IF(OR($Q70="",$R70=""),"",_xlfn.BETA.INV(ABS(VLOOKUP($V$1,VLookups!$A$28:$B$29,2,FALSE)-AI$3),IF($K70="L",$R70,$Q70),IF($K70="L",$Q70,$R70),$D70,$F70))</f>
        <v/>
      </c>
      <c r="AJ70" s="17"/>
      <c r="AK70" s="17"/>
      <c r="AL70" s="17"/>
    </row>
    <row r="71" spans="1:38" hidden="1" x14ac:dyDescent="0.25">
      <c r="A71" s="22">
        <v>68</v>
      </c>
      <c r="B71" s="152"/>
      <c r="C71" s="143"/>
      <c r="D71" s="117" t="str">
        <f t="shared" si="17"/>
        <v/>
      </c>
      <c r="E71" s="132"/>
      <c r="F71" s="117" t="str">
        <f t="shared" si="18"/>
        <v/>
      </c>
      <c r="G71" s="143"/>
      <c r="H71" s="153"/>
      <c r="I71" s="127" t="str">
        <f t="shared" si="19"/>
        <v/>
      </c>
      <c r="J71" s="23" t="str">
        <f t="shared" si="20"/>
        <v/>
      </c>
      <c r="K71" s="24" t="str">
        <f t="shared" si="21"/>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11"/>
        <v/>
      </c>
      <c r="O71" s="26"/>
      <c r="P71" s="24" t="str">
        <f>IF(OR(J71="",O71=""),"",MATCH(O71,Confidence!$A$1:$A$10,0))</f>
        <v/>
      </c>
      <c r="Q71" s="27" t="str">
        <f t="shared" si="12"/>
        <v/>
      </c>
      <c r="R71" s="27" t="str">
        <f t="shared" si="13"/>
        <v/>
      </c>
      <c r="S71" s="119" t="str">
        <f t="shared" si="14"/>
        <v/>
      </c>
      <c r="T71" s="119" t="str">
        <f t="shared" si="15"/>
        <v/>
      </c>
      <c r="U71" s="40" t="str">
        <f t="shared" si="16"/>
        <v/>
      </c>
      <c r="V71" s="132"/>
      <c r="W71" s="28" t="str">
        <f>IF(AND(D71&gt;0,E71&gt;0,F71&gt;0,Q71&gt;0,R71&gt;0,V71&gt;0,NOT(O71="")),ABS(VLOOKUP($V$1,VLookups!$A$28:$B$29,2,FALSE)-_xlfn.BETA.DIST(V71,IF(K71="L",R71,Q71),IF(K71="L",Q71,R71),TRUE,D71,F71)),"")</f>
        <v/>
      </c>
      <c r="X71" s="129" t="str">
        <f>IF(OR($Q71="",$R71=""),"",_xlfn.BETA.INV(ABS(VLOOKUP($V$1,VLookups!$A$28:$B$29,2,FALSE)-X$3),IF($K71="L",$R71,$Q71),IF($K71="L",$Q71,$R71),$D71,$F71))</f>
        <v/>
      </c>
      <c r="Y71" s="130" t="str">
        <f>IF(OR($Q71="",$R71=""),"",_xlfn.BETA.INV(ABS(VLOOKUP($V$1,VLookups!$A$28:$B$29,2,FALSE)-Y$3),IF($K71="L",$R71,$Q71),IF($K71="L",$Q71,$R71),$D71,$F71))</f>
        <v/>
      </c>
      <c r="Z71" s="129" t="str">
        <f>IF(OR($Q71="",$R71=""),"",_xlfn.BETA.INV(ABS(VLOOKUP($V$1,VLookups!$A$28:$B$29,2,FALSE)-Z$3),IF($K71="L",$R71,$Q71),IF($K71="L",$Q71,$R71),$D71,$F71))</f>
        <v/>
      </c>
      <c r="AA71" s="130" t="str">
        <f>IF(OR($Q71="",$R71=""),"",_xlfn.BETA.INV(ABS(VLOOKUP($V$1,VLookups!$A$28:$B$29,2,FALSE)-AA$3),IF($K71="L",$R71,$Q71),IF($K71="L",$Q71,$R71),$D71,$F71))</f>
        <v/>
      </c>
      <c r="AB71" s="129" t="str">
        <f>IF(OR($Q71="",$R71=""),"",_xlfn.BETA.INV(ABS(VLOOKUP($V$1,VLookups!$A$28:$B$29,2,FALSE)-AB$3),IF($K71="L",$R71,$Q71),IF($K71="L",$Q71,$R71),$D71,$F71))</f>
        <v/>
      </c>
      <c r="AC71" s="130" t="str">
        <f>IF(OR($Q71="",$R71=""),"",_xlfn.BETA.INV(ABS(VLOOKUP($V$1,VLookups!$A$28:$B$29,2,FALSE)-AC$3),IF($K71="L",$R71,$Q71),IF($K71="L",$Q71,$R71),$D71,$F71))</f>
        <v/>
      </c>
      <c r="AD71" s="129" t="str">
        <f>IF(OR($Q71="",$R71=""),"",_xlfn.BETA.INV(ABS(VLOOKUP($V$1,VLookups!$A$28:$B$29,2,FALSE)-AD$3),IF($K71="L",$R71,$Q71),IF($K71="L",$Q71,$R71),$D71,$F71))</f>
        <v/>
      </c>
      <c r="AE71" s="130" t="str">
        <f>IF(OR($Q71="",$R71=""),"",_xlfn.BETA.INV(ABS(VLOOKUP($V$1,VLookups!$A$28:$B$29,2,FALSE)-AE$3),IF($K71="L",$R71,$Q71),IF($K71="L",$Q71,$R71),$D71,$F71))</f>
        <v/>
      </c>
      <c r="AF71" s="129" t="str">
        <f>IF(OR($Q71="",$R71=""),"",_xlfn.BETA.INV(ABS(VLOOKUP($V$1,VLookups!$A$28:$B$29,2,FALSE)-AF$3),IF($K71="L",$R71,$Q71),IF($K71="L",$Q71,$R71),$D71,$F71))</f>
        <v/>
      </c>
      <c r="AG71" s="130" t="str">
        <f>IF(OR($Q71="",$R71=""),"",_xlfn.BETA.INV(ABS(VLOOKUP($V$1,VLookups!$A$28:$B$29,2,FALSE)-AG$3),IF($K71="L",$R71,$Q71),IF($K71="L",$Q71,$R71),$D71,$F71))</f>
        <v/>
      </c>
      <c r="AH71" s="129" t="str">
        <f>IF(OR($Q71="",$R71=""),"",_xlfn.BETA.INV(ABS(VLOOKUP($V$1,VLookups!$A$28:$B$29,2,FALSE)-AH$3),IF($K71="L",$R71,$Q71),IF($K71="L",$Q71,$R71),$D71,$F71))</f>
        <v/>
      </c>
      <c r="AI71" s="130" t="str">
        <f>IF(OR($Q71="",$R71=""),"",_xlfn.BETA.INV(ABS(VLOOKUP($V$1,VLookups!$A$28:$B$29,2,FALSE)-AI$3),IF($K71="L",$R71,$Q71),IF($K71="L",$Q71,$R71),$D71,$F71))</f>
        <v/>
      </c>
      <c r="AJ71" s="17"/>
      <c r="AK71" s="17"/>
      <c r="AL71" s="17"/>
    </row>
    <row r="72" spans="1:38" hidden="1" x14ac:dyDescent="0.25">
      <c r="A72" s="22">
        <v>69</v>
      </c>
      <c r="B72" s="152"/>
      <c r="C72" s="143"/>
      <c r="D72" s="117" t="str">
        <f t="shared" si="17"/>
        <v/>
      </c>
      <c r="E72" s="132"/>
      <c r="F72" s="117" t="str">
        <f t="shared" si="18"/>
        <v/>
      </c>
      <c r="G72" s="143"/>
      <c r="H72" s="153"/>
      <c r="I72" s="127" t="str">
        <f t="shared" si="19"/>
        <v/>
      </c>
      <c r="J72" s="23" t="str">
        <f t="shared" si="20"/>
        <v/>
      </c>
      <c r="K72" s="24" t="str">
        <f t="shared" si="21"/>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11"/>
        <v/>
      </c>
      <c r="O72" s="26"/>
      <c r="P72" s="24" t="str">
        <f>IF(OR(J72="",O72=""),"",MATCH(O72,Confidence!$A$1:$A$10,0))</f>
        <v/>
      </c>
      <c r="Q72" s="27" t="str">
        <f t="shared" si="12"/>
        <v/>
      </c>
      <c r="R72" s="27" t="str">
        <f t="shared" si="13"/>
        <v/>
      </c>
      <c r="S72" s="119" t="str">
        <f t="shared" si="14"/>
        <v/>
      </c>
      <c r="T72" s="119" t="str">
        <f t="shared" si="15"/>
        <v/>
      </c>
      <c r="U72" s="40" t="str">
        <f t="shared" si="16"/>
        <v/>
      </c>
      <c r="V72" s="132"/>
      <c r="W72" s="28" t="str">
        <f>IF(AND(D72&gt;0,E72&gt;0,F72&gt;0,Q72&gt;0,R72&gt;0,V72&gt;0,NOT(O72="")),ABS(VLOOKUP($V$1,VLookups!$A$28:$B$29,2,FALSE)-_xlfn.BETA.DIST(V72,IF(K72="L",R72,Q72),IF(K72="L",Q72,R72),TRUE,D72,F72)),"")</f>
        <v/>
      </c>
      <c r="X72" s="129" t="str">
        <f>IF(OR($Q72="",$R72=""),"",_xlfn.BETA.INV(ABS(VLOOKUP($V$1,VLookups!$A$28:$B$29,2,FALSE)-X$3),IF($K72="L",$R72,$Q72),IF($K72="L",$Q72,$R72),$D72,$F72))</f>
        <v/>
      </c>
      <c r="Y72" s="130" t="str">
        <f>IF(OR($Q72="",$R72=""),"",_xlfn.BETA.INV(ABS(VLOOKUP($V$1,VLookups!$A$28:$B$29,2,FALSE)-Y$3),IF($K72="L",$R72,$Q72),IF($K72="L",$Q72,$R72),$D72,$F72))</f>
        <v/>
      </c>
      <c r="Z72" s="129" t="str">
        <f>IF(OR($Q72="",$R72=""),"",_xlfn.BETA.INV(ABS(VLOOKUP($V$1,VLookups!$A$28:$B$29,2,FALSE)-Z$3),IF($K72="L",$R72,$Q72),IF($K72="L",$Q72,$R72),$D72,$F72))</f>
        <v/>
      </c>
      <c r="AA72" s="130" t="str">
        <f>IF(OR($Q72="",$R72=""),"",_xlfn.BETA.INV(ABS(VLOOKUP($V$1,VLookups!$A$28:$B$29,2,FALSE)-AA$3),IF($K72="L",$R72,$Q72),IF($K72="L",$Q72,$R72),$D72,$F72))</f>
        <v/>
      </c>
      <c r="AB72" s="129" t="str">
        <f>IF(OR($Q72="",$R72=""),"",_xlfn.BETA.INV(ABS(VLOOKUP($V$1,VLookups!$A$28:$B$29,2,FALSE)-AB$3),IF($K72="L",$R72,$Q72),IF($K72="L",$Q72,$R72),$D72,$F72))</f>
        <v/>
      </c>
      <c r="AC72" s="130" t="str">
        <f>IF(OR($Q72="",$R72=""),"",_xlfn.BETA.INV(ABS(VLOOKUP($V$1,VLookups!$A$28:$B$29,2,FALSE)-AC$3),IF($K72="L",$R72,$Q72),IF($K72="L",$Q72,$R72),$D72,$F72))</f>
        <v/>
      </c>
      <c r="AD72" s="129" t="str">
        <f>IF(OR($Q72="",$R72=""),"",_xlfn.BETA.INV(ABS(VLOOKUP($V$1,VLookups!$A$28:$B$29,2,FALSE)-AD$3),IF($K72="L",$R72,$Q72),IF($K72="L",$Q72,$R72),$D72,$F72))</f>
        <v/>
      </c>
      <c r="AE72" s="130" t="str">
        <f>IF(OR($Q72="",$R72=""),"",_xlfn.BETA.INV(ABS(VLOOKUP($V$1,VLookups!$A$28:$B$29,2,FALSE)-AE$3),IF($K72="L",$R72,$Q72),IF($K72="L",$Q72,$R72),$D72,$F72))</f>
        <v/>
      </c>
      <c r="AF72" s="129" t="str">
        <f>IF(OR($Q72="",$R72=""),"",_xlfn.BETA.INV(ABS(VLOOKUP($V$1,VLookups!$A$28:$B$29,2,FALSE)-AF$3),IF($K72="L",$R72,$Q72),IF($K72="L",$Q72,$R72),$D72,$F72))</f>
        <v/>
      </c>
      <c r="AG72" s="130" t="str">
        <f>IF(OR($Q72="",$R72=""),"",_xlfn.BETA.INV(ABS(VLOOKUP($V$1,VLookups!$A$28:$B$29,2,FALSE)-AG$3),IF($K72="L",$R72,$Q72),IF($K72="L",$Q72,$R72),$D72,$F72))</f>
        <v/>
      </c>
      <c r="AH72" s="129" t="str">
        <f>IF(OR($Q72="",$R72=""),"",_xlfn.BETA.INV(ABS(VLOOKUP($V$1,VLookups!$A$28:$B$29,2,FALSE)-AH$3),IF($K72="L",$R72,$Q72),IF($K72="L",$Q72,$R72),$D72,$F72))</f>
        <v/>
      </c>
      <c r="AI72" s="130" t="str">
        <f>IF(OR($Q72="",$R72=""),"",_xlfn.BETA.INV(ABS(VLOOKUP($V$1,VLookups!$A$28:$B$29,2,FALSE)-AI$3),IF($K72="L",$R72,$Q72),IF($K72="L",$Q72,$R72),$D72,$F72))</f>
        <v/>
      </c>
      <c r="AJ72" s="17"/>
      <c r="AK72" s="17"/>
      <c r="AL72" s="17"/>
    </row>
    <row r="73" spans="1:38" hidden="1" x14ac:dyDescent="0.25">
      <c r="A73" s="22">
        <v>70</v>
      </c>
      <c r="B73" s="152"/>
      <c r="C73" s="143"/>
      <c r="D73" s="117" t="str">
        <f t="shared" si="17"/>
        <v/>
      </c>
      <c r="E73" s="132"/>
      <c r="F73" s="117" t="str">
        <f t="shared" si="18"/>
        <v/>
      </c>
      <c r="G73" s="143"/>
      <c r="H73" s="153"/>
      <c r="I73" s="127" t="str">
        <f t="shared" si="19"/>
        <v/>
      </c>
      <c r="J73" s="23" t="str">
        <f t="shared" si="20"/>
        <v/>
      </c>
      <c r="K73" s="24" t="str">
        <f t="shared" si="21"/>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11"/>
        <v/>
      </c>
      <c r="O73" s="26"/>
      <c r="P73" s="24" t="str">
        <f>IF(OR(J73="",O73=""),"",MATCH(O73,Confidence!$A$1:$A$10,0))</f>
        <v/>
      </c>
      <c r="Q73" s="27" t="str">
        <f t="shared" si="12"/>
        <v/>
      </c>
      <c r="R73" s="27" t="str">
        <f t="shared" si="13"/>
        <v/>
      </c>
      <c r="S73" s="119" t="str">
        <f t="shared" si="14"/>
        <v/>
      </c>
      <c r="T73" s="119" t="str">
        <f t="shared" si="15"/>
        <v/>
      </c>
      <c r="U73" s="40" t="str">
        <f t="shared" si="16"/>
        <v/>
      </c>
      <c r="V73" s="132"/>
      <c r="W73" s="28" t="str">
        <f>IF(AND(D73&gt;0,E73&gt;0,F73&gt;0,Q73&gt;0,R73&gt;0,V73&gt;0,NOT(O73="")),ABS(VLOOKUP($V$1,VLookups!$A$28:$B$29,2,FALSE)-_xlfn.BETA.DIST(V73,IF(K73="L",R73,Q73),IF(K73="L",Q73,R73),TRUE,D73,F73)),"")</f>
        <v/>
      </c>
      <c r="X73" s="129" t="str">
        <f>IF(OR($Q73="",$R73=""),"",_xlfn.BETA.INV(ABS(VLOOKUP($V$1,VLookups!$A$28:$B$29,2,FALSE)-X$3),IF($K73="L",$R73,$Q73),IF($K73="L",$Q73,$R73),$D73,$F73))</f>
        <v/>
      </c>
      <c r="Y73" s="130" t="str">
        <f>IF(OR($Q73="",$R73=""),"",_xlfn.BETA.INV(ABS(VLOOKUP($V$1,VLookups!$A$28:$B$29,2,FALSE)-Y$3),IF($K73="L",$R73,$Q73),IF($K73="L",$Q73,$R73),$D73,$F73))</f>
        <v/>
      </c>
      <c r="Z73" s="129" t="str">
        <f>IF(OR($Q73="",$R73=""),"",_xlfn.BETA.INV(ABS(VLOOKUP($V$1,VLookups!$A$28:$B$29,2,FALSE)-Z$3),IF($K73="L",$R73,$Q73),IF($K73="L",$Q73,$R73),$D73,$F73))</f>
        <v/>
      </c>
      <c r="AA73" s="130" t="str">
        <f>IF(OR($Q73="",$R73=""),"",_xlfn.BETA.INV(ABS(VLOOKUP($V$1,VLookups!$A$28:$B$29,2,FALSE)-AA$3),IF($K73="L",$R73,$Q73),IF($K73="L",$Q73,$R73),$D73,$F73))</f>
        <v/>
      </c>
      <c r="AB73" s="129" t="str">
        <f>IF(OR($Q73="",$R73=""),"",_xlfn.BETA.INV(ABS(VLOOKUP($V$1,VLookups!$A$28:$B$29,2,FALSE)-AB$3),IF($K73="L",$R73,$Q73),IF($K73="L",$Q73,$R73),$D73,$F73))</f>
        <v/>
      </c>
      <c r="AC73" s="130" t="str">
        <f>IF(OR($Q73="",$R73=""),"",_xlfn.BETA.INV(ABS(VLOOKUP($V$1,VLookups!$A$28:$B$29,2,FALSE)-AC$3),IF($K73="L",$R73,$Q73),IF($K73="L",$Q73,$R73),$D73,$F73))</f>
        <v/>
      </c>
      <c r="AD73" s="129" t="str">
        <f>IF(OR($Q73="",$R73=""),"",_xlfn.BETA.INV(ABS(VLOOKUP($V$1,VLookups!$A$28:$B$29,2,FALSE)-AD$3),IF($K73="L",$R73,$Q73),IF($K73="L",$Q73,$R73),$D73,$F73))</f>
        <v/>
      </c>
      <c r="AE73" s="130" t="str">
        <f>IF(OR($Q73="",$R73=""),"",_xlfn.BETA.INV(ABS(VLOOKUP($V$1,VLookups!$A$28:$B$29,2,FALSE)-AE$3),IF($K73="L",$R73,$Q73),IF($K73="L",$Q73,$R73),$D73,$F73))</f>
        <v/>
      </c>
      <c r="AF73" s="129" t="str">
        <f>IF(OR($Q73="",$R73=""),"",_xlfn.BETA.INV(ABS(VLOOKUP($V$1,VLookups!$A$28:$B$29,2,FALSE)-AF$3),IF($K73="L",$R73,$Q73),IF($K73="L",$Q73,$R73),$D73,$F73))</f>
        <v/>
      </c>
      <c r="AG73" s="130" t="str">
        <f>IF(OR($Q73="",$R73=""),"",_xlfn.BETA.INV(ABS(VLOOKUP($V$1,VLookups!$A$28:$B$29,2,FALSE)-AG$3),IF($K73="L",$R73,$Q73),IF($K73="L",$Q73,$R73),$D73,$F73))</f>
        <v/>
      </c>
      <c r="AH73" s="129" t="str">
        <f>IF(OR($Q73="",$R73=""),"",_xlfn.BETA.INV(ABS(VLOOKUP($V$1,VLookups!$A$28:$B$29,2,FALSE)-AH$3),IF($K73="L",$R73,$Q73),IF($K73="L",$Q73,$R73),$D73,$F73))</f>
        <v/>
      </c>
      <c r="AI73" s="130" t="str">
        <f>IF(OR($Q73="",$R73=""),"",_xlfn.BETA.INV(ABS(VLOOKUP($V$1,VLookups!$A$28:$B$29,2,FALSE)-AI$3),IF($K73="L",$R73,$Q73),IF($K73="L",$Q73,$R73),$D73,$F73))</f>
        <v/>
      </c>
      <c r="AJ73" s="17"/>
      <c r="AK73" s="17"/>
      <c r="AL73" s="17"/>
    </row>
    <row r="74" spans="1:38" hidden="1" x14ac:dyDescent="0.25">
      <c r="A74" s="22">
        <v>71</v>
      </c>
      <c r="B74" s="152"/>
      <c r="C74" s="143"/>
      <c r="D74" s="117" t="str">
        <f t="shared" si="17"/>
        <v/>
      </c>
      <c r="E74" s="132"/>
      <c r="F74" s="117" t="str">
        <f t="shared" si="18"/>
        <v/>
      </c>
      <c r="G74" s="143"/>
      <c r="H74" s="153"/>
      <c r="I74" s="127" t="str">
        <f t="shared" si="19"/>
        <v/>
      </c>
      <c r="J74" s="23" t="str">
        <f t="shared" si="20"/>
        <v/>
      </c>
      <c r="K74" s="24" t="str">
        <f t="shared" si="21"/>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11"/>
        <v/>
      </c>
      <c r="O74" s="26"/>
      <c r="P74" s="24" t="str">
        <f>IF(OR(J74="",O74=""),"",MATCH(O74,Confidence!$A$1:$A$10,0))</f>
        <v/>
      </c>
      <c r="Q74" s="27" t="str">
        <f t="shared" si="12"/>
        <v/>
      </c>
      <c r="R74" s="27" t="str">
        <f t="shared" si="13"/>
        <v/>
      </c>
      <c r="S74" s="119" t="str">
        <f t="shared" si="14"/>
        <v/>
      </c>
      <c r="T74" s="119" t="str">
        <f t="shared" si="15"/>
        <v/>
      </c>
      <c r="U74" s="40" t="str">
        <f t="shared" si="16"/>
        <v/>
      </c>
      <c r="V74" s="132"/>
      <c r="W74" s="28" t="str">
        <f>IF(AND(D74&gt;0,E74&gt;0,F74&gt;0,Q74&gt;0,R74&gt;0,V74&gt;0,NOT(O74="")),ABS(VLOOKUP($V$1,VLookups!$A$28:$B$29,2,FALSE)-_xlfn.BETA.DIST(V74,IF(K74="L",R74,Q74),IF(K74="L",Q74,R74),TRUE,D74,F74)),"")</f>
        <v/>
      </c>
      <c r="X74" s="129" t="str">
        <f>IF(OR($Q74="",$R74=""),"",_xlfn.BETA.INV(ABS(VLOOKUP($V$1,VLookups!$A$28:$B$29,2,FALSE)-X$3),IF($K74="L",$R74,$Q74),IF($K74="L",$Q74,$R74),$D74,$F74))</f>
        <v/>
      </c>
      <c r="Y74" s="130" t="str">
        <f>IF(OR($Q74="",$R74=""),"",_xlfn.BETA.INV(ABS(VLOOKUP($V$1,VLookups!$A$28:$B$29,2,FALSE)-Y$3),IF($K74="L",$R74,$Q74),IF($K74="L",$Q74,$R74),$D74,$F74))</f>
        <v/>
      </c>
      <c r="Z74" s="129" t="str">
        <f>IF(OR($Q74="",$R74=""),"",_xlfn.BETA.INV(ABS(VLOOKUP($V$1,VLookups!$A$28:$B$29,2,FALSE)-Z$3),IF($K74="L",$R74,$Q74),IF($K74="L",$Q74,$R74),$D74,$F74))</f>
        <v/>
      </c>
      <c r="AA74" s="130" t="str">
        <f>IF(OR($Q74="",$R74=""),"",_xlfn.BETA.INV(ABS(VLOOKUP($V$1,VLookups!$A$28:$B$29,2,FALSE)-AA$3),IF($K74="L",$R74,$Q74),IF($K74="L",$Q74,$R74),$D74,$F74))</f>
        <v/>
      </c>
      <c r="AB74" s="129" t="str">
        <f>IF(OR($Q74="",$R74=""),"",_xlfn.BETA.INV(ABS(VLOOKUP($V$1,VLookups!$A$28:$B$29,2,FALSE)-AB$3),IF($K74="L",$R74,$Q74),IF($K74="L",$Q74,$R74),$D74,$F74))</f>
        <v/>
      </c>
      <c r="AC74" s="130" t="str">
        <f>IF(OR($Q74="",$R74=""),"",_xlfn.BETA.INV(ABS(VLOOKUP($V$1,VLookups!$A$28:$B$29,2,FALSE)-AC$3),IF($K74="L",$R74,$Q74),IF($K74="L",$Q74,$R74),$D74,$F74))</f>
        <v/>
      </c>
      <c r="AD74" s="129" t="str">
        <f>IF(OR($Q74="",$R74=""),"",_xlfn.BETA.INV(ABS(VLOOKUP($V$1,VLookups!$A$28:$B$29,2,FALSE)-AD$3),IF($K74="L",$R74,$Q74),IF($K74="L",$Q74,$R74),$D74,$F74))</f>
        <v/>
      </c>
      <c r="AE74" s="130" t="str">
        <f>IF(OR($Q74="",$R74=""),"",_xlfn.BETA.INV(ABS(VLOOKUP($V$1,VLookups!$A$28:$B$29,2,FALSE)-AE$3),IF($K74="L",$R74,$Q74),IF($K74="L",$Q74,$R74),$D74,$F74))</f>
        <v/>
      </c>
      <c r="AF74" s="129" t="str">
        <f>IF(OR($Q74="",$R74=""),"",_xlfn.BETA.INV(ABS(VLOOKUP($V$1,VLookups!$A$28:$B$29,2,FALSE)-AF$3),IF($K74="L",$R74,$Q74),IF($K74="L",$Q74,$R74),$D74,$F74))</f>
        <v/>
      </c>
      <c r="AG74" s="130" t="str">
        <f>IF(OR($Q74="",$R74=""),"",_xlfn.BETA.INV(ABS(VLOOKUP($V$1,VLookups!$A$28:$B$29,2,FALSE)-AG$3),IF($K74="L",$R74,$Q74),IF($K74="L",$Q74,$R74),$D74,$F74))</f>
        <v/>
      </c>
      <c r="AH74" s="129" t="str">
        <f>IF(OR($Q74="",$R74=""),"",_xlfn.BETA.INV(ABS(VLOOKUP($V$1,VLookups!$A$28:$B$29,2,FALSE)-AH$3),IF($K74="L",$R74,$Q74),IF($K74="L",$Q74,$R74),$D74,$F74))</f>
        <v/>
      </c>
      <c r="AI74" s="130" t="str">
        <f>IF(OR($Q74="",$R74=""),"",_xlfn.BETA.INV(ABS(VLOOKUP($V$1,VLookups!$A$28:$B$29,2,FALSE)-AI$3),IF($K74="L",$R74,$Q74),IF($K74="L",$Q74,$R74),$D74,$F74))</f>
        <v/>
      </c>
      <c r="AJ74" s="17"/>
      <c r="AK74" s="17"/>
      <c r="AL74" s="17"/>
    </row>
    <row r="75" spans="1:38" hidden="1" x14ac:dyDescent="0.25">
      <c r="A75" s="22">
        <v>72</v>
      </c>
      <c r="B75" s="152"/>
      <c r="C75" s="143"/>
      <c r="D75" s="117" t="str">
        <f t="shared" si="17"/>
        <v/>
      </c>
      <c r="E75" s="132"/>
      <c r="F75" s="117" t="str">
        <f t="shared" si="18"/>
        <v/>
      </c>
      <c r="G75" s="143"/>
      <c r="H75" s="153"/>
      <c r="I75" s="127" t="str">
        <f t="shared" si="19"/>
        <v/>
      </c>
      <c r="J75" s="23" t="str">
        <f t="shared" si="20"/>
        <v/>
      </c>
      <c r="K75" s="24" t="str">
        <f t="shared" si="21"/>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11"/>
        <v/>
      </c>
      <c r="O75" s="26"/>
      <c r="P75" s="24" t="str">
        <f>IF(OR(J75="",O75=""),"",MATCH(O75,Confidence!$A$1:$A$10,0))</f>
        <v/>
      </c>
      <c r="Q75" s="27" t="str">
        <f t="shared" si="12"/>
        <v/>
      </c>
      <c r="R75" s="27" t="str">
        <f t="shared" si="13"/>
        <v/>
      </c>
      <c r="S75" s="119" t="str">
        <f t="shared" si="14"/>
        <v/>
      </c>
      <c r="T75" s="119" t="str">
        <f t="shared" si="15"/>
        <v/>
      </c>
      <c r="U75" s="40" t="str">
        <f t="shared" si="16"/>
        <v/>
      </c>
      <c r="V75" s="132"/>
      <c r="W75" s="28" t="str">
        <f>IF(AND(D75&gt;0,E75&gt;0,F75&gt;0,Q75&gt;0,R75&gt;0,V75&gt;0,NOT(O75="")),ABS(VLOOKUP($V$1,VLookups!$A$28:$B$29,2,FALSE)-_xlfn.BETA.DIST(V75,IF(K75="L",R75,Q75),IF(K75="L",Q75,R75),TRUE,D75,F75)),"")</f>
        <v/>
      </c>
      <c r="X75" s="129" t="str">
        <f>IF(OR($Q75="",$R75=""),"",_xlfn.BETA.INV(ABS(VLOOKUP($V$1,VLookups!$A$28:$B$29,2,FALSE)-X$3),IF($K75="L",$R75,$Q75),IF($K75="L",$Q75,$R75),$D75,$F75))</f>
        <v/>
      </c>
      <c r="Y75" s="130" t="str">
        <f>IF(OR($Q75="",$R75=""),"",_xlfn.BETA.INV(ABS(VLOOKUP($V$1,VLookups!$A$28:$B$29,2,FALSE)-Y$3),IF($K75="L",$R75,$Q75),IF($K75="L",$Q75,$R75),$D75,$F75))</f>
        <v/>
      </c>
      <c r="Z75" s="129" t="str">
        <f>IF(OR($Q75="",$R75=""),"",_xlfn.BETA.INV(ABS(VLOOKUP($V$1,VLookups!$A$28:$B$29,2,FALSE)-Z$3),IF($K75="L",$R75,$Q75),IF($K75="L",$Q75,$R75),$D75,$F75))</f>
        <v/>
      </c>
      <c r="AA75" s="130" t="str">
        <f>IF(OR($Q75="",$R75=""),"",_xlfn.BETA.INV(ABS(VLOOKUP($V$1,VLookups!$A$28:$B$29,2,FALSE)-AA$3),IF($K75="L",$R75,$Q75),IF($K75="L",$Q75,$R75),$D75,$F75))</f>
        <v/>
      </c>
      <c r="AB75" s="129" t="str">
        <f>IF(OR($Q75="",$R75=""),"",_xlfn.BETA.INV(ABS(VLOOKUP($V$1,VLookups!$A$28:$B$29,2,FALSE)-AB$3),IF($K75="L",$R75,$Q75),IF($K75="L",$Q75,$R75),$D75,$F75))</f>
        <v/>
      </c>
      <c r="AC75" s="130" t="str">
        <f>IF(OR($Q75="",$R75=""),"",_xlfn.BETA.INV(ABS(VLOOKUP($V$1,VLookups!$A$28:$B$29,2,FALSE)-AC$3),IF($K75="L",$R75,$Q75),IF($K75="L",$Q75,$R75),$D75,$F75))</f>
        <v/>
      </c>
      <c r="AD75" s="129" t="str">
        <f>IF(OR($Q75="",$R75=""),"",_xlfn.BETA.INV(ABS(VLOOKUP($V$1,VLookups!$A$28:$B$29,2,FALSE)-AD$3),IF($K75="L",$R75,$Q75),IF($K75="L",$Q75,$R75),$D75,$F75))</f>
        <v/>
      </c>
      <c r="AE75" s="130" t="str">
        <f>IF(OR($Q75="",$R75=""),"",_xlfn.BETA.INV(ABS(VLOOKUP($V$1,VLookups!$A$28:$B$29,2,FALSE)-AE$3),IF($K75="L",$R75,$Q75),IF($K75="L",$Q75,$R75),$D75,$F75))</f>
        <v/>
      </c>
      <c r="AF75" s="129" t="str">
        <f>IF(OR($Q75="",$R75=""),"",_xlfn.BETA.INV(ABS(VLOOKUP($V$1,VLookups!$A$28:$B$29,2,FALSE)-AF$3),IF($K75="L",$R75,$Q75),IF($K75="L",$Q75,$R75),$D75,$F75))</f>
        <v/>
      </c>
      <c r="AG75" s="130" t="str">
        <f>IF(OR($Q75="",$R75=""),"",_xlfn.BETA.INV(ABS(VLOOKUP($V$1,VLookups!$A$28:$B$29,2,FALSE)-AG$3),IF($K75="L",$R75,$Q75),IF($K75="L",$Q75,$R75),$D75,$F75))</f>
        <v/>
      </c>
      <c r="AH75" s="129" t="str">
        <f>IF(OR($Q75="",$R75=""),"",_xlfn.BETA.INV(ABS(VLOOKUP($V$1,VLookups!$A$28:$B$29,2,FALSE)-AH$3),IF($K75="L",$R75,$Q75),IF($K75="L",$Q75,$R75),$D75,$F75))</f>
        <v/>
      </c>
      <c r="AI75" s="130" t="str">
        <f>IF(OR($Q75="",$R75=""),"",_xlfn.BETA.INV(ABS(VLOOKUP($V$1,VLookups!$A$28:$B$29,2,FALSE)-AI$3),IF($K75="L",$R75,$Q75),IF($K75="L",$Q75,$R75),$D75,$F75))</f>
        <v/>
      </c>
      <c r="AJ75" s="17"/>
      <c r="AK75" s="17"/>
      <c r="AL75" s="17"/>
    </row>
    <row r="76" spans="1:38" hidden="1" x14ac:dyDescent="0.25">
      <c r="A76" s="22">
        <v>73</v>
      </c>
      <c r="B76" s="152"/>
      <c r="C76" s="143"/>
      <c r="D76" s="117" t="str">
        <f t="shared" si="17"/>
        <v/>
      </c>
      <c r="E76" s="132"/>
      <c r="F76" s="117" t="str">
        <f t="shared" si="18"/>
        <v/>
      </c>
      <c r="G76" s="143"/>
      <c r="H76" s="153"/>
      <c r="I76" s="127" t="str">
        <f t="shared" si="19"/>
        <v/>
      </c>
      <c r="J76" s="23" t="str">
        <f t="shared" si="20"/>
        <v/>
      </c>
      <c r="K76" s="24" t="str">
        <f t="shared" si="21"/>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11"/>
        <v/>
      </c>
      <c r="O76" s="26"/>
      <c r="P76" s="24" t="str">
        <f>IF(OR(J76="",O76=""),"",MATCH(O76,Confidence!$A$1:$A$10,0))</f>
        <v/>
      </c>
      <c r="Q76" s="27" t="str">
        <f t="shared" si="12"/>
        <v/>
      </c>
      <c r="R76" s="27" t="str">
        <f t="shared" si="13"/>
        <v/>
      </c>
      <c r="S76" s="119" t="str">
        <f t="shared" si="14"/>
        <v/>
      </c>
      <c r="T76" s="119" t="str">
        <f t="shared" si="15"/>
        <v/>
      </c>
      <c r="U76" s="40" t="str">
        <f t="shared" si="16"/>
        <v/>
      </c>
      <c r="V76" s="132"/>
      <c r="W76" s="28" t="str">
        <f>IF(AND(D76&gt;0,E76&gt;0,F76&gt;0,Q76&gt;0,R76&gt;0,V76&gt;0,NOT(O76="")),ABS(VLOOKUP($V$1,VLookups!$A$28:$B$29,2,FALSE)-_xlfn.BETA.DIST(V76,IF(K76="L",R76,Q76),IF(K76="L",Q76,R76),TRUE,D76,F76)),"")</f>
        <v/>
      </c>
      <c r="X76" s="129" t="str">
        <f>IF(OR($Q76="",$R76=""),"",_xlfn.BETA.INV(ABS(VLOOKUP($V$1,VLookups!$A$28:$B$29,2,FALSE)-X$3),IF($K76="L",$R76,$Q76),IF($K76="L",$Q76,$R76),$D76,$F76))</f>
        <v/>
      </c>
      <c r="Y76" s="130" t="str">
        <f>IF(OR($Q76="",$R76=""),"",_xlfn.BETA.INV(ABS(VLOOKUP($V$1,VLookups!$A$28:$B$29,2,FALSE)-Y$3),IF($K76="L",$R76,$Q76),IF($K76="L",$Q76,$R76),$D76,$F76))</f>
        <v/>
      </c>
      <c r="Z76" s="129" t="str">
        <f>IF(OR($Q76="",$R76=""),"",_xlfn.BETA.INV(ABS(VLOOKUP($V$1,VLookups!$A$28:$B$29,2,FALSE)-Z$3),IF($K76="L",$R76,$Q76),IF($K76="L",$Q76,$R76),$D76,$F76))</f>
        <v/>
      </c>
      <c r="AA76" s="130" t="str">
        <f>IF(OR($Q76="",$R76=""),"",_xlfn.BETA.INV(ABS(VLOOKUP($V$1,VLookups!$A$28:$B$29,2,FALSE)-AA$3),IF($K76="L",$R76,$Q76),IF($K76="L",$Q76,$R76),$D76,$F76))</f>
        <v/>
      </c>
      <c r="AB76" s="129" t="str">
        <f>IF(OR($Q76="",$R76=""),"",_xlfn.BETA.INV(ABS(VLOOKUP($V$1,VLookups!$A$28:$B$29,2,FALSE)-AB$3),IF($K76="L",$R76,$Q76),IF($K76="L",$Q76,$R76),$D76,$F76))</f>
        <v/>
      </c>
      <c r="AC76" s="130" t="str">
        <f>IF(OR($Q76="",$R76=""),"",_xlfn.BETA.INV(ABS(VLOOKUP($V$1,VLookups!$A$28:$B$29,2,FALSE)-AC$3),IF($K76="L",$R76,$Q76),IF($K76="L",$Q76,$R76),$D76,$F76))</f>
        <v/>
      </c>
      <c r="AD76" s="129" t="str">
        <f>IF(OR($Q76="",$R76=""),"",_xlfn.BETA.INV(ABS(VLOOKUP($V$1,VLookups!$A$28:$B$29,2,FALSE)-AD$3),IF($K76="L",$R76,$Q76),IF($K76="L",$Q76,$R76),$D76,$F76))</f>
        <v/>
      </c>
      <c r="AE76" s="130" t="str">
        <f>IF(OR($Q76="",$R76=""),"",_xlfn.BETA.INV(ABS(VLOOKUP($V$1,VLookups!$A$28:$B$29,2,FALSE)-AE$3),IF($K76="L",$R76,$Q76),IF($K76="L",$Q76,$R76),$D76,$F76))</f>
        <v/>
      </c>
      <c r="AF76" s="129" t="str">
        <f>IF(OR($Q76="",$R76=""),"",_xlfn.BETA.INV(ABS(VLOOKUP($V$1,VLookups!$A$28:$B$29,2,FALSE)-AF$3),IF($K76="L",$R76,$Q76),IF($K76="L",$Q76,$R76),$D76,$F76))</f>
        <v/>
      </c>
      <c r="AG76" s="130" t="str">
        <f>IF(OR($Q76="",$R76=""),"",_xlfn.BETA.INV(ABS(VLOOKUP($V$1,VLookups!$A$28:$B$29,2,FALSE)-AG$3),IF($K76="L",$R76,$Q76),IF($K76="L",$Q76,$R76),$D76,$F76))</f>
        <v/>
      </c>
      <c r="AH76" s="129" t="str">
        <f>IF(OR($Q76="",$R76=""),"",_xlfn.BETA.INV(ABS(VLOOKUP($V$1,VLookups!$A$28:$B$29,2,FALSE)-AH$3),IF($K76="L",$R76,$Q76),IF($K76="L",$Q76,$R76),$D76,$F76))</f>
        <v/>
      </c>
      <c r="AI76" s="130" t="str">
        <f>IF(OR($Q76="",$R76=""),"",_xlfn.BETA.INV(ABS(VLOOKUP($V$1,VLookups!$A$28:$B$29,2,FALSE)-AI$3),IF($K76="L",$R76,$Q76),IF($K76="L",$Q76,$R76),$D76,$F76))</f>
        <v/>
      </c>
      <c r="AJ76" s="17"/>
      <c r="AK76" s="17"/>
      <c r="AL76" s="17"/>
    </row>
    <row r="77" spans="1:38" hidden="1" x14ac:dyDescent="0.25">
      <c r="A77" s="22">
        <v>74</v>
      </c>
      <c r="B77" s="152"/>
      <c r="C77" s="143"/>
      <c r="D77" s="117" t="str">
        <f t="shared" si="17"/>
        <v/>
      </c>
      <c r="E77" s="132"/>
      <c r="F77" s="117" t="str">
        <f t="shared" si="18"/>
        <v/>
      </c>
      <c r="G77" s="143"/>
      <c r="H77" s="153"/>
      <c r="I77" s="127" t="str">
        <f t="shared" si="19"/>
        <v/>
      </c>
      <c r="J77" s="23" t="str">
        <f t="shared" si="20"/>
        <v/>
      </c>
      <c r="K77" s="24" t="str">
        <f t="shared" si="21"/>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11"/>
        <v/>
      </c>
      <c r="O77" s="26"/>
      <c r="P77" s="24" t="str">
        <f>IF(OR(J77="",O77=""),"",MATCH(O77,Confidence!$A$1:$A$10,0))</f>
        <v/>
      </c>
      <c r="Q77" s="27" t="str">
        <f t="shared" si="12"/>
        <v/>
      </c>
      <c r="R77" s="27" t="str">
        <f t="shared" si="13"/>
        <v/>
      </c>
      <c r="S77" s="119" t="str">
        <f t="shared" si="14"/>
        <v/>
      </c>
      <c r="T77" s="119" t="str">
        <f t="shared" si="15"/>
        <v/>
      </c>
      <c r="U77" s="40" t="str">
        <f t="shared" si="16"/>
        <v/>
      </c>
      <c r="V77" s="132"/>
      <c r="W77" s="28" t="str">
        <f>IF(AND(D77&gt;0,E77&gt;0,F77&gt;0,Q77&gt;0,R77&gt;0,V77&gt;0,NOT(O77="")),ABS(VLOOKUP($V$1,VLookups!$A$28:$B$29,2,FALSE)-_xlfn.BETA.DIST(V77,IF(K77="L",R77,Q77),IF(K77="L",Q77,R77),TRUE,D77,F77)),"")</f>
        <v/>
      </c>
      <c r="X77" s="129" t="str">
        <f>IF(OR($Q77="",$R77=""),"",_xlfn.BETA.INV(ABS(VLOOKUP($V$1,VLookups!$A$28:$B$29,2,FALSE)-X$3),IF($K77="L",$R77,$Q77),IF($K77="L",$Q77,$R77),$D77,$F77))</f>
        <v/>
      </c>
      <c r="Y77" s="130" t="str">
        <f>IF(OR($Q77="",$R77=""),"",_xlfn.BETA.INV(ABS(VLOOKUP($V$1,VLookups!$A$28:$B$29,2,FALSE)-Y$3),IF($K77="L",$R77,$Q77),IF($K77="L",$Q77,$R77),$D77,$F77))</f>
        <v/>
      </c>
      <c r="Z77" s="129" t="str">
        <f>IF(OR($Q77="",$R77=""),"",_xlfn.BETA.INV(ABS(VLOOKUP($V$1,VLookups!$A$28:$B$29,2,FALSE)-Z$3),IF($K77="L",$R77,$Q77),IF($K77="L",$Q77,$R77),$D77,$F77))</f>
        <v/>
      </c>
      <c r="AA77" s="130" t="str">
        <f>IF(OR($Q77="",$R77=""),"",_xlfn.BETA.INV(ABS(VLOOKUP($V$1,VLookups!$A$28:$B$29,2,FALSE)-AA$3),IF($K77="L",$R77,$Q77),IF($K77="L",$Q77,$R77),$D77,$F77))</f>
        <v/>
      </c>
      <c r="AB77" s="129" t="str">
        <f>IF(OR($Q77="",$R77=""),"",_xlfn.BETA.INV(ABS(VLOOKUP($V$1,VLookups!$A$28:$B$29,2,FALSE)-AB$3),IF($K77="L",$R77,$Q77),IF($K77="L",$Q77,$R77),$D77,$F77))</f>
        <v/>
      </c>
      <c r="AC77" s="130" t="str">
        <f>IF(OR($Q77="",$R77=""),"",_xlfn.BETA.INV(ABS(VLOOKUP($V$1,VLookups!$A$28:$B$29,2,FALSE)-AC$3),IF($K77="L",$R77,$Q77),IF($K77="L",$Q77,$R77),$D77,$F77))</f>
        <v/>
      </c>
      <c r="AD77" s="129" t="str">
        <f>IF(OR($Q77="",$R77=""),"",_xlfn.BETA.INV(ABS(VLOOKUP($V$1,VLookups!$A$28:$B$29,2,FALSE)-AD$3),IF($K77="L",$R77,$Q77),IF($K77="L",$Q77,$R77),$D77,$F77))</f>
        <v/>
      </c>
      <c r="AE77" s="130" t="str">
        <f>IF(OR($Q77="",$R77=""),"",_xlfn.BETA.INV(ABS(VLOOKUP($V$1,VLookups!$A$28:$B$29,2,FALSE)-AE$3),IF($K77="L",$R77,$Q77),IF($K77="L",$Q77,$R77),$D77,$F77))</f>
        <v/>
      </c>
      <c r="AF77" s="129" t="str">
        <f>IF(OR($Q77="",$R77=""),"",_xlfn.BETA.INV(ABS(VLOOKUP($V$1,VLookups!$A$28:$B$29,2,FALSE)-AF$3),IF($K77="L",$R77,$Q77),IF($K77="L",$Q77,$R77),$D77,$F77))</f>
        <v/>
      </c>
      <c r="AG77" s="130" t="str">
        <f>IF(OR($Q77="",$R77=""),"",_xlfn.BETA.INV(ABS(VLOOKUP($V$1,VLookups!$A$28:$B$29,2,FALSE)-AG$3),IF($K77="L",$R77,$Q77),IF($K77="L",$Q77,$R77),$D77,$F77))</f>
        <v/>
      </c>
      <c r="AH77" s="129" t="str">
        <f>IF(OR($Q77="",$R77=""),"",_xlfn.BETA.INV(ABS(VLOOKUP($V$1,VLookups!$A$28:$B$29,2,FALSE)-AH$3),IF($K77="L",$R77,$Q77),IF($K77="L",$Q77,$R77),$D77,$F77))</f>
        <v/>
      </c>
      <c r="AI77" s="130" t="str">
        <f>IF(OR($Q77="",$R77=""),"",_xlfn.BETA.INV(ABS(VLOOKUP($V$1,VLookups!$A$28:$B$29,2,FALSE)-AI$3),IF($K77="L",$R77,$Q77),IF($K77="L",$Q77,$R77),$D77,$F77))</f>
        <v/>
      </c>
      <c r="AJ77" s="17"/>
      <c r="AK77" s="17"/>
      <c r="AL77" s="17"/>
    </row>
    <row r="78" spans="1:38" hidden="1" x14ac:dyDescent="0.25">
      <c r="A78" s="22">
        <v>75</v>
      </c>
      <c r="B78" s="152"/>
      <c r="C78" s="143"/>
      <c r="D78" s="117" t="str">
        <f t="shared" si="17"/>
        <v/>
      </c>
      <c r="E78" s="132"/>
      <c r="F78" s="117" t="str">
        <f t="shared" si="18"/>
        <v/>
      </c>
      <c r="G78" s="143"/>
      <c r="H78" s="153"/>
      <c r="I78" s="127" t="str">
        <f t="shared" si="19"/>
        <v/>
      </c>
      <c r="J78" s="23" t="str">
        <f t="shared" si="20"/>
        <v/>
      </c>
      <c r="K78" s="24" t="str">
        <f t="shared" si="21"/>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11"/>
        <v/>
      </c>
      <c r="O78" s="26"/>
      <c r="P78" s="24" t="str">
        <f>IF(OR(J78="",O78=""),"",MATCH(O78,Confidence!$A$1:$A$10,0))</f>
        <v/>
      </c>
      <c r="Q78" s="27" t="str">
        <f t="shared" si="12"/>
        <v/>
      </c>
      <c r="R78" s="27" t="str">
        <f t="shared" si="13"/>
        <v/>
      </c>
      <c r="S78" s="119" t="str">
        <f t="shared" si="14"/>
        <v/>
      </c>
      <c r="T78" s="119" t="str">
        <f t="shared" si="15"/>
        <v/>
      </c>
      <c r="U78" s="40" t="str">
        <f t="shared" si="16"/>
        <v/>
      </c>
      <c r="V78" s="132"/>
      <c r="W78" s="28" t="str">
        <f>IF(AND(D78&gt;0,E78&gt;0,F78&gt;0,Q78&gt;0,R78&gt;0,V78&gt;0,NOT(O78="")),ABS(VLOOKUP($V$1,VLookups!$A$28:$B$29,2,FALSE)-_xlfn.BETA.DIST(V78,IF(K78="L",R78,Q78),IF(K78="L",Q78,R78),TRUE,D78,F78)),"")</f>
        <v/>
      </c>
      <c r="X78" s="129" t="str">
        <f>IF(OR($Q78="",$R78=""),"",_xlfn.BETA.INV(ABS(VLOOKUP($V$1,VLookups!$A$28:$B$29,2,FALSE)-X$3),IF($K78="L",$R78,$Q78),IF($K78="L",$Q78,$R78),$D78,$F78))</f>
        <v/>
      </c>
      <c r="Y78" s="130" t="str">
        <f>IF(OR($Q78="",$R78=""),"",_xlfn.BETA.INV(ABS(VLOOKUP($V$1,VLookups!$A$28:$B$29,2,FALSE)-Y$3),IF($K78="L",$R78,$Q78),IF($K78="L",$Q78,$R78),$D78,$F78))</f>
        <v/>
      </c>
      <c r="Z78" s="129" t="str">
        <f>IF(OR($Q78="",$R78=""),"",_xlfn.BETA.INV(ABS(VLOOKUP($V$1,VLookups!$A$28:$B$29,2,FALSE)-Z$3),IF($K78="L",$R78,$Q78),IF($K78="L",$Q78,$R78),$D78,$F78))</f>
        <v/>
      </c>
      <c r="AA78" s="130" t="str">
        <f>IF(OR($Q78="",$R78=""),"",_xlfn.BETA.INV(ABS(VLOOKUP($V$1,VLookups!$A$28:$B$29,2,FALSE)-AA$3),IF($K78="L",$R78,$Q78),IF($K78="L",$Q78,$R78),$D78,$F78))</f>
        <v/>
      </c>
      <c r="AB78" s="129" t="str">
        <f>IF(OR($Q78="",$R78=""),"",_xlfn.BETA.INV(ABS(VLOOKUP($V$1,VLookups!$A$28:$B$29,2,FALSE)-AB$3),IF($K78="L",$R78,$Q78),IF($K78="L",$Q78,$R78),$D78,$F78))</f>
        <v/>
      </c>
      <c r="AC78" s="130" t="str">
        <f>IF(OR($Q78="",$R78=""),"",_xlfn.BETA.INV(ABS(VLOOKUP($V$1,VLookups!$A$28:$B$29,2,FALSE)-AC$3),IF($K78="L",$R78,$Q78),IF($K78="L",$Q78,$R78),$D78,$F78))</f>
        <v/>
      </c>
      <c r="AD78" s="129" t="str">
        <f>IF(OR($Q78="",$R78=""),"",_xlfn.BETA.INV(ABS(VLOOKUP($V$1,VLookups!$A$28:$B$29,2,FALSE)-AD$3),IF($K78="L",$R78,$Q78),IF($K78="L",$Q78,$R78),$D78,$F78))</f>
        <v/>
      </c>
      <c r="AE78" s="130" t="str">
        <f>IF(OR($Q78="",$R78=""),"",_xlfn.BETA.INV(ABS(VLOOKUP($V$1,VLookups!$A$28:$B$29,2,FALSE)-AE$3),IF($K78="L",$R78,$Q78),IF($K78="L",$Q78,$R78),$D78,$F78))</f>
        <v/>
      </c>
      <c r="AF78" s="129" t="str">
        <f>IF(OR($Q78="",$R78=""),"",_xlfn.BETA.INV(ABS(VLOOKUP($V$1,VLookups!$A$28:$B$29,2,FALSE)-AF$3),IF($K78="L",$R78,$Q78),IF($K78="L",$Q78,$R78),$D78,$F78))</f>
        <v/>
      </c>
      <c r="AG78" s="130" t="str">
        <f>IF(OR($Q78="",$R78=""),"",_xlfn.BETA.INV(ABS(VLOOKUP($V$1,VLookups!$A$28:$B$29,2,FALSE)-AG$3),IF($K78="L",$R78,$Q78),IF($K78="L",$Q78,$R78),$D78,$F78))</f>
        <v/>
      </c>
      <c r="AH78" s="129" t="str">
        <f>IF(OR($Q78="",$R78=""),"",_xlfn.BETA.INV(ABS(VLOOKUP($V$1,VLookups!$A$28:$B$29,2,FALSE)-AH$3),IF($K78="L",$R78,$Q78),IF($K78="L",$Q78,$R78),$D78,$F78))</f>
        <v/>
      </c>
      <c r="AI78" s="130" t="str">
        <f>IF(OR($Q78="",$R78=""),"",_xlfn.BETA.INV(ABS(VLOOKUP($V$1,VLookups!$A$28:$B$29,2,FALSE)-AI$3),IF($K78="L",$R78,$Q78),IF($K78="L",$Q78,$R78),$D78,$F78))</f>
        <v/>
      </c>
      <c r="AJ78" s="17"/>
      <c r="AK78" s="17"/>
      <c r="AL78" s="17"/>
    </row>
    <row r="79" spans="1:38" hidden="1" x14ac:dyDescent="0.25">
      <c r="A79" s="22">
        <v>76</v>
      </c>
      <c r="B79" s="152"/>
      <c r="C79" s="143"/>
      <c r="D79" s="117" t="str">
        <f t="shared" si="17"/>
        <v/>
      </c>
      <c r="E79" s="132"/>
      <c r="F79" s="117" t="str">
        <f t="shared" si="18"/>
        <v/>
      </c>
      <c r="G79" s="143"/>
      <c r="H79" s="153"/>
      <c r="I79" s="127" t="str">
        <f t="shared" si="19"/>
        <v/>
      </c>
      <c r="J79" s="23" t="str">
        <f t="shared" si="20"/>
        <v/>
      </c>
      <c r="K79" s="24" t="str">
        <f t="shared" si="21"/>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11"/>
        <v/>
      </c>
      <c r="O79" s="26"/>
      <c r="P79" s="24" t="str">
        <f>IF(OR(J79="",O79=""),"",MATCH(O79,Confidence!$A$1:$A$10,0))</f>
        <v/>
      </c>
      <c r="Q79" s="27" t="str">
        <f t="shared" si="12"/>
        <v/>
      </c>
      <c r="R79" s="27" t="str">
        <f t="shared" si="13"/>
        <v/>
      </c>
      <c r="S79" s="119" t="str">
        <f t="shared" si="14"/>
        <v/>
      </c>
      <c r="T79" s="119" t="str">
        <f t="shared" si="15"/>
        <v/>
      </c>
      <c r="U79" s="40" t="str">
        <f t="shared" si="16"/>
        <v/>
      </c>
      <c r="V79" s="132"/>
      <c r="W79" s="28" t="str">
        <f>IF(AND(D79&gt;0,E79&gt;0,F79&gt;0,Q79&gt;0,R79&gt;0,V79&gt;0,NOT(O79="")),ABS(VLOOKUP($V$1,VLookups!$A$28:$B$29,2,FALSE)-_xlfn.BETA.DIST(V79,IF(K79="L",R79,Q79),IF(K79="L",Q79,R79),TRUE,D79,F79)),"")</f>
        <v/>
      </c>
      <c r="X79" s="129" t="str">
        <f>IF(OR($Q79="",$R79=""),"",_xlfn.BETA.INV(ABS(VLOOKUP($V$1,VLookups!$A$28:$B$29,2,FALSE)-X$3),IF($K79="L",$R79,$Q79),IF($K79="L",$Q79,$R79),$D79,$F79))</f>
        <v/>
      </c>
      <c r="Y79" s="130" t="str">
        <f>IF(OR($Q79="",$R79=""),"",_xlfn.BETA.INV(ABS(VLOOKUP($V$1,VLookups!$A$28:$B$29,2,FALSE)-Y$3),IF($K79="L",$R79,$Q79),IF($K79="L",$Q79,$R79),$D79,$F79))</f>
        <v/>
      </c>
      <c r="Z79" s="129" t="str">
        <f>IF(OR($Q79="",$R79=""),"",_xlfn.BETA.INV(ABS(VLOOKUP($V$1,VLookups!$A$28:$B$29,2,FALSE)-Z$3),IF($K79="L",$R79,$Q79),IF($K79="L",$Q79,$R79),$D79,$F79))</f>
        <v/>
      </c>
      <c r="AA79" s="130" t="str">
        <f>IF(OR($Q79="",$R79=""),"",_xlfn.BETA.INV(ABS(VLOOKUP($V$1,VLookups!$A$28:$B$29,2,FALSE)-AA$3),IF($K79="L",$R79,$Q79),IF($K79="L",$Q79,$R79),$D79,$F79))</f>
        <v/>
      </c>
      <c r="AB79" s="129" t="str">
        <f>IF(OR($Q79="",$R79=""),"",_xlfn.BETA.INV(ABS(VLOOKUP($V$1,VLookups!$A$28:$B$29,2,FALSE)-AB$3),IF($K79="L",$R79,$Q79),IF($K79="L",$Q79,$R79),$D79,$F79))</f>
        <v/>
      </c>
      <c r="AC79" s="130" t="str">
        <f>IF(OR($Q79="",$R79=""),"",_xlfn.BETA.INV(ABS(VLOOKUP($V$1,VLookups!$A$28:$B$29,2,FALSE)-AC$3),IF($K79="L",$R79,$Q79),IF($K79="L",$Q79,$R79),$D79,$F79))</f>
        <v/>
      </c>
      <c r="AD79" s="129" t="str">
        <f>IF(OR($Q79="",$R79=""),"",_xlfn.BETA.INV(ABS(VLOOKUP($V$1,VLookups!$A$28:$B$29,2,FALSE)-AD$3),IF($K79="L",$R79,$Q79),IF($K79="L",$Q79,$R79),$D79,$F79))</f>
        <v/>
      </c>
      <c r="AE79" s="130" t="str">
        <f>IF(OR($Q79="",$R79=""),"",_xlfn.BETA.INV(ABS(VLOOKUP($V$1,VLookups!$A$28:$B$29,2,FALSE)-AE$3),IF($K79="L",$R79,$Q79),IF($K79="L",$Q79,$R79),$D79,$F79))</f>
        <v/>
      </c>
      <c r="AF79" s="129" t="str">
        <f>IF(OR($Q79="",$R79=""),"",_xlfn.BETA.INV(ABS(VLOOKUP($V$1,VLookups!$A$28:$B$29,2,FALSE)-AF$3),IF($K79="L",$R79,$Q79),IF($K79="L",$Q79,$R79),$D79,$F79))</f>
        <v/>
      </c>
      <c r="AG79" s="130" t="str">
        <f>IF(OR($Q79="",$R79=""),"",_xlfn.BETA.INV(ABS(VLOOKUP($V$1,VLookups!$A$28:$B$29,2,FALSE)-AG$3),IF($K79="L",$R79,$Q79),IF($K79="L",$Q79,$R79),$D79,$F79))</f>
        <v/>
      </c>
      <c r="AH79" s="129" t="str">
        <f>IF(OR($Q79="",$R79=""),"",_xlfn.BETA.INV(ABS(VLOOKUP($V$1,VLookups!$A$28:$B$29,2,FALSE)-AH$3),IF($K79="L",$R79,$Q79),IF($K79="L",$Q79,$R79),$D79,$F79))</f>
        <v/>
      </c>
      <c r="AI79" s="130" t="str">
        <f>IF(OR($Q79="",$R79=""),"",_xlfn.BETA.INV(ABS(VLOOKUP($V$1,VLookups!$A$28:$B$29,2,FALSE)-AI$3),IF($K79="L",$R79,$Q79),IF($K79="L",$Q79,$R79),$D79,$F79))</f>
        <v/>
      </c>
      <c r="AJ79" s="17"/>
      <c r="AK79" s="17"/>
      <c r="AL79" s="17"/>
    </row>
    <row r="80" spans="1:38" hidden="1" x14ac:dyDescent="0.25">
      <c r="A80" s="22">
        <v>77</v>
      </c>
      <c r="B80" s="152"/>
      <c r="C80" s="143"/>
      <c r="D80" s="117" t="str">
        <f t="shared" si="17"/>
        <v/>
      </c>
      <c r="E80" s="132"/>
      <c r="F80" s="117" t="str">
        <f t="shared" si="18"/>
        <v/>
      </c>
      <c r="G80" s="143"/>
      <c r="H80" s="153"/>
      <c r="I80" s="127" t="str">
        <f t="shared" si="19"/>
        <v/>
      </c>
      <c r="J80" s="23" t="str">
        <f t="shared" si="20"/>
        <v/>
      </c>
      <c r="K80" s="24" t="str">
        <f t="shared" si="21"/>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11"/>
        <v/>
      </c>
      <c r="O80" s="26"/>
      <c r="P80" s="24" t="str">
        <f>IF(OR(J80="",O80=""),"",MATCH(O80,Confidence!$A$1:$A$10,0))</f>
        <v/>
      </c>
      <c r="Q80" s="27" t="str">
        <f t="shared" si="12"/>
        <v/>
      </c>
      <c r="R80" s="27" t="str">
        <f t="shared" si="13"/>
        <v/>
      </c>
      <c r="S80" s="119" t="str">
        <f t="shared" si="14"/>
        <v/>
      </c>
      <c r="T80" s="119" t="str">
        <f t="shared" si="15"/>
        <v/>
      </c>
      <c r="U80" s="40" t="str">
        <f t="shared" si="16"/>
        <v/>
      </c>
      <c r="V80" s="132"/>
      <c r="W80" s="28" t="str">
        <f>IF(AND(D80&gt;0,E80&gt;0,F80&gt;0,Q80&gt;0,R80&gt;0,V80&gt;0,NOT(O80="")),ABS(VLOOKUP($V$1,VLookups!$A$28:$B$29,2,FALSE)-_xlfn.BETA.DIST(V80,IF(K80="L",R80,Q80),IF(K80="L",Q80,R80),TRUE,D80,F80)),"")</f>
        <v/>
      </c>
      <c r="X80" s="129" t="str">
        <f>IF(OR($Q80="",$R80=""),"",_xlfn.BETA.INV(ABS(VLOOKUP($V$1,VLookups!$A$28:$B$29,2,FALSE)-X$3),IF($K80="L",$R80,$Q80),IF($K80="L",$Q80,$R80),$D80,$F80))</f>
        <v/>
      </c>
      <c r="Y80" s="130" t="str">
        <f>IF(OR($Q80="",$R80=""),"",_xlfn.BETA.INV(ABS(VLOOKUP($V$1,VLookups!$A$28:$B$29,2,FALSE)-Y$3),IF($K80="L",$R80,$Q80),IF($K80="L",$Q80,$R80),$D80,$F80))</f>
        <v/>
      </c>
      <c r="Z80" s="129" t="str">
        <f>IF(OR($Q80="",$R80=""),"",_xlfn.BETA.INV(ABS(VLOOKUP($V$1,VLookups!$A$28:$B$29,2,FALSE)-Z$3),IF($K80="L",$R80,$Q80),IF($K80="L",$Q80,$R80),$D80,$F80))</f>
        <v/>
      </c>
      <c r="AA80" s="130" t="str">
        <f>IF(OR($Q80="",$R80=""),"",_xlfn.BETA.INV(ABS(VLOOKUP($V$1,VLookups!$A$28:$B$29,2,FALSE)-AA$3),IF($K80="L",$R80,$Q80),IF($K80="L",$Q80,$R80),$D80,$F80))</f>
        <v/>
      </c>
      <c r="AB80" s="129" t="str">
        <f>IF(OR($Q80="",$R80=""),"",_xlfn.BETA.INV(ABS(VLOOKUP($V$1,VLookups!$A$28:$B$29,2,FALSE)-AB$3),IF($K80="L",$R80,$Q80),IF($K80="L",$Q80,$R80),$D80,$F80))</f>
        <v/>
      </c>
      <c r="AC80" s="130" t="str">
        <f>IF(OR($Q80="",$R80=""),"",_xlfn.BETA.INV(ABS(VLOOKUP($V$1,VLookups!$A$28:$B$29,2,FALSE)-AC$3),IF($K80="L",$R80,$Q80),IF($K80="L",$Q80,$R80),$D80,$F80))</f>
        <v/>
      </c>
      <c r="AD80" s="129" t="str">
        <f>IF(OR($Q80="",$R80=""),"",_xlfn.BETA.INV(ABS(VLOOKUP($V$1,VLookups!$A$28:$B$29,2,FALSE)-AD$3),IF($K80="L",$R80,$Q80),IF($K80="L",$Q80,$R80),$D80,$F80))</f>
        <v/>
      </c>
      <c r="AE80" s="130" t="str">
        <f>IF(OR($Q80="",$R80=""),"",_xlfn.BETA.INV(ABS(VLOOKUP($V$1,VLookups!$A$28:$B$29,2,FALSE)-AE$3),IF($K80="L",$R80,$Q80),IF($K80="L",$Q80,$R80),$D80,$F80))</f>
        <v/>
      </c>
      <c r="AF80" s="129" t="str">
        <f>IF(OR($Q80="",$R80=""),"",_xlfn.BETA.INV(ABS(VLOOKUP($V$1,VLookups!$A$28:$B$29,2,FALSE)-AF$3),IF($K80="L",$R80,$Q80),IF($K80="L",$Q80,$R80),$D80,$F80))</f>
        <v/>
      </c>
      <c r="AG80" s="130" t="str">
        <f>IF(OR($Q80="",$R80=""),"",_xlfn.BETA.INV(ABS(VLOOKUP($V$1,VLookups!$A$28:$B$29,2,FALSE)-AG$3),IF($K80="L",$R80,$Q80),IF($K80="L",$Q80,$R80),$D80,$F80))</f>
        <v/>
      </c>
      <c r="AH80" s="129" t="str">
        <f>IF(OR($Q80="",$R80=""),"",_xlfn.BETA.INV(ABS(VLOOKUP($V$1,VLookups!$A$28:$B$29,2,FALSE)-AH$3),IF($K80="L",$R80,$Q80),IF($K80="L",$Q80,$R80),$D80,$F80))</f>
        <v/>
      </c>
      <c r="AI80" s="130" t="str">
        <f>IF(OR($Q80="",$R80=""),"",_xlfn.BETA.INV(ABS(VLOOKUP($V$1,VLookups!$A$28:$B$29,2,FALSE)-AI$3),IF($K80="L",$R80,$Q80),IF($K80="L",$Q80,$R80),$D80,$F80))</f>
        <v/>
      </c>
      <c r="AJ80" s="17"/>
      <c r="AK80" s="17"/>
      <c r="AL80" s="17"/>
    </row>
    <row r="81" spans="1:38" hidden="1" x14ac:dyDescent="0.25">
      <c r="A81" s="22">
        <v>78</v>
      </c>
      <c r="B81" s="152"/>
      <c r="C81" s="143"/>
      <c r="D81" s="117" t="str">
        <f t="shared" si="17"/>
        <v/>
      </c>
      <c r="E81" s="132"/>
      <c r="F81" s="117" t="str">
        <f t="shared" si="18"/>
        <v/>
      </c>
      <c r="G81" s="143"/>
      <c r="H81" s="153"/>
      <c r="I81" s="127" t="str">
        <f t="shared" si="19"/>
        <v/>
      </c>
      <c r="J81" s="23" t="str">
        <f t="shared" si="20"/>
        <v/>
      </c>
      <c r="K81" s="24" t="str">
        <f t="shared" si="21"/>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11"/>
        <v/>
      </c>
      <c r="O81" s="26"/>
      <c r="P81" s="24" t="str">
        <f>IF(OR(J81="",O81=""),"",MATCH(O81,Confidence!$A$1:$A$10,0))</f>
        <v/>
      </c>
      <c r="Q81" s="27" t="str">
        <f t="shared" si="12"/>
        <v/>
      </c>
      <c r="R81" s="27" t="str">
        <f t="shared" si="13"/>
        <v/>
      </c>
      <c r="S81" s="119" t="str">
        <f t="shared" si="14"/>
        <v/>
      </c>
      <c r="T81" s="119" t="str">
        <f t="shared" si="15"/>
        <v/>
      </c>
      <c r="U81" s="40" t="str">
        <f t="shared" si="16"/>
        <v/>
      </c>
      <c r="V81" s="132"/>
      <c r="W81" s="28" t="str">
        <f>IF(AND(D81&gt;0,E81&gt;0,F81&gt;0,Q81&gt;0,R81&gt;0,V81&gt;0,NOT(O81="")),ABS(VLOOKUP($V$1,VLookups!$A$28:$B$29,2,FALSE)-_xlfn.BETA.DIST(V81,IF(K81="L",R81,Q81),IF(K81="L",Q81,R81),TRUE,D81,F81)),"")</f>
        <v/>
      </c>
      <c r="X81" s="129" t="str">
        <f>IF(OR($Q81="",$R81=""),"",_xlfn.BETA.INV(ABS(VLOOKUP($V$1,VLookups!$A$28:$B$29,2,FALSE)-X$3),IF($K81="L",$R81,$Q81),IF($K81="L",$Q81,$R81),$D81,$F81))</f>
        <v/>
      </c>
      <c r="Y81" s="130" t="str">
        <f>IF(OR($Q81="",$R81=""),"",_xlfn.BETA.INV(ABS(VLOOKUP($V$1,VLookups!$A$28:$B$29,2,FALSE)-Y$3),IF($K81="L",$R81,$Q81),IF($K81="L",$Q81,$R81),$D81,$F81))</f>
        <v/>
      </c>
      <c r="Z81" s="129" t="str">
        <f>IF(OR($Q81="",$R81=""),"",_xlfn.BETA.INV(ABS(VLOOKUP($V$1,VLookups!$A$28:$B$29,2,FALSE)-Z$3),IF($K81="L",$R81,$Q81),IF($K81="L",$Q81,$R81),$D81,$F81))</f>
        <v/>
      </c>
      <c r="AA81" s="130" t="str">
        <f>IF(OR($Q81="",$R81=""),"",_xlfn.BETA.INV(ABS(VLOOKUP($V$1,VLookups!$A$28:$B$29,2,FALSE)-AA$3),IF($K81="L",$R81,$Q81),IF($K81="L",$Q81,$R81),$D81,$F81))</f>
        <v/>
      </c>
      <c r="AB81" s="129" t="str">
        <f>IF(OR($Q81="",$R81=""),"",_xlfn.BETA.INV(ABS(VLOOKUP($V$1,VLookups!$A$28:$B$29,2,FALSE)-AB$3),IF($K81="L",$R81,$Q81),IF($K81="L",$Q81,$R81),$D81,$F81))</f>
        <v/>
      </c>
      <c r="AC81" s="130" t="str">
        <f>IF(OR($Q81="",$R81=""),"",_xlfn.BETA.INV(ABS(VLOOKUP($V$1,VLookups!$A$28:$B$29,2,FALSE)-AC$3),IF($K81="L",$R81,$Q81),IF($K81="L",$Q81,$R81),$D81,$F81))</f>
        <v/>
      </c>
      <c r="AD81" s="129" t="str">
        <f>IF(OR($Q81="",$R81=""),"",_xlfn.BETA.INV(ABS(VLOOKUP($V$1,VLookups!$A$28:$B$29,2,FALSE)-AD$3),IF($K81="L",$R81,$Q81),IF($K81="L",$Q81,$R81),$D81,$F81))</f>
        <v/>
      </c>
      <c r="AE81" s="130" t="str">
        <f>IF(OR($Q81="",$R81=""),"",_xlfn.BETA.INV(ABS(VLOOKUP($V$1,VLookups!$A$28:$B$29,2,FALSE)-AE$3),IF($K81="L",$R81,$Q81),IF($K81="L",$Q81,$R81),$D81,$F81))</f>
        <v/>
      </c>
      <c r="AF81" s="129" t="str">
        <f>IF(OR($Q81="",$R81=""),"",_xlfn.BETA.INV(ABS(VLOOKUP($V$1,VLookups!$A$28:$B$29,2,FALSE)-AF$3),IF($K81="L",$R81,$Q81),IF($K81="L",$Q81,$R81),$D81,$F81))</f>
        <v/>
      </c>
      <c r="AG81" s="130" t="str">
        <f>IF(OR($Q81="",$R81=""),"",_xlfn.BETA.INV(ABS(VLOOKUP($V$1,VLookups!$A$28:$B$29,2,FALSE)-AG$3),IF($K81="L",$R81,$Q81),IF($K81="L",$Q81,$R81),$D81,$F81))</f>
        <v/>
      </c>
      <c r="AH81" s="129" t="str">
        <f>IF(OR($Q81="",$R81=""),"",_xlfn.BETA.INV(ABS(VLOOKUP($V$1,VLookups!$A$28:$B$29,2,FALSE)-AH$3),IF($K81="L",$R81,$Q81),IF($K81="L",$Q81,$R81),$D81,$F81))</f>
        <v/>
      </c>
      <c r="AI81" s="130" t="str">
        <f>IF(OR($Q81="",$R81=""),"",_xlfn.BETA.INV(ABS(VLOOKUP($V$1,VLookups!$A$28:$B$29,2,FALSE)-AI$3),IF($K81="L",$R81,$Q81),IF($K81="L",$Q81,$R81),$D81,$F81))</f>
        <v/>
      </c>
      <c r="AJ81" s="17"/>
      <c r="AK81" s="17"/>
      <c r="AL81" s="17"/>
    </row>
    <row r="82" spans="1:38" hidden="1" x14ac:dyDescent="0.25">
      <c r="A82" s="22">
        <v>79</v>
      </c>
      <c r="B82" s="152"/>
      <c r="C82" s="143"/>
      <c r="D82" s="117" t="str">
        <f t="shared" si="17"/>
        <v/>
      </c>
      <c r="E82" s="132"/>
      <c r="F82" s="117" t="str">
        <f t="shared" si="18"/>
        <v/>
      </c>
      <c r="G82" s="143"/>
      <c r="H82" s="153"/>
      <c r="I82" s="127" t="str">
        <f t="shared" si="19"/>
        <v/>
      </c>
      <c r="J82" s="23" t="str">
        <f t="shared" si="20"/>
        <v/>
      </c>
      <c r="K82" s="24" t="str">
        <f t="shared" si="21"/>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11"/>
        <v/>
      </c>
      <c r="O82" s="26"/>
      <c r="P82" s="24" t="str">
        <f>IF(OR(J82="",O82=""),"",MATCH(O82,Confidence!$A$1:$A$10,0))</f>
        <v/>
      </c>
      <c r="Q82" s="27" t="str">
        <f t="shared" si="12"/>
        <v/>
      </c>
      <c r="R82" s="27" t="str">
        <f t="shared" si="13"/>
        <v/>
      </c>
      <c r="S82" s="119" t="str">
        <f t="shared" si="14"/>
        <v/>
      </c>
      <c r="T82" s="119" t="str">
        <f t="shared" si="15"/>
        <v/>
      </c>
      <c r="U82" s="40" t="str">
        <f t="shared" si="16"/>
        <v/>
      </c>
      <c r="V82" s="132"/>
      <c r="W82" s="28" t="str">
        <f>IF(AND(D82&gt;0,E82&gt;0,F82&gt;0,Q82&gt;0,R82&gt;0,V82&gt;0,NOT(O82="")),ABS(VLOOKUP($V$1,VLookups!$A$28:$B$29,2,FALSE)-_xlfn.BETA.DIST(V82,IF(K82="L",R82,Q82),IF(K82="L",Q82,R82),TRUE,D82,F82)),"")</f>
        <v/>
      </c>
      <c r="X82" s="129" t="str">
        <f>IF(OR($Q82="",$R82=""),"",_xlfn.BETA.INV(ABS(VLOOKUP($V$1,VLookups!$A$28:$B$29,2,FALSE)-X$3),IF($K82="L",$R82,$Q82),IF($K82="L",$Q82,$R82),$D82,$F82))</f>
        <v/>
      </c>
      <c r="Y82" s="130" t="str">
        <f>IF(OR($Q82="",$R82=""),"",_xlfn.BETA.INV(ABS(VLOOKUP($V$1,VLookups!$A$28:$B$29,2,FALSE)-Y$3),IF($K82="L",$R82,$Q82),IF($K82="L",$Q82,$R82),$D82,$F82))</f>
        <v/>
      </c>
      <c r="Z82" s="129" t="str">
        <f>IF(OR($Q82="",$R82=""),"",_xlfn.BETA.INV(ABS(VLOOKUP($V$1,VLookups!$A$28:$B$29,2,FALSE)-Z$3),IF($K82="L",$R82,$Q82),IF($K82="L",$Q82,$R82),$D82,$F82))</f>
        <v/>
      </c>
      <c r="AA82" s="130" t="str">
        <f>IF(OR($Q82="",$R82=""),"",_xlfn.BETA.INV(ABS(VLOOKUP($V$1,VLookups!$A$28:$B$29,2,FALSE)-AA$3),IF($K82="L",$R82,$Q82),IF($K82="L",$Q82,$R82),$D82,$F82))</f>
        <v/>
      </c>
      <c r="AB82" s="129" t="str">
        <f>IF(OR($Q82="",$R82=""),"",_xlfn.BETA.INV(ABS(VLOOKUP($V$1,VLookups!$A$28:$B$29,2,FALSE)-AB$3),IF($K82="L",$R82,$Q82),IF($K82="L",$Q82,$R82),$D82,$F82))</f>
        <v/>
      </c>
      <c r="AC82" s="130" t="str">
        <f>IF(OR($Q82="",$R82=""),"",_xlfn.BETA.INV(ABS(VLOOKUP($V$1,VLookups!$A$28:$B$29,2,FALSE)-AC$3),IF($K82="L",$R82,$Q82),IF($K82="L",$Q82,$R82),$D82,$F82))</f>
        <v/>
      </c>
      <c r="AD82" s="129" t="str">
        <f>IF(OR($Q82="",$R82=""),"",_xlfn.BETA.INV(ABS(VLOOKUP($V$1,VLookups!$A$28:$B$29,2,FALSE)-AD$3),IF($K82="L",$R82,$Q82),IF($K82="L",$Q82,$R82),$D82,$F82))</f>
        <v/>
      </c>
      <c r="AE82" s="130" t="str">
        <f>IF(OR($Q82="",$R82=""),"",_xlfn.BETA.INV(ABS(VLOOKUP($V$1,VLookups!$A$28:$B$29,2,FALSE)-AE$3),IF($K82="L",$R82,$Q82),IF($K82="L",$Q82,$R82),$D82,$F82))</f>
        <v/>
      </c>
      <c r="AF82" s="129" t="str">
        <f>IF(OR($Q82="",$R82=""),"",_xlfn.BETA.INV(ABS(VLOOKUP($V$1,VLookups!$A$28:$B$29,2,FALSE)-AF$3),IF($K82="L",$R82,$Q82),IF($K82="L",$Q82,$R82),$D82,$F82))</f>
        <v/>
      </c>
      <c r="AG82" s="130" t="str">
        <f>IF(OR($Q82="",$R82=""),"",_xlfn.BETA.INV(ABS(VLOOKUP($V$1,VLookups!$A$28:$B$29,2,FALSE)-AG$3),IF($K82="L",$R82,$Q82),IF($K82="L",$Q82,$R82),$D82,$F82))</f>
        <v/>
      </c>
      <c r="AH82" s="129" t="str">
        <f>IF(OR($Q82="",$R82=""),"",_xlfn.BETA.INV(ABS(VLOOKUP($V$1,VLookups!$A$28:$B$29,2,FALSE)-AH$3),IF($K82="L",$R82,$Q82),IF($K82="L",$Q82,$R82),$D82,$F82))</f>
        <v/>
      </c>
      <c r="AI82" s="130" t="str">
        <f>IF(OR($Q82="",$R82=""),"",_xlfn.BETA.INV(ABS(VLOOKUP($V$1,VLookups!$A$28:$B$29,2,FALSE)-AI$3),IF($K82="L",$R82,$Q82),IF($K82="L",$Q82,$R82),$D82,$F82))</f>
        <v/>
      </c>
      <c r="AJ82" s="17"/>
      <c r="AK82" s="17"/>
      <c r="AL82" s="17"/>
    </row>
    <row r="83" spans="1:38" hidden="1" x14ac:dyDescent="0.25">
      <c r="A83" s="22">
        <v>80</v>
      </c>
      <c r="B83" s="152"/>
      <c r="C83" s="143"/>
      <c r="D83" s="117" t="str">
        <f t="shared" si="17"/>
        <v/>
      </c>
      <c r="E83" s="132"/>
      <c r="F83" s="117" t="str">
        <f t="shared" si="18"/>
        <v/>
      </c>
      <c r="G83" s="143"/>
      <c r="H83" s="153"/>
      <c r="I83" s="127" t="str">
        <f t="shared" si="19"/>
        <v/>
      </c>
      <c r="J83" s="23" t="str">
        <f t="shared" si="20"/>
        <v/>
      </c>
      <c r="K83" s="24" t="str">
        <f t="shared" si="21"/>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11"/>
        <v/>
      </c>
      <c r="O83" s="26"/>
      <c r="P83" s="24" t="str">
        <f>IF(OR(J83="",O83=""),"",MATCH(O83,Confidence!$A$1:$A$10,0))</f>
        <v/>
      </c>
      <c r="Q83" s="27" t="str">
        <f t="shared" si="12"/>
        <v/>
      </c>
      <c r="R83" s="27" t="str">
        <f t="shared" si="13"/>
        <v/>
      </c>
      <c r="S83" s="119" t="str">
        <f t="shared" si="14"/>
        <v/>
      </c>
      <c r="T83" s="119" t="str">
        <f t="shared" si="15"/>
        <v/>
      </c>
      <c r="U83" s="40" t="str">
        <f t="shared" si="16"/>
        <v/>
      </c>
      <c r="V83" s="132"/>
      <c r="W83" s="28" t="str">
        <f>IF(AND(D83&gt;0,E83&gt;0,F83&gt;0,Q83&gt;0,R83&gt;0,V83&gt;0,NOT(O83="")),ABS(VLOOKUP($V$1,VLookups!$A$28:$B$29,2,FALSE)-_xlfn.BETA.DIST(V83,IF(K83="L",R83,Q83),IF(K83="L",Q83,R83),TRUE,D83,F83)),"")</f>
        <v/>
      </c>
      <c r="X83" s="129" t="str">
        <f>IF(OR($Q83="",$R83=""),"",_xlfn.BETA.INV(ABS(VLOOKUP($V$1,VLookups!$A$28:$B$29,2,FALSE)-X$3),IF($K83="L",$R83,$Q83),IF($K83="L",$Q83,$R83),$D83,$F83))</f>
        <v/>
      </c>
      <c r="Y83" s="130" t="str">
        <f>IF(OR($Q83="",$R83=""),"",_xlfn.BETA.INV(ABS(VLOOKUP($V$1,VLookups!$A$28:$B$29,2,FALSE)-Y$3),IF($K83="L",$R83,$Q83),IF($K83="L",$Q83,$R83),$D83,$F83))</f>
        <v/>
      </c>
      <c r="Z83" s="129" t="str">
        <f>IF(OR($Q83="",$R83=""),"",_xlfn.BETA.INV(ABS(VLOOKUP($V$1,VLookups!$A$28:$B$29,2,FALSE)-Z$3),IF($K83="L",$R83,$Q83),IF($K83="L",$Q83,$R83),$D83,$F83))</f>
        <v/>
      </c>
      <c r="AA83" s="130" t="str">
        <f>IF(OR($Q83="",$R83=""),"",_xlfn.BETA.INV(ABS(VLOOKUP($V$1,VLookups!$A$28:$B$29,2,FALSE)-AA$3),IF($K83="L",$R83,$Q83),IF($K83="L",$Q83,$R83),$D83,$F83))</f>
        <v/>
      </c>
      <c r="AB83" s="129" t="str">
        <f>IF(OR($Q83="",$R83=""),"",_xlfn.BETA.INV(ABS(VLOOKUP($V$1,VLookups!$A$28:$B$29,2,FALSE)-AB$3),IF($K83="L",$R83,$Q83),IF($K83="L",$Q83,$R83),$D83,$F83))</f>
        <v/>
      </c>
      <c r="AC83" s="130" t="str">
        <f>IF(OR($Q83="",$R83=""),"",_xlfn.BETA.INV(ABS(VLOOKUP($V$1,VLookups!$A$28:$B$29,2,FALSE)-AC$3),IF($K83="L",$R83,$Q83),IF($K83="L",$Q83,$R83),$D83,$F83))</f>
        <v/>
      </c>
      <c r="AD83" s="129" t="str">
        <f>IF(OR($Q83="",$R83=""),"",_xlfn.BETA.INV(ABS(VLOOKUP($V$1,VLookups!$A$28:$B$29,2,FALSE)-AD$3),IF($K83="L",$R83,$Q83),IF($K83="L",$Q83,$R83),$D83,$F83))</f>
        <v/>
      </c>
      <c r="AE83" s="130" t="str">
        <f>IF(OR($Q83="",$R83=""),"",_xlfn.BETA.INV(ABS(VLOOKUP($V$1,VLookups!$A$28:$B$29,2,FALSE)-AE$3),IF($K83="L",$R83,$Q83),IF($K83="L",$Q83,$R83),$D83,$F83))</f>
        <v/>
      </c>
      <c r="AF83" s="129" t="str">
        <f>IF(OR($Q83="",$R83=""),"",_xlfn.BETA.INV(ABS(VLOOKUP($V$1,VLookups!$A$28:$B$29,2,FALSE)-AF$3),IF($K83="L",$R83,$Q83),IF($K83="L",$Q83,$R83),$D83,$F83))</f>
        <v/>
      </c>
      <c r="AG83" s="130" t="str">
        <f>IF(OR($Q83="",$R83=""),"",_xlfn.BETA.INV(ABS(VLOOKUP($V$1,VLookups!$A$28:$B$29,2,FALSE)-AG$3),IF($K83="L",$R83,$Q83),IF($K83="L",$Q83,$R83),$D83,$F83))</f>
        <v/>
      </c>
      <c r="AH83" s="129" t="str">
        <f>IF(OR($Q83="",$R83=""),"",_xlfn.BETA.INV(ABS(VLOOKUP($V$1,VLookups!$A$28:$B$29,2,FALSE)-AH$3),IF($K83="L",$R83,$Q83),IF($K83="L",$Q83,$R83),$D83,$F83))</f>
        <v/>
      </c>
      <c r="AI83" s="130" t="str">
        <f>IF(OR($Q83="",$R83=""),"",_xlfn.BETA.INV(ABS(VLOOKUP($V$1,VLookups!$A$28:$B$29,2,FALSE)-AI$3),IF($K83="L",$R83,$Q83),IF($K83="L",$Q83,$R83),$D83,$F83))</f>
        <v/>
      </c>
      <c r="AJ83" s="17"/>
      <c r="AK83" s="17"/>
      <c r="AL83" s="17"/>
    </row>
    <row r="84" spans="1:38" hidden="1" x14ac:dyDescent="0.25">
      <c r="A84" s="22">
        <v>81</v>
      </c>
      <c r="B84" s="152"/>
      <c r="C84" s="143"/>
      <c r="D84" s="117" t="str">
        <f t="shared" si="17"/>
        <v/>
      </c>
      <c r="E84" s="132"/>
      <c r="F84" s="117" t="str">
        <f t="shared" si="18"/>
        <v/>
      </c>
      <c r="G84" s="143"/>
      <c r="H84" s="153"/>
      <c r="I84" s="127" t="str">
        <f t="shared" si="19"/>
        <v/>
      </c>
      <c r="J84" s="23" t="str">
        <f t="shared" si="20"/>
        <v/>
      </c>
      <c r="K84" s="24" t="str">
        <f t="shared" si="21"/>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11"/>
        <v/>
      </c>
      <c r="O84" s="26"/>
      <c r="P84" s="24" t="str">
        <f>IF(OR(J84="",O84=""),"",MATCH(O84,Confidence!$A$1:$A$10,0))</f>
        <v/>
      </c>
      <c r="Q84" s="27" t="str">
        <f t="shared" si="12"/>
        <v/>
      </c>
      <c r="R84" s="27" t="str">
        <f t="shared" si="13"/>
        <v/>
      </c>
      <c r="S84" s="119" t="str">
        <f t="shared" si="14"/>
        <v/>
      </c>
      <c r="T84" s="119" t="str">
        <f t="shared" si="15"/>
        <v/>
      </c>
      <c r="U84" s="40" t="str">
        <f t="shared" si="16"/>
        <v/>
      </c>
      <c r="V84" s="132"/>
      <c r="W84" s="28" t="str">
        <f>IF(AND(D84&gt;0,E84&gt;0,F84&gt;0,Q84&gt;0,R84&gt;0,V84&gt;0,NOT(O84="")),ABS(VLOOKUP($V$1,VLookups!$A$28:$B$29,2,FALSE)-_xlfn.BETA.DIST(V84,IF(K84="L",R84,Q84),IF(K84="L",Q84,R84),TRUE,D84,F84)),"")</f>
        <v/>
      </c>
      <c r="X84" s="129" t="str">
        <f>IF(OR($Q84="",$R84=""),"",_xlfn.BETA.INV(ABS(VLOOKUP($V$1,VLookups!$A$28:$B$29,2,FALSE)-X$3),IF($K84="L",$R84,$Q84),IF($K84="L",$Q84,$R84),$D84,$F84))</f>
        <v/>
      </c>
      <c r="Y84" s="130" t="str">
        <f>IF(OR($Q84="",$R84=""),"",_xlfn.BETA.INV(ABS(VLOOKUP($V$1,VLookups!$A$28:$B$29,2,FALSE)-Y$3),IF($K84="L",$R84,$Q84),IF($K84="L",$Q84,$R84),$D84,$F84))</f>
        <v/>
      </c>
      <c r="Z84" s="129" t="str">
        <f>IF(OR($Q84="",$R84=""),"",_xlfn.BETA.INV(ABS(VLOOKUP($V$1,VLookups!$A$28:$B$29,2,FALSE)-Z$3),IF($K84="L",$R84,$Q84),IF($K84="L",$Q84,$R84),$D84,$F84))</f>
        <v/>
      </c>
      <c r="AA84" s="130" t="str">
        <f>IF(OR($Q84="",$R84=""),"",_xlfn.BETA.INV(ABS(VLOOKUP($V$1,VLookups!$A$28:$B$29,2,FALSE)-AA$3),IF($K84="L",$R84,$Q84),IF($K84="L",$Q84,$R84),$D84,$F84))</f>
        <v/>
      </c>
      <c r="AB84" s="129" t="str">
        <f>IF(OR($Q84="",$R84=""),"",_xlfn.BETA.INV(ABS(VLOOKUP($V$1,VLookups!$A$28:$B$29,2,FALSE)-AB$3),IF($K84="L",$R84,$Q84),IF($K84="L",$Q84,$R84),$D84,$F84))</f>
        <v/>
      </c>
      <c r="AC84" s="130" t="str">
        <f>IF(OR($Q84="",$R84=""),"",_xlfn.BETA.INV(ABS(VLOOKUP($V$1,VLookups!$A$28:$B$29,2,FALSE)-AC$3),IF($K84="L",$R84,$Q84),IF($K84="L",$Q84,$R84),$D84,$F84))</f>
        <v/>
      </c>
      <c r="AD84" s="129" t="str">
        <f>IF(OR($Q84="",$R84=""),"",_xlfn.BETA.INV(ABS(VLOOKUP($V$1,VLookups!$A$28:$B$29,2,FALSE)-AD$3),IF($K84="L",$R84,$Q84),IF($K84="L",$Q84,$R84),$D84,$F84))</f>
        <v/>
      </c>
      <c r="AE84" s="130" t="str">
        <f>IF(OR($Q84="",$R84=""),"",_xlfn.BETA.INV(ABS(VLOOKUP($V$1,VLookups!$A$28:$B$29,2,FALSE)-AE$3),IF($K84="L",$R84,$Q84),IF($K84="L",$Q84,$R84),$D84,$F84))</f>
        <v/>
      </c>
      <c r="AF84" s="129" t="str">
        <f>IF(OR($Q84="",$R84=""),"",_xlfn.BETA.INV(ABS(VLOOKUP($V$1,VLookups!$A$28:$B$29,2,FALSE)-AF$3),IF($K84="L",$R84,$Q84),IF($K84="L",$Q84,$R84),$D84,$F84))</f>
        <v/>
      </c>
      <c r="AG84" s="130" t="str">
        <f>IF(OR($Q84="",$R84=""),"",_xlfn.BETA.INV(ABS(VLOOKUP($V$1,VLookups!$A$28:$B$29,2,FALSE)-AG$3),IF($K84="L",$R84,$Q84),IF($K84="L",$Q84,$R84),$D84,$F84))</f>
        <v/>
      </c>
      <c r="AH84" s="129" t="str">
        <f>IF(OR($Q84="",$R84=""),"",_xlfn.BETA.INV(ABS(VLOOKUP($V$1,VLookups!$A$28:$B$29,2,FALSE)-AH$3),IF($K84="L",$R84,$Q84),IF($K84="L",$Q84,$R84),$D84,$F84))</f>
        <v/>
      </c>
      <c r="AI84" s="130" t="str">
        <f>IF(OR($Q84="",$R84=""),"",_xlfn.BETA.INV(ABS(VLOOKUP($V$1,VLookups!$A$28:$B$29,2,FALSE)-AI$3),IF($K84="L",$R84,$Q84),IF($K84="L",$Q84,$R84),$D84,$F84))</f>
        <v/>
      </c>
      <c r="AJ84" s="17"/>
      <c r="AK84" s="17"/>
      <c r="AL84" s="17"/>
    </row>
    <row r="85" spans="1:38" hidden="1" x14ac:dyDescent="0.25">
      <c r="A85" s="22">
        <v>82</v>
      </c>
      <c r="B85" s="152"/>
      <c r="C85" s="143"/>
      <c r="D85" s="117" t="str">
        <f t="shared" si="17"/>
        <v/>
      </c>
      <c r="E85" s="132"/>
      <c r="F85" s="117" t="str">
        <f t="shared" si="18"/>
        <v/>
      </c>
      <c r="G85" s="143"/>
      <c r="H85" s="153"/>
      <c r="I85" s="127" t="str">
        <f t="shared" si="19"/>
        <v/>
      </c>
      <c r="J85" s="23" t="str">
        <f t="shared" si="20"/>
        <v/>
      </c>
      <c r="K85" s="24" t="str">
        <f t="shared" si="21"/>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11"/>
        <v/>
      </c>
      <c r="O85" s="26"/>
      <c r="P85" s="24" t="str">
        <f>IF(OR(J85="",O85=""),"",MATCH(O85,Confidence!$A$1:$A$10,0))</f>
        <v/>
      </c>
      <c r="Q85" s="27" t="str">
        <f t="shared" si="12"/>
        <v/>
      </c>
      <c r="R85" s="27" t="str">
        <f t="shared" si="13"/>
        <v/>
      </c>
      <c r="S85" s="119" t="str">
        <f t="shared" si="14"/>
        <v/>
      </c>
      <c r="T85" s="119" t="str">
        <f t="shared" si="15"/>
        <v/>
      </c>
      <c r="U85" s="40" t="str">
        <f t="shared" si="16"/>
        <v/>
      </c>
      <c r="V85" s="132"/>
      <c r="W85" s="28" t="str">
        <f>IF(AND(D85&gt;0,E85&gt;0,F85&gt;0,Q85&gt;0,R85&gt;0,V85&gt;0,NOT(O85="")),ABS(VLOOKUP($V$1,VLookups!$A$28:$B$29,2,FALSE)-_xlfn.BETA.DIST(V85,IF(K85="L",R85,Q85),IF(K85="L",Q85,R85),TRUE,D85,F85)),"")</f>
        <v/>
      </c>
      <c r="X85" s="129" t="str">
        <f>IF(OR($Q85="",$R85=""),"",_xlfn.BETA.INV(ABS(VLOOKUP($V$1,VLookups!$A$28:$B$29,2,FALSE)-X$3),IF($K85="L",$R85,$Q85),IF($K85="L",$Q85,$R85),$D85,$F85))</f>
        <v/>
      </c>
      <c r="Y85" s="130" t="str">
        <f>IF(OR($Q85="",$R85=""),"",_xlfn.BETA.INV(ABS(VLOOKUP($V$1,VLookups!$A$28:$B$29,2,FALSE)-Y$3),IF($K85="L",$R85,$Q85),IF($K85="L",$Q85,$R85),$D85,$F85))</f>
        <v/>
      </c>
      <c r="Z85" s="129" t="str">
        <f>IF(OR($Q85="",$R85=""),"",_xlfn.BETA.INV(ABS(VLOOKUP($V$1,VLookups!$A$28:$B$29,2,FALSE)-Z$3),IF($K85="L",$R85,$Q85),IF($K85="L",$Q85,$R85),$D85,$F85))</f>
        <v/>
      </c>
      <c r="AA85" s="130" t="str">
        <f>IF(OR($Q85="",$R85=""),"",_xlfn.BETA.INV(ABS(VLOOKUP($V$1,VLookups!$A$28:$B$29,2,FALSE)-AA$3),IF($K85="L",$R85,$Q85),IF($K85="L",$Q85,$R85),$D85,$F85))</f>
        <v/>
      </c>
      <c r="AB85" s="129" t="str">
        <f>IF(OR($Q85="",$R85=""),"",_xlfn.BETA.INV(ABS(VLOOKUP($V$1,VLookups!$A$28:$B$29,2,FALSE)-AB$3),IF($K85="L",$R85,$Q85),IF($K85="L",$Q85,$R85),$D85,$F85))</f>
        <v/>
      </c>
      <c r="AC85" s="130" t="str">
        <f>IF(OR($Q85="",$R85=""),"",_xlfn.BETA.INV(ABS(VLOOKUP($V$1,VLookups!$A$28:$B$29,2,FALSE)-AC$3),IF($K85="L",$R85,$Q85),IF($K85="L",$Q85,$R85),$D85,$F85))</f>
        <v/>
      </c>
      <c r="AD85" s="129" t="str">
        <f>IF(OR($Q85="",$R85=""),"",_xlfn.BETA.INV(ABS(VLOOKUP($V$1,VLookups!$A$28:$B$29,2,FALSE)-AD$3),IF($K85="L",$R85,$Q85),IF($K85="L",$Q85,$R85),$D85,$F85))</f>
        <v/>
      </c>
      <c r="AE85" s="130" t="str">
        <f>IF(OR($Q85="",$R85=""),"",_xlfn.BETA.INV(ABS(VLOOKUP($V$1,VLookups!$A$28:$B$29,2,FALSE)-AE$3),IF($K85="L",$R85,$Q85),IF($K85="L",$Q85,$R85),$D85,$F85))</f>
        <v/>
      </c>
      <c r="AF85" s="129" t="str">
        <f>IF(OR($Q85="",$R85=""),"",_xlfn.BETA.INV(ABS(VLOOKUP($V$1,VLookups!$A$28:$B$29,2,FALSE)-AF$3),IF($K85="L",$R85,$Q85),IF($K85="L",$Q85,$R85),$D85,$F85))</f>
        <v/>
      </c>
      <c r="AG85" s="130" t="str">
        <f>IF(OR($Q85="",$R85=""),"",_xlfn.BETA.INV(ABS(VLOOKUP($V$1,VLookups!$A$28:$B$29,2,FALSE)-AG$3),IF($K85="L",$R85,$Q85),IF($K85="L",$Q85,$R85),$D85,$F85))</f>
        <v/>
      </c>
      <c r="AH85" s="129" t="str">
        <f>IF(OR($Q85="",$R85=""),"",_xlfn.BETA.INV(ABS(VLOOKUP($V$1,VLookups!$A$28:$B$29,2,FALSE)-AH$3),IF($K85="L",$R85,$Q85),IF($K85="L",$Q85,$R85),$D85,$F85))</f>
        <v/>
      </c>
      <c r="AI85" s="130" t="str">
        <f>IF(OR($Q85="",$R85=""),"",_xlfn.BETA.INV(ABS(VLOOKUP($V$1,VLookups!$A$28:$B$29,2,FALSE)-AI$3),IF($K85="L",$R85,$Q85),IF($K85="L",$Q85,$R85),$D85,$F85))</f>
        <v/>
      </c>
      <c r="AJ85" s="17"/>
      <c r="AK85" s="17"/>
      <c r="AL85" s="17"/>
    </row>
    <row r="86" spans="1:38" hidden="1" x14ac:dyDescent="0.25">
      <c r="A86" s="22">
        <v>83</v>
      </c>
      <c r="B86" s="152"/>
      <c r="C86" s="143"/>
      <c r="D86" s="117" t="str">
        <f t="shared" si="17"/>
        <v/>
      </c>
      <c r="E86" s="132"/>
      <c r="F86" s="117" t="str">
        <f t="shared" si="18"/>
        <v/>
      </c>
      <c r="G86" s="143"/>
      <c r="H86" s="153"/>
      <c r="I86" s="127" t="str">
        <f t="shared" si="19"/>
        <v/>
      </c>
      <c r="J86" s="23" t="str">
        <f t="shared" si="20"/>
        <v/>
      </c>
      <c r="K86" s="24" t="str">
        <f t="shared" si="21"/>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11"/>
        <v/>
      </c>
      <c r="O86" s="26"/>
      <c r="P86" s="24" t="str">
        <f>IF(OR(J86="",O86=""),"",MATCH(O86,Confidence!$A$1:$A$10,0))</f>
        <v/>
      </c>
      <c r="Q86" s="27" t="str">
        <f t="shared" si="12"/>
        <v/>
      </c>
      <c r="R86" s="27" t="str">
        <f t="shared" si="13"/>
        <v/>
      </c>
      <c r="S86" s="119" t="str">
        <f t="shared" si="14"/>
        <v/>
      </c>
      <c r="T86" s="119" t="str">
        <f t="shared" si="15"/>
        <v/>
      </c>
      <c r="U86" s="40" t="str">
        <f t="shared" si="16"/>
        <v/>
      </c>
      <c r="V86" s="132"/>
      <c r="W86" s="28" t="str">
        <f>IF(AND(D86&gt;0,E86&gt;0,F86&gt;0,Q86&gt;0,R86&gt;0,V86&gt;0,NOT(O86="")),ABS(VLOOKUP($V$1,VLookups!$A$28:$B$29,2,FALSE)-_xlfn.BETA.DIST(V86,IF(K86="L",R86,Q86),IF(K86="L",Q86,R86),TRUE,D86,F86)),"")</f>
        <v/>
      </c>
      <c r="X86" s="129" t="str">
        <f>IF(OR($Q86="",$R86=""),"",_xlfn.BETA.INV(ABS(VLOOKUP($V$1,VLookups!$A$28:$B$29,2,FALSE)-X$3),IF($K86="L",$R86,$Q86),IF($K86="L",$Q86,$R86),$D86,$F86))</f>
        <v/>
      </c>
      <c r="Y86" s="130" t="str">
        <f>IF(OR($Q86="",$R86=""),"",_xlfn.BETA.INV(ABS(VLOOKUP($V$1,VLookups!$A$28:$B$29,2,FALSE)-Y$3),IF($K86="L",$R86,$Q86),IF($K86="L",$Q86,$R86),$D86,$F86))</f>
        <v/>
      </c>
      <c r="Z86" s="129" t="str">
        <f>IF(OR($Q86="",$R86=""),"",_xlfn.BETA.INV(ABS(VLOOKUP($V$1,VLookups!$A$28:$B$29,2,FALSE)-Z$3),IF($K86="L",$R86,$Q86),IF($K86="L",$Q86,$R86),$D86,$F86))</f>
        <v/>
      </c>
      <c r="AA86" s="130" t="str">
        <f>IF(OR($Q86="",$R86=""),"",_xlfn.BETA.INV(ABS(VLOOKUP($V$1,VLookups!$A$28:$B$29,2,FALSE)-AA$3),IF($K86="L",$R86,$Q86),IF($K86="L",$Q86,$R86),$D86,$F86))</f>
        <v/>
      </c>
      <c r="AB86" s="129" t="str">
        <f>IF(OR($Q86="",$R86=""),"",_xlfn.BETA.INV(ABS(VLOOKUP($V$1,VLookups!$A$28:$B$29,2,FALSE)-AB$3),IF($K86="L",$R86,$Q86),IF($K86="L",$Q86,$R86),$D86,$F86))</f>
        <v/>
      </c>
      <c r="AC86" s="130" t="str">
        <f>IF(OR($Q86="",$R86=""),"",_xlfn.BETA.INV(ABS(VLOOKUP($V$1,VLookups!$A$28:$B$29,2,FALSE)-AC$3),IF($K86="L",$R86,$Q86),IF($K86="L",$Q86,$R86),$D86,$F86))</f>
        <v/>
      </c>
      <c r="AD86" s="129" t="str">
        <f>IF(OR($Q86="",$R86=""),"",_xlfn.BETA.INV(ABS(VLOOKUP($V$1,VLookups!$A$28:$B$29,2,FALSE)-AD$3),IF($K86="L",$R86,$Q86),IF($K86="L",$Q86,$R86),$D86,$F86))</f>
        <v/>
      </c>
      <c r="AE86" s="130" t="str">
        <f>IF(OR($Q86="",$R86=""),"",_xlfn.BETA.INV(ABS(VLOOKUP($V$1,VLookups!$A$28:$B$29,2,FALSE)-AE$3),IF($K86="L",$R86,$Q86),IF($K86="L",$Q86,$R86),$D86,$F86))</f>
        <v/>
      </c>
      <c r="AF86" s="129" t="str">
        <f>IF(OR($Q86="",$R86=""),"",_xlfn.BETA.INV(ABS(VLOOKUP($V$1,VLookups!$A$28:$B$29,2,FALSE)-AF$3),IF($K86="L",$R86,$Q86),IF($K86="L",$Q86,$R86),$D86,$F86))</f>
        <v/>
      </c>
      <c r="AG86" s="130" t="str">
        <f>IF(OR($Q86="",$R86=""),"",_xlfn.BETA.INV(ABS(VLOOKUP($V$1,VLookups!$A$28:$B$29,2,FALSE)-AG$3),IF($K86="L",$R86,$Q86),IF($K86="L",$Q86,$R86),$D86,$F86))</f>
        <v/>
      </c>
      <c r="AH86" s="129" t="str">
        <f>IF(OR($Q86="",$R86=""),"",_xlfn.BETA.INV(ABS(VLOOKUP($V$1,VLookups!$A$28:$B$29,2,FALSE)-AH$3),IF($K86="L",$R86,$Q86),IF($K86="L",$Q86,$R86),$D86,$F86))</f>
        <v/>
      </c>
      <c r="AI86" s="130" t="str">
        <f>IF(OR($Q86="",$R86=""),"",_xlfn.BETA.INV(ABS(VLOOKUP($V$1,VLookups!$A$28:$B$29,2,FALSE)-AI$3),IF($K86="L",$R86,$Q86),IF($K86="L",$Q86,$R86),$D86,$F86))</f>
        <v/>
      </c>
      <c r="AJ86" s="17"/>
      <c r="AK86" s="17"/>
      <c r="AL86" s="17"/>
    </row>
    <row r="87" spans="1:38" hidden="1" x14ac:dyDescent="0.25">
      <c r="A87" s="22">
        <v>84</v>
      </c>
      <c r="B87" s="152"/>
      <c r="C87" s="143"/>
      <c r="D87" s="117" t="str">
        <f t="shared" si="17"/>
        <v/>
      </c>
      <c r="E87" s="132"/>
      <c r="F87" s="117" t="str">
        <f t="shared" si="18"/>
        <v/>
      </c>
      <c r="G87" s="143"/>
      <c r="H87" s="153"/>
      <c r="I87" s="127" t="str">
        <f t="shared" si="19"/>
        <v/>
      </c>
      <c r="J87" s="23" t="str">
        <f t="shared" si="20"/>
        <v/>
      </c>
      <c r="K87" s="24" t="str">
        <f t="shared" si="21"/>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11"/>
        <v/>
      </c>
      <c r="O87" s="26"/>
      <c r="P87" s="24" t="str">
        <f>IF(OR(J87="",O87=""),"",MATCH(O87,Confidence!$A$1:$A$10,0))</f>
        <v/>
      </c>
      <c r="Q87" s="27" t="str">
        <f t="shared" si="12"/>
        <v/>
      </c>
      <c r="R87" s="27" t="str">
        <f t="shared" si="13"/>
        <v/>
      </c>
      <c r="S87" s="119" t="str">
        <f t="shared" si="14"/>
        <v/>
      </c>
      <c r="T87" s="119" t="str">
        <f t="shared" si="15"/>
        <v/>
      </c>
      <c r="U87" s="40" t="str">
        <f t="shared" si="16"/>
        <v/>
      </c>
      <c r="V87" s="132"/>
      <c r="W87" s="28" t="str">
        <f>IF(AND(D87&gt;0,E87&gt;0,F87&gt;0,Q87&gt;0,R87&gt;0,V87&gt;0,NOT(O87="")),ABS(VLOOKUP($V$1,VLookups!$A$28:$B$29,2,FALSE)-_xlfn.BETA.DIST(V87,IF(K87="L",R87,Q87),IF(K87="L",Q87,R87),TRUE,D87,F87)),"")</f>
        <v/>
      </c>
      <c r="X87" s="129" t="str">
        <f>IF(OR($Q87="",$R87=""),"",_xlfn.BETA.INV(ABS(VLOOKUP($V$1,VLookups!$A$28:$B$29,2,FALSE)-X$3),IF($K87="L",$R87,$Q87),IF($K87="L",$Q87,$R87),$D87,$F87))</f>
        <v/>
      </c>
      <c r="Y87" s="130" t="str">
        <f>IF(OR($Q87="",$R87=""),"",_xlfn.BETA.INV(ABS(VLOOKUP($V$1,VLookups!$A$28:$B$29,2,FALSE)-Y$3),IF($K87="L",$R87,$Q87),IF($K87="L",$Q87,$R87),$D87,$F87))</f>
        <v/>
      </c>
      <c r="Z87" s="129" t="str">
        <f>IF(OR($Q87="",$R87=""),"",_xlfn.BETA.INV(ABS(VLOOKUP($V$1,VLookups!$A$28:$B$29,2,FALSE)-Z$3),IF($K87="L",$R87,$Q87),IF($K87="L",$Q87,$R87),$D87,$F87))</f>
        <v/>
      </c>
      <c r="AA87" s="130" t="str">
        <f>IF(OR($Q87="",$R87=""),"",_xlfn.BETA.INV(ABS(VLOOKUP($V$1,VLookups!$A$28:$B$29,2,FALSE)-AA$3),IF($K87="L",$R87,$Q87),IF($K87="L",$Q87,$R87),$D87,$F87))</f>
        <v/>
      </c>
      <c r="AB87" s="129" t="str">
        <f>IF(OR($Q87="",$R87=""),"",_xlfn.BETA.INV(ABS(VLOOKUP($V$1,VLookups!$A$28:$B$29,2,FALSE)-AB$3),IF($K87="L",$R87,$Q87),IF($K87="L",$Q87,$R87),$D87,$F87))</f>
        <v/>
      </c>
      <c r="AC87" s="130" t="str">
        <f>IF(OR($Q87="",$R87=""),"",_xlfn.BETA.INV(ABS(VLOOKUP($V$1,VLookups!$A$28:$B$29,2,FALSE)-AC$3),IF($K87="L",$R87,$Q87),IF($K87="L",$Q87,$R87),$D87,$F87))</f>
        <v/>
      </c>
      <c r="AD87" s="129" t="str">
        <f>IF(OR($Q87="",$R87=""),"",_xlfn.BETA.INV(ABS(VLOOKUP($V$1,VLookups!$A$28:$B$29,2,FALSE)-AD$3),IF($K87="L",$R87,$Q87),IF($K87="L",$Q87,$R87),$D87,$F87))</f>
        <v/>
      </c>
      <c r="AE87" s="130" t="str">
        <f>IF(OR($Q87="",$R87=""),"",_xlfn.BETA.INV(ABS(VLOOKUP($V$1,VLookups!$A$28:$B$29,2,FALSE)-AE$3),IF($K87="L",$R87,$Q87),IF($K87="L",$Q87,$R87),$D87,$F87))</f>
        <v/>
      </c>
      <c r="AF87" s="129" t="str">
        <f>IF(OR($Q87="",$R87=""),"",_xlfn.BETA.INV(ABS(VLOOKUP($V$1,VLookups!$A$28:$B$29,2,FALSE)-AF$3),IF($K87="L",$R87,$Q87),IF($K87="L",$Q87,$R87),$D87,$F87))</f>
        <v/>
      </c>
      <c r="AG87" s="130" t="str">
        <f>IF(OR($Q87="",$R87=""),"",_xlfn.BETA.INV(ABS(VLOOKUP($V$1,VLookups!$A$28:$B$29,2,FALSE)-AG$3),IF($K87="L",$R87,$Q87),IF($K87="L",$Q87,$R87),$D87,$F87))</f>
        <v/>
      </c>
      <c r="AH87" s="129" t="str">
        <f>IF(OR($Q87="",$R87=""),"",_xlfn.BETA.INV(ABS(VLOOKUP($V$1,VLookups!$A$28:$B$29,2,FALSE)-AH$3),IF($K87="L",$R87,$Q87),IF($K87="L",$Q87,$R87),$D87,$F87))</f>
        <v/>
      </c>
      <c r="AI87" s="130" t="str">
        <f>IF(OR($Q87="",$R87=""),"",_xlfn.BETA.INV(ABS(VLOOKUP($V$1,VLookups!$A$28:$B$29,2,FALSE)-AI$3),IF($K87="L",$R87,$Q87),IF($K87="L",$Q87,$R87),$D87,$F87))</f>
        <v/>
      </c>
      <c r="AJ87" s="17"/>
      <c r="AK87" s="17"/>
      <c r="AL87" s="17"/>
    </row>
    <row r="88" spans="1:38" hidden="1" x14ac:dyDescent="0.25">
      <c r="A88" s="22">
        <v>85</v>
      </c>
      <c r="B88" s="152"/>
      <c r="C88" s="143"/>
      <c r="D88" s="117" t="str">
        <f t="shared" si="17"/>
        <v/>
      </c>
      <c r="E88" s="132"/>
      <c r="F88" s="117" t="str">
        <f t="shared" si="18"/>
        <v/>
      </c>
      <c r="G88" s="143"/>
      <c r="H88" s="153"/>
      <c r="I88" s="127" t="str">
        <f t="shared" si="19"/>
        <v/>
      </c>
      <c r="J88" s="23" t="str">
        <f t="shared" si="20"/>
        <v/>
      </c>
      <c r="K88" s="24" t="str">
        <f t="shared" si="21"/>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11"/>
        <v/>
      </c>
      <c r="O88" s="26"/>
      <c r="P88" s="24" t="str">
        <f>IF(OR(J88="",O88=""),"",MATCH(O88,Confidence!$A$1:$A$10,0))</f>
        <v/>
      </c>
      <c r="Q88" s="27" t="str">
        <f t="shared" si="12"/>
        <v/>
      </c>
      <c r="R88" s="27" t="str">
        <f t="shared" si="13"/>
        <v/>
      </c>
      <c r="S88" s="119" t="str">
        <f t="shared" si="14"/>
        <v/>
      </c>
      <c r="T88" s="119" t="str">
        <f t="shared" si="15"/>
        <v/>
      </c>
      <c r="U88" s="40" t="str">
        <f t="shared" si="16"/>
        <v/>
      </c>
      <c r="V88" s="132"/>
      <c r="W88" s="28" t="str">
        <f>IF(AND(D88&gt;0,E88&gt;0,F88&gt;0,Q88&gt;0,R88&gt;0,V88&gt;0,NOT(O88="")),ABS(VLOOKUP($V$1,VLookups!$A$28:$B$29,2,FALSE)-_xlfn.BETA.DIST(V88,IF(K88="L",R88,Q88),IF(K88="L",Q88,R88),TRUE,D88,F88)),"")</f>
        <v/>
      </c>
      <c r="X88" s="129" t="str">
        <f>IF(OR($Q88="",$R88=""),"",_xlfn.BETA.INV(ABS(VLOOKUP($V$1,VLookups!$A$28:$B$29,2,FALSE)-X$3),IF($K88="L",$R88,$Q88),IF($K88="L",$Q88,$R88),$D88,$F88))</f>
        <v/>
      </c>
      <c r="Y88" s="130" t="str">
        <f>IF(OR($Q88="",$R88=""),"",_xlfn.BETA.INV(ABS(VLOOKUP($V$1,VLookups!$A$28:$B$29,2,FALSE)-Y$3),IF($K88="L",$R88,$Q88),IF($K88="L",$Q88,$R88),$D88,$F88))</f>
        <v/>
      </c>
      <c r="Z88" s="129" t="str">
        <f>IF(OR($Q88="",$R88=""),"",_xlfn.BETA.INV(ABS(VLOOKUP($V$1,VLookups!$A$28:$B$29,2,FALSE)-Z$3),IF($K88="L",$R88,$Q88),IF($K88="L",$Q88,$R88),$D88,$F88))</f>
        <v/>
      </c>
      <c r="AA88" s="130" t="str">
        <f>IF(OR($Q88="",$R88=""),"",_xlfn.BETA.INV(ABS(VLOOKUP($V$1,VLookups!$A$28:$B$29,2,FALSE)-AA$3),IF($K88="L",$R88,$Q88),IF($K88="L",$Q88,$R88),$D88,$F88))</f>
        <v/>
      </c>
      <c r="AB88" s="129" t="str">
        <f>IF(OR($Q88="",$R88=""),"",_xlfn.BETA.INV(ABS(VLOOKUP($V$1,VLookups!$A$28:$B$29,2,FALSE)-AB$3),IF($K88="L",$R88,$Q88),IF($K88="L",$Q88,$R88),$D88,$F88))</f>
        <v/>
      </c>
      <c r="AC88" s="130" t="str">
        <f>IF(OR($Q88="",$R88=""),"",_xlfn.BETA.INV(ABS(VLOOKUP($V$1,VLookups!$A$28:$B$29,2,FALSE)-AC$3),IF($K88="L",$R88,$Q88),IF($K88="L",$Q88,$R88),$D88,$F88))</f>
        <v/>
      </c>
      <c r="AD88" s="129" t="str">
        <f>IF(OR($Q88="",$R88=""),"",_xlfn.BETA.INV(ABS(VLOOKUP($V$1,VLookups!$A$28:$B$29,2,FALSE)-AD$3),IF($K88="L",$R88,$Q88),IF($K88="L",$Q88,$R88),$D88,$F88))</f>
        <v/>
      </c>
      <c r="AE88" s="130" t="str">
        <f>IF(OR($Q88="",$R88=""),"",_xlfn.BETA.INV(ABS(VLOOKUP($V$1,VLookups!$A$28:$B$29,2,FALSE)-AE$3),IF($K88="L",$R88,$Q88),IF($K88="L",$Q88,$R88),$D88,$F88))</f>
        <v/>
      </c>
      <c r="AF88" s="129" t="str">
        <f>IF(OR($Q88="",$R88=""),"",_xlfn.BETA.INV(ABS(VLOOKUP($V$1,VLookups!$A$28:$B$29,2,FALSE)-AF$3),IF($K88="L",$R88,$Q88),IF($K88="L",$Q88,$R88),$D88,$F88))</f>
        <v/>
      </c>
      <c r="AG88" s="130" t="str">
        <f>IF(OR($Q88="",$R88=""),"",_xlfn.BETA.INV(ABS(VLOOKUP($V$1,VLookups!$A$28:$B$29,2,FALSE)-AG$3),IF($K88="L",$R88,$Q88),IF($K88="L",$Q88,$R88),$D88,$F88))</f>
        <v/>
      </c>
      <c r="AH88" s="129" t="str">
        <f>IF(OR($Q88="",$R88=""),"",_xlfn.BETA.INV(ABS(VLOOKUP($V$1,VLookups!$A$28:$B$29,2,FALSE)-AH$3),IF($K88="L",$R88,$Q88),IF($K88="L",$Q88,$R88),$D88,$F88))</f>
        <v/>
      </c>
      <c r="AI88" s="130" t="str">
        <f>IF(OR($Q88="",$R88=""),"",_xlfn.BETA.INV(ABS(VLOOKUP($V$1,VLookups!$A$28:$B$29,2,FALSE)-AI$3),IF($K88="L",$R88,$Q88),IF($K88="L",$Q88,$R88),$D88,$F88))</f>
        <v/>
      </c>
      <c r="AJ88" s="17"/>
      <c r="AK88" s="17"/>
      <c r="AL88" s="17"/>
    </row>
    <row r="89" spans="1:38" hidden="1" x14ac:dyDescent="0.25">
      <c r="A89" s="22">
        <v>86</v>
      </c>
      <c r="B89" s="152"/>
      <c r="C89" s="143"/>
      <c r="D89" s="117" t="str">
        <f t="shared" si="17"/>
        <v/>
      </c>
      <c r="E89" s="132"/>
      <c r="F89" s="117" t="str">
        <f t="shared" si="18"/>
        <v/>
      </c>
      <c r="G89" s="143"/>
      <c r="H89" s="153"/>
      <c r="I89" s="127" t="str">
        <f t="shared" si="19"/>
        <v/>
      </c>
      <c r="J89" s="23" t="str">
        <f t="shared" si="20"/>
        <v/>
      </c>
      <c r="K89" s="24" t="str">
        <f t="shared" si="21"/>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11"/>
        <v/>
      </c>
      <c r="O89" s="26"/>
      <c r="P89" s="24" t="str">
        <f>IF(OR(J89="",O89=""),"",MATCH(O89,Confidence!$A$1:$A$10,0))</f>
        <v/>
      </c>
      <c r="Q89" s="27" t="str">
        <f t="shared" si="12"/>
        <v/>
      </c>
      <c r="R89" s="27" t="str">
        <f t="shared" si="13"/>
        <v/>
      </c>
      <c r="S89" s="119" t="str">
        <f t="shared" si="14"/>
        <v/>
      </c>
      <c r="T89" s="119" t="str">
        <f t="shared" si="15"/>
        <v/>
      </c>
      <c r="U89" s="40" t="str">
        <f t="shared" si="16"/>
        <v/>
      </c>
      <c r="V89" s="132"/>
      <c r="W89" s="28" t="str">
        <f>IF(AND(D89&gt;0,E89&gt;0,F89&gt;0,Q89&gt;0,R89&gt;0,V89&gt;0,NOT(O89="")),ABS(VLOOKUP($V$1,VLookups!$A$28:$B$29,2,FALSE)-_xlfn.BETA.DIST(V89,IF(K89="L",R89,Q89),IF(K89="L",Q89,R89),TRUE,D89,F89)),"")</f>
        <v/>
      </c>
      <c r="X89" s="129" t="str">
        <f>IF(OR($Q89="",$R89=""),"",_xlfn.BETA.INV(ABS(VLOOKUP($V$1,VLookups!$A$28:$B$29,2,FALSE)-X$3),IF($K89="L",$R89,$Q89),IF($K89="L",$Q89,$R89),$D89,$F89))</f>
        <v/>
      </c>
      <c r="Y89" s="130" t="str">
        <f>IF(OR($Q89="",$R89=""),"",_xlfn.BETA.INV(ABS(VLOOKUP($V$1,VLookups!$A$28:$B$29,2,FALSE)-Y$3),IF($K89="L",$R89,$Q89),IF($K89="L",$Q89,$R89),$D89,$F89))</f>
        <v/>
      </c>
      <c r="Z89" s="129" t="str">
        <f>IF(OR($Q89="",$R89=""),"",_xlfn.BETA.INV(ABS(VLOOKUP($V$1,VLookups!$A$28:$B$29,2,FALSE)-Z$3),IF($K89="L",$R89,$Q89),IF($K89="L",$Q89,$R89),$D89,$F89))</f>
        <v/>
      </c>
      <c r="AA89" s="130" t="str">
        <f>IF(OR($Q89="",$R89=""),"",_xlfn.BETA.INV(ABS(VLOOKUP($V$1,VLookups!$A$28:$B$29,2,FALSE)-AA$3),IF($K89="L",$R89,$Q89),IF($K89="L",$Q89,$R89),$D89,$F89))</f>
        <v/>
      </c>
      <c r="AB89" s="129" t="str">
        <f>IF(OR($Q89="",$R89=""),"",_xlfn.BETA.INV(ABS(VLOOKUP($V$1,VLookups!$A$28:$B$29,2,FALSE)-AB$3),IF($K89="L",$R89,$Q89),IF($K89="L",$Q89,$R89),$D89,$F89))</f>
        <v/>
      </c>
      <c r="AC89" s="130" t="str">
        <f>IF(OR($Q89="",$R89=""),"",_xlfn.BETA.INV(ABS(VLOOKUP($V$1,VLookups!$A$28:$B$29,2,FALSE)-AC$3),IF($K89="L",$R89,$Q89),IF($K89="L",$Q89,$R89),$D89,$F89))</f>
        <v/>
      </c>
      <c r="AD89" s="129" t="str">
        <f>IF(OR($Q89="",$R89=""),"",_xlfn.BETA.INV(ABS(VLOOKUP($V$1,VLookups!$A$28:$B$29,2,FALSE)-AD$3),IF($K89="L",$R89,$Q89),IF($K89="L",$Q89,$R89),$D89,$F89))</f>
        <v/>
      </c>
      <c r="AE89" s="130" t="str">
        <f>IF(OR($Q89="",$R89=""),"",_xlfn.BETA.INV(ABS(VLOOKUP($V$1,VLookups!$A$28:$B$29,2,FALSE)-AE$3),IF($K89="L",$R89,$Q89),IF($K89="L",$Q89,$R89),$D89,$F89))</f>
        <v/>
      </c>
      <c r="AF89" s="129" t="str">
        <f>IF(OR($Q89="",$R89=""),"",_xlfn.BETA.INV(ABS(VLOOKUP($V$1,VLookups!$A$28:$B$29,2,FALSE)-AF$3),IF($K89="L",$R89,$Q89),IF($K89="L",$Q89,$R89),$D89,$F89))</f>
        <v/>
      </c>
      <c r="AG89" s="130" t="str">
        <f>IF(OR($Q89="",$R89=""),"",_xlfn.BETA.INV(ABS(VLOOKUP($V$1,VLookups!$A$28:$B$29,2,FALSE)-AG$3),IF($K89="L",$R89,$Q89),IF($K89="L",$Q89,$R89),$D89,$F89))</f>
        <v/>
      </c>
      <c r="AH89" s="129" t="str">
        <f>IF(OR($Q89="",$R89=""),"",_xlfn.BETA.INV(ABS(VLOOKUP($V$1,VLookups!$A$28:$B$29,2,FALSE)-AH$3),IF($K89="L",$R89,$Q89),IF($K89="L",$Q89,$R89),$D89,$F89))</f>
        <v/>
      </c>
      <c r="AI89" s="130" t="str">
        <f>IF(OR($Q89="",$R89=""),"",_xlfn.BETA.INV(ABS(VLOOKUP($V$1,VLookups!$A$28:$B$29,2,FALSE)-AI$3),IF($K89="L",$R89,$Q89),IF($K89="L",$Q89,$R89),$D89,$F89))</f>
        <v/>
      </c>
      <c r="AJ89" s="17"/>
      <c r="AK89" s="17"/>
      <c r="AL89" s="17"/>
    </row>
    <row r="90" spans="1:38" hidden="1" x14ac:dyDescent="0.25">
      <c r="A90" s="22">
        <v>87</v>
      </c>
      <c r="B90" s="152"/>
      <c r="C90" s="143"/>
      <c r="D90" s="117" t="str">
        <f t="shared" si="17"/>
        <v/>
      </c>
      <c r="E90" s="132"/>
      <c r="F90" s="117" t="str">
        <f t="shared" si="18"/>
        <v/>
      </c>
      <c r="G90" s="143"/>
      <c r="H90" s="153"/>
      <c r="I90" s="127" t="str">
        <f t="shared" si="19"/>
        <v/>
      </c>
      <c r="J90" s="23" t="str">
        <f t="shared" si="20"/>
        <v/>
      </c>
      <c r="K90" s="24" t="str">
        <f t="shared" si="21"/>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11"/>
        <v/>
      </c>
      <c r="O90" s="26"/>
      <c r="P90" s="24" t="str">
        <f>IF(OR(J90="",O90=""),"",MATCH(O90,Confidence!$A$1:$A$10,0))</f>
        <v/>
      </c>
      <c r="Q90" s="27" t="str">
        <f t="shared" si="12"/>
        <v/>
      </c>
      <c r="R90" s="27" t="str">
        <f t="shared" si="13"/>
        <v/>
      </c>
      <c r="S90" s="119" t="str">
        <f t="shared" si="14"/>
        <v/>
      </c>
      <c r="T90" s="119" t="str">
        <f t="shared" si="15"/>
        <v/>
      </c>
      <c r="U90" s="40" t="str">
        <f t="shared" si="16"/>
        <v/>
      </c>
      <c r="V90" s="132"/>
      <c r="W90" s="28" t="str">
        <f>IF(AND(D90&gt;0,E90&gt;0,F90&gt;0,Q90&gt;0,R90&gt;0,V90&gt;0,NOT(O90="")),ABS(VLOOKUP($V$1,VLookups!$A$28:$B$29,2,FALSE)-_xlfn.BETA.DIST(V90,IF(K90="L",R90,Q90),IF(K90="L",Q90,R90),TRUE,D90,F90)),"")</f>
        <v/>
      </c>
      <c r="X90" s="129" t="str">
        <f>IF(OR($Q90="",$R90=""),"",_xlfn.BETA.INV(ABS(VLOOKUP($V$1,VLookups!$A$28:$B$29,2,FALSE)-X$3),IF($K90="L",$R90,$Q90),IF($K90="L",$Q90,$R90),$D90,$F90))</f>
        <v/>
      </c>
      <c r="Y90" s="130" t="str">
        <f>IF(OR($Q90="",$R90=""),"",_xlfn.BETA.INV(ABS(VLOOKUP($V$1,VLookups!$A$28:$B$29,2,FALSE)-Y$3),IF($K90="L",$R90,$Q90),IF($K90="L",$Q90,$R90),$D90,$F90))</f>
        <v/>
      </c>
      <c r="Z90" s="129" t="str">
        <f>IF(OR($Q90="",$R90=""),"",_xlfn.BETA.INV(ABS(VLOOKUP($V$1,VLookups!$A$28:$B$29,2,FALSE)-Z$3),IF($K90="L",$R90,$Q90),IF($K90="L",$Q90,$R90),$D90,$F90))</f>
        <v/>
      </c>
      <c r="AA90" s="130" t="str">
        <f>IF(OR($Q90="",$R90=""),"",_xlfn.BETA.INV(ABS(VLOOKUP($V$1,VLookups!$A$28:$B$29,2,FALSE)-AA$3),IF($K90="L",$R90,$Q90),IF($K90="L",$Q90,$R90),$D90,$F90))</f>
        <v/>
      </c>
      <c r="AB90" s="129" t="str">
        <f>IF(OR($Q90="",$R90=""),"",_xlfn.BETA.INV(ABS(VLOOKUP($V$1,VLookups!$A$28:$B$29,2,FALSE)-AB$3),IF($K90="L",$R90,$Q90),IF($K90="L",$Q90,$R90),$D90,$F90))</f>
        <v/>
      </c>
      <c r="AC90" s="130" t="str">
        <f>IF(OR($Q90="",$R90=""),"",_xlfn.BETA.INV(ABS(VLOOKUP($V$1,VLookups!$A$28:$B$29,2,FALSE)-AC$3),IF($K90="L",$R90,$Q90),IF($K90="L",$Q90,$R90),$D90,$F90))</f>
        <v/>
      </c>
      <c r="AD90" s="129" t="str">
        <f>IF(OR($Q90="",$R90=""),"",_xlfn.BETA.INV(ABS(VLOOKUP($V$1,VLookups!$A$28:$B$29,2,FALSE)-AD$3),IF($K90="L",$R90,$Q90),IF($K90="L",$Q90,$R90),$D90,$F90))</f>
        <v/>
      </c>
      <c r="AE90" s="130" t="str">
        <f>IF(OR($Q90="",$R90=""),"",_xlfn.BETA.INV(ABS(VLOOKUP($V$1,VLookups!$A$28:$B$29,2,FALSE)-AE$3),IF($K90="L",$R90,$Q90),IF($K90="L",$Q90,$R90),$D90,$F90))</f>
        <v/>
      </c>
      <c r="AF90" s="129" t="str">
        <f>IF(OR($Q90="",$R90=""),"",_xlfn.BETA.INV(ABS(VLOOKUP($V$1,VLookups!$A$28:$B$29,2,FALSE)-AF$3),IF($K90="L",$R90,$Q90),IF($K90="L",$Q90,$R90),$D90,$F90))</f>
        <v/>
      </c>
      <c r="AG90" s="130" t="str">
        <f>IF(OR($Q90="",$R90=""),"",_xlfn.BETA.INV(ABS(VLOOKUP($V$1,VLookups!$A$28:$B$29,2,FALSE)-AG$3),IF($K90="L",$R90,$Q90),IF($K90="L",$Q90,$R90),$D90,$F90))</f>
        <v/>
      </c>
      <c r="AH90" s="129" t="str">
        <f>IF(OR($Q90="",$R90=""),"",_xlfn.BETA.INV(ABS(VLOOKUP($V$1,VLookups!$A$28:$B$29,2,FALSE)-AH$3),IF($K90="L",$R90,$Q90),IF($K90="L",$Q90,$R90),$D90,$F90))</f>
        <v/>
      </c>
      <c r="AI90" s="130" t="str">
        <f>IF(OR($Q90="",$R90=""),"",_xlfn.BETA.INV(ABS(VLOOKUP($V$1,VLookups!$A$28:$B$29,2,FALSE)-AI$3),IF($K90="L",$R90,$Q90),IF($K90="L",$Q90,$R90),$D90,$F90))</f>
        <v/>
      </c>
      <c r="AJ90" s="17"/>
      <c r="AK90" s="17"/>
      <c r="AL90" s="17"/>
    </row>
    <row r="91" spans="1:38" hidden="1" x14ac:dyDescent="0.25">
      <c r="A91" s="22">
        <v>88</v>
      </c>
      <c r="B91" s="152"/>
      <c r="C91" s="143"/>
      <c r="D91" s="117" t="str">
        <f t="shared" si="17"/>
        <v/>
      </c>
      <c r="E91" s="132"/>
      <c r="F91" s="117" t="str">
        <f t="shared" si="18"/>
        <v/>
      </c>
      <c r="G91" s="143"/>
      <c r="H91" s="153"/>
      <c r="I91" s="127" t="str">
        <f t="shared" si="19"/>
        <v/>
      </c>
      <c r="J91" s="23" t="str">
        <f t="shared" si="20"/>
        <v/>
      </c>
      <c r="K91" s="24" t="str">
        <f t="shared" si="21"/>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11"/>
        <v/>
      </c>
      <c r="O91" s="26"/>
      <c r="P91" s="24" t="str">
        <f>IF(OR(J91="",O91=""),"",MATCH(O91,Confidence!$A$1:$A$10,0))</f>
        <v/>
      </c>
      <c r="Q91" s="27" t="str">
        <f t="shared" si="12"/>
        <v/>
      </c>
      <c r="R91" s="27" t="str">
        <f t="shared" si="13"/>
        <v/>
      </c>
      <c r="S91" s="119" t="str">
        <f t="shared" si="14"/>
        <v/>
      </c>
      <c r="T91" s="119" t="str">
        <f t="shared" si="15"/>
        <v/>
      </c>
      <c r="U91" s="40" t="str">
        <f t="shared" si="16"/>
        <v/>
      </c>
      <c r="V91" s="132"/>
      <c r="W91" s="28" t="str">
        <f>IF(AND(D91&gt;0,E91&gt;0,F91&gt;0,Q91&gt;0,R91&gt;0,V91&gt;0,NOT(O91="")),ABS(VLOOKUP($V$1,VLookups!$A$28:$B$29,2,FALSE)-_xlfn.BETA.DIST(V91,IF(K91="L",R91,Q91),IF(K91="L",Q91,R91),TRUE,D91,F91)),"")</f>
        <v/>
      </c>
      <c r="X91" s="129" t="str">
        <f>IF(OR($Q91="",$R91=""),"",_xlfn.BETA.INV(ABS(VLOOKUP($V$1,VLookups!$A$28:$B$29,2,FALSE)-X$3),IF($K91="L",$R91,$Q91),IF($K91="L",$Q91,$R91),$D91,$F91))</f>
        <v/>
      </c>
      <c r="Y91" s="130" t="str">
        <f>IF(OR($Q91="",$R91=""),"",_xlfn.BETA.INV(ABS(VLOOKUP($V$1,VLookups!$A$28:$B$29,2,FALSE)-Y$3),IF($K91="L",$R91,$Q91),IF($K91="L",$Q91,$R91),$D91,$F91))</f>
        <v/>
      </c>
      <c r="Z91" s="129" t="str">
        <f>IF(OR($Q91="",$R91=""),"",_xlfn.BETA.INV(ABS(VLOOKUP($V$1,VLookups!$A$28:$B$29,2,FALSE)-Z$3),IF($K91="L",$R91,$Q91),IF($K91="L",$Q91,$R91),$D91,$F91))</f>
        <v/>
      </c>
      <c r="AA91" s="130" t="str">
        <f>IF(OR($Q91="",$R91=""),"",_xlfn.BETA.INV(ABS(VLOOKUP($V$1,VLookups!$A$28:$B$29,2,FALSE)-AA$3),IF($K91="L",$R91,$Q91),IF($K91="L",$Q91,$R91),$D91,$F91))</f>
        <v/>
      </c>
      <c r="AB91" s="129" t="str">
        <f>IF(OR($Q91="",$R91=""),"",_xlfn.BETA.INV(ABS(VLOOKUP($V$1,VLookups!$A$28:$B$29,2,FALSE)-AB$3),IF($K91="L",$R91,$Q91),IF($K91="L",$Q91,$R91),$D91,$F91))</f>
        <v/>
      </c>
      <c r="AC91" s="130" t="str">
        <f>IF(OR($Q91="",$R91=""),"",_xlfn.BETA.INV(ABS(VLOOKUP($V$1,VLookups!$A$28:$B$29,2,FALSE)-AC$3),IF($K91="L",$R91,$Q91),IF($K91="L",$Q91,$R91),$D91,$F91))</f>
        <v/>
      </c>
      <c r="AD91" s="129" t="str">
        <f>IF(OR($Q91="",$R91=""),"",_xlfn.BETA.INV(ABS(VLOOKUP($V$1,VLookups!$A$28:$B$29,2,FALSE)-AD$3),IF($K91="L",$R91,$Q91),IF($K91="L",$Q91,$R91),$D91,$F91))</f>
        <v/>
      </c>
      <c r="AE91" s="130" t="str">
        <f>IF(OR($Q91="",$R91=""),"",_xlfn.BETA.INV(ABS(VLOOKUP($V$1,VLookups!$A$28:$B$29,2,FALSE)-AE$3),IF($K91="L",$R91,$Q91),IF($K91="L",$Q91,$R91),$D91,$F91))</f>
        <v/>
      </c>
      <c r="AF91" s="129" t="str">
        <f>IF(OR($Q91="",$R91=""),"",_xlfn.BETA.INV(ABS(VLOOKUP($V$1,VLookups!$A$28:$B$29,2,FALSE)-AF$3),IF($K91="L",$R91,$Q91),IF($K91="L",$Q91,$R91),$D91,$F91))</f>
        <v/>
      </c>
      <c r="AG91" s="130" t="str">
        <f>IF(OR($Q91="",$R91=""),"",_xlfn.BETA.INV(ABS(VLOOKUP($V$1,VLookups!$A$28:$B$29,2,FALSE)-AG$3),IF($K91="L",$R91,$Q91),IF($K91="L",$Q91,$R91),$D91,$F91))</f>
        <v/>
      </c>
      <c r="AH91" s="129" t="str">
        <f>IF(OR($Q91="",$R91=""),"",_xlfn.BETA.INV(ABS(VLOOKUP($V$1,VLookups!$A$28:$B$29,2,FALSE)-AH$3),IF($K91="L",$R91,$Q91),IF($K91="L",$Q91,$R91),$D91,$F91))</f>
        <v/>
      </c>
      <c r="AI91" s="130" t="str">
        <f>IF(OR($Q91="",$R91=""),"",_xlfn.BETA.INV(ABS(VLOOKUP($V$1,VLookups!$A$28:$B$29,2,FALSE)-AI$3),IF($K91="L",$R91,$Q91),IF($K91="L",$Q91,$R91),$D91,$F91))</f>
        <v/>
      </c>
      <c r="AJ91" s="17"/>
      <c r="AK91" s="17"/>
      <c r="AL91" s="17"/>
    </row>
    <row r="92" spans="1:38" hidden="1" x14ac:dyDescent="0.25">
      <c r="A92" s="22">
        <v>89</v>
      </c>
      <c r="B92" s="152"/>
      <c r="C92" s="143"/>
      <c r="D92" s="117" t="str">
        <f t="shared" si="17"/>
        <v/>
      </c>
      <c r="E92" s="132"/>
      <c r="F92" s="117" t="str">
        <f t="shared" si="18"/>
        <v/>
      </c>
      <c r="G92" s="143"/>
      <c r="H92" s="153"/>
      <c r="I92" s="127" t="str">
        <f t="shared" si="19"/>
        <v/>
      </c>
      <c r="J92" s="23" t="str">
        <f t="shared" si="20"/>
        <v/>
      </c>
      <c r="K92" s="24" t="str">
        <f t="shared" si="21"/>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11"/>
        <v/>
      </c>
      <c r="O92" s="26"/>
      <c r="P92" s="24" t="str">
        <f>IF(OR(J92="",O92=""),"",MATCH(O92,Confidence!$A$1:$A$10,0))</f>
        <v/>
      </c>
      <c r="Q92" s="27" t="str">
        <f t="shared" si="12"/>
        <v/>
      </c>
      <c r="R92" s="27" t="str">
        <f t="shared" si="13"/>
        <v/>
      </c>
      <c r="S92" s="119" t="str">
        <f t="shared" si="14"/>
        <v/>
      </c>
      <c r="T92" s="119" t="str">
        <f t="shared" si="15"/>
        <v/>
      </c>
      <c r="U92" s="40" t="str">
        <f t="shared" si="16"/>
        <v/>
      </c>
      <c r="V92" s="132"/>
      <c r="W92" s="28" t="str">
        <f>IF(AND(D92&gt;0,E92&gt;0,F92&gt;0,Q92&gt;0,R92&gt;0,V92&gt;0,NOT(O92="")),ABS(VLOOKUP($V$1,VLookups!$A$28:$B$29,2,FALSE)-_xlfn.BETA.DIST(V92,IF(K92="L",R92,Q92),IF(K92="L",Q92,R92),TRUE,D92,F92)),"")</f>
        <v/>
      </c>
      <c r="X92" s="129" t="str">
        <f>IF(OR($Q92="",$R92=""),"",_xlfn.BETA.INV(ABS(VLOOKUP($V$1,VLookups!$A$28:$B$29,2,FALSE)-X$3),IF($K92="L",$R92,$Q92),IF($K92="L",$Q92,$R92),$D92,$F92))</f>
        <v/>
      </c>
      <c r="Y92" s="130" t="str">
        <f>IF(OR($Q92="",$R92=""),"",_xlfn.BETA.INV(ABS(VLOOKUP($V$1,VLookups!$A$28:$B$29,2,FALSE)-Y$3),IF($K92="L",$R92,$Q92),IF($K92="L",$Q92,$R92),$D92,$F92))</f>
        <v/>
      </c>
      <c r="Z92" s="129" t="str">
        <f>IF(OR($Q92="",$R92=""),"",_xlfn.BETA.INV(ABS(VLOOKUP($V$1,VLookups!$A$28:$B$29,2,FALSE)-Z$3),IF($K92="L",$R92,$Q92),IF($K92="L",$Q92,$R92),$D92,$F92))</f>
        <v/>
      </c>
      <c r="AA92" s="130" t="str">
        <f>IF(OR($Q92="",$R92=""),"",_xlfn.BETA.INV(ABS(VLOOKUP($V$1,VLookups!$A$28:$B$29,2,FALSE)-AA$3),IF($K92="L",$R92,$Q92),IF($K92="L",$Q92,$R92),$D92,$F92))</f>
        <v/>
      </c>
      <c r="AB92" s="129" t="str">
        <f>IF(OR($Q92="",$R92=""),"",_xlfn.BETA.INV(ABS(VLOOKUP($V$1,VLookups!$A$28:$B$29,2,FALSE)-AB$3),IF($K92="L",$R92,$Q92),IF($K92="L",$Q92,$R92),$D92,$F92))</f>
        <v/>
      </c>
      <c r="AC92" s="130" t="str">
        <f>IF(OR($Q92="",$R92=""),"",_xlfn.BETA.INV(ABS(VLOOKUP($V$1,VLookups!$A$28:$B$29,2,FALSE)-AC$3),IF($K92="L",$R92,$Q92),IF($K92="L",$Q92,$R92),$D92,$F92))</f>
        <v/>
      </c>
      <c r="AD92" s="129" t="str">
        <f>IF(OR($Q92="",$R92=""),"",_xlfn.BETA.INV(ABS(VLOOKUP($V$1,VLookups!$A$28:$B$29,2,FALSE)-AD$3),IF($K92="L",$R92,$Q92),IF($K92="L",$Q92,$R92),$D92,$F92))</f>
        <v/>
      </c>
      <c r="AE92" s="130" t="str">
        <f>IF(OR($Q92="",$R92=""),"",_xlfn.BETA.INV(ABS(VLOOKUP($V$1,VLookups!$A$28:$B$29,2,FALSE)-AE$3),IF($K92="L",$R92,$Q92),IF($K92="L",$Q92,$R92),$D92,$F92))</f>
        <v/>
      </c>
      <c r="AF92" s="129" t="str">
        <f>IF(OR($Q92="",$R92=""),"",_xlfn.BETA.INV(ABS(VLOOKUP($V$1,VLookups!$A$28:$B$29,2,FALSE)-AF$3),IF($K92="L",$R92,$Q92),IF($K92="L",$Q92,$R92),$D92,$F92))</f>
        <v/>
      </c>
      <c r="AG92" s="130" t="str">
        <f>IF(OR($Q92="",$R92=""),"",_xlfn.BETA.INV(ABS(VLOOKUP($V$1,VLookups!$A$28:$B$29,2,FALSE)-AG$3),IF($K92="L",$R92,$Q92),IF($K92="L",$Q92,$R92),$D92,$F92))</f>
        <v/>
      </c>
      <c r="AH92" s="129" t="str">
        <f>IF(OR($Q92="",$R92=""),"",_xlfn.BETA.INV(ABS(VLOOKUP($V$1,VLookups!$A$28:$B$29,2,FALSE)-AH$3),IF($K92="L",$R92,$Q92),IF($K92="L",$Q92,$R92),$D92,$F92))</f>
        <v/>
      </c>
      <c r="AI92" s="130" t="str">
        <f>IF(OR($Q92="",$R92=""),"",_xlfn.BETA.INV(ABS(VLOOKUP($V$1,VLookups!$A$28:$B$29,2,FALSE)-AI$3),IF($K92="L",$R92,$Q92),IF($K92="L",$Q92,$R92),$D92,$F92))</f>
        <v/>
      </c>
      <c r="AJ92" s="17"/>
      <c r="AK92" s="17"/>
      <c r="AL92" s="17"/>
    </row>
    <row r="93" spans="1:38" hidden="1" x14ac:dyDescent="0.25">
      <c r="A93" s="22">
        <v>90</v>
      </c>
      <c r="B93" s="152"/>
      <c r="C93" s="143"/>
      <c r="D93" s="117" t="str">
        <f t="shared" si="17"/>
        <v/>
      </c>
      <c r="E93" s="132"/>
      <c r="F93" s="117" t="str">
        <f t="shared" si="18"/>
        <v/>
      </c>
      <c r="G93" s="143"/>
      <c r="H93" s="153"/>
      <c r="I93" s="127" t="str">
        <f t="shared" si="19"/>
        <v/>
      </c>
      <c r="J93" s="23" t="str">
        <f t="shared" si="20"/>
        <v/>
      </c>
      <c r="K93" s="24" t="str">
        <f t="shared" si="21"/>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11"/>
        <v/>
      </c>
      <c r="O93" s="26"/>
      <c r="P93" s="24" t="str">
        <f>IF(OR(J93="",O93=""),"",MATCH(O93,Confidence!$A$1:$A$10,0))</f>
        <v/>
      </c>
      <c r="Q93" s="27" t="str">
        <f t="shared" si="12"/>
        <v/>
      </c>
      <c r="R93" s="27" t="str">
        <f t="shared" si="13"/>
        <v/>
      </c>
      <c r="S93" s="119" t="str">
        <f t="shared" si="14"/>
        <v/>
      </c>
      <c r="T93" s="119" t="str">
        <f t="shared" si="15"/>
        <v/>
      </c>
      <c r="U93" s="40" t="str">
        <f t="shared" si="16"/>
        <v/>
      </c>
      <c r="V93" s="132"/>
      <c r="W93" s="28" t="str">
        <f>IF(AND(D93&gt;0,E93&gt;0,F93&gt;0,Q93&gt;0,R93&gt;0,V93&gt;0,NOT(O93="")),ABS(VLOOKUP($V$1,VLookups!$A$28:$B$29,2,FALSE)-_xlfn.BETA.DIST(V93,IF(K93="L",R93,Q93),IF(K93="L",Q93,R93),TRUE,D93,F93)),"")</f>
        <v/>
      </c>
      <c r="X93" s="129" t="str">
        <f>IF(OR($Q93="",$R93=""),"",_xlfn.BETA.INV(ABS(VLOOKUP($V$1,VLookups!$A$28:$B$29,2,FALSE)-X$3),IF($K93="L",$R93,$Q93),IF($K93="L",$Q93,$R93),$D93,$F93))</f>
        <v/>
      </c>
      <c r="Y93" s="130" t="str">
        <f>IF(OR($Q93="",$R93=""),"",_xlfn.BETA.INV(ABS(VLOOKUP($V$1,VLookups!$A$28:$B$29,2,FALSE)-Y$3),IF($K93="L",$R93,$Q93),IF($K93="L",$Q93,$R93),$D93,$F93))</f>
        <v/>
      </c>
      <c r="Z93" s="129" t="str">
        <f>IF(OR($Q93="",$R93=""),"",_xlfn.BETA.INV(ABS(VLOOKUP($V$1,VLookups!$A$28:$B$29,2,FALSE)-Z$3),IF($K93="L",$R93,$Q93),IF($K93="L",$Q93,$R93),$D93,$F93))</f>
        <v/>
      </c>
      <c r="AA93" s="130" t="str">
        <f>IF(OR($Q93="",$R93=""),"",_xlfn.BETA.INV(ABS(VLOOKUP($V$1,VLookups!$A$28:$B$29,2,FALSE)-AA$3),IF($K93="L",$R93,$Q93),IF($K93="L",$Q93,$R93),$D93,$F93))</f>
        <v/>
      </c>
      <c r="AB93" s="129" t="str">
        <f>IF(OR($Q93="",$R93=""),"",_xlfn.BETA.INV(ABS(VLOOKUP($V$1,VLookups!$A$28:$B$29,2,FALSE)-AB$3),IF($K93="L",$R93,$Q93),IF($K93="L",$Q93,$R93),$D93,$F93))</f>
        <v/>
      </c>
      <c r="AC93" s="130" t="str">
        <f>IF(OR($Q93="",$R93=""),"",_xlfn.BETA.INV(ABS(VLOOKUP($V$1,VLookups!$A$28:$B$29,2,FALSE)-AC$3),IF($K93="L",$R93,$Q93),IF($K93="L",$Q93,$R93),$D93,$F93))</f>
        <v/>
      </c>
      <c r="AD93" s="129" t="str">
        <f>IF(OR($Q93="",$R93=""),"",_xlfn.BETA.INV(ABS(VLOOKUP($V$1,VLookups!$A$28:$B$29,2,FALSE)-AD$3),IF($K93="L",$R93,$Q93),IF($K93="L",$Q93,$R93),$D93,$F93))</f>
        <v/>
      </c>
      <c r="AE93" s="130" t="str">
        <f>IF(OR($Q93="",$R93=""),"",_xlfn.BETA.INV(ABS(VLOOKUP($V$1,VLookups!$A$28:$B$29,2,FALSE)-AE$3),IF($K93="L",$R93,$Q93),IF($K93="L",$Q93,$R93),$D93,$F93))</f>
        <v/>
      </c>
      <c r="AF93" s="129" t="str">
        <f>IF(OR($Q93="",$R93=""),"",_xlfn.BETA.INV(ABS(VLOOKUP($V$1,VLookups!$A$28:$B$29,2,FALSE)-AF$3),IF($K93="L",$R93,$Q93),IF($K93="L",$Q93,$R93),$D93,$F93))</f>
        <v/>
      </c>
      <c r="AG93" s="130" t="str">
        <f>IF(OR($Q93="",$R93=""),"",_xlfn.BETA.INV(ABS(VLOOKUP($V$1,VLookups!$A$28:$B$29,2,FALSE)-AG$3),IF($K93="L",$R93,$Q93),IF($K93="L",$Q93,$R93),$D93,$F93))</f>
        <v/>
      </c>
      <c r="AH93" s="129" t="str">
        <f>IF(OR($Q93="",$R93=""),"",_xlfn.BETA.INV(ABS(VLOOKUP($V$1,VLookups!$A$28:$B$29,2,FALSE)-AH$3),IF($K93="L",$R93,$Q93),IF($K93="L",$Q93,$R93),$D93,$F93))</f>
        <v/>
      </c>
      <c r="AI93" s="130" t="str">
        <f>IF(OR($Q93="",$R93=""),"",_xlfn.BETA.INV(ABS(VLOOKUP($V$1,VLookups!$A$28:$B$29,2,FALSE)-AI$3),IF($K93="L",$R93,$Q93),IF($K93="L",$Q93,$R93),$D93,$F93))</f>
        <v/>
      </c>
      <c r="AJ93" s="17"/>
      <c r="AK93" s="17"/>
      <c r="AL93" s="17"/>
    </row>
    <row r="94" spans="1:38" hidden="1" x14ac:dyDescent="0.25">
      <c r="A94" s="22">
        <v>91</v>
      </c>
      <c r="B94" s="152"/>
      <c r="C94" s="143"/>
      <c r="D94" s="117" t="str">
        <f t="shared" si="17"/>
        <v/>
      </c>
      <c r="E94" s="132"/>
      <c r="F94" s="117" t="str">
        <f t="shared" si="18"/>
        <v/>
      </c>
      <c r="G94" s="143"/>
      <c r="H94" s="153"/>
      <c r="I94" s="127" t="str">
        <f t="shared" si="19"/>
        <v/>
      </c>
      <c r="J94" s="23" t="str">
        <f t="shared" si="20"/>
        <v/>
      </c>
      <c r="K94" s="24" t="str">
        <f t="shared" si="21"/>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11"/>
        <v/>
      </c>
      <c r="O94" s="26"/>
      <c r="P94" s="24" t="str">
        <f>IF(OR(J94="",O94=""),"",MATCH(O94,Confidence!$A$1:$A$10,0))</f>
        <v/>
      </c>
      <c r="Q94" s="27" t="str">
        <f t="shared" si="12"/>
        <v/>
      </c>
      <c r="R94" s="27" t="str">
        <f t="shared" si="13"/>
        <v/>
      </c>
      <c r="S94" s="119" t="str">
        <f t="shared" si="14"/>
        <v/>
      </c>
      <c r="T94" s="119" t="str">
        <f t="shared" si="15"/>
        <v/>
      </c>
      <c r="U94" s="40" t="str">
        <f t="shared" si="16"/>
        <v/>
      </c>
      <c r="V94" s="132"/>
      <c r="W94" s="28" t="str">
        <f>IF(AND(D94&gt;0,E94&gt;0,F94&gt;0,Q94&gt;0,R94&gt;0,V94&gt;0,NOT(O94="")),ABS(VLOOKUP($V$1,VLookups!$A$28:$B$29,2,FALSE)-_xlfn.BETA.DIST(V94,IF(K94="L",R94,Q94),IF(K94="L",Q94,R94),TRUE,D94,F94)),"")</f>
        <v/>
      </c>
      <c r="X94" s="129" t="str">
        <f>IF(OR($Q94="",$R94=""),"",_xlfn.BETA.INV(ABS(VLOOKUP($V$1,VLookups!$A$28:$B$29,2,FALSE)-X$3),IF($K94="L",$R94,$Q94),IF($K94="L",$Q94,$R94),$D94,$F94))</f>
        <v/>
      </c>
      <c r="Y94" s="130" t="str">
        <f>IF(OR($Q94="",$R94=""),"",_xlfn.BETA.INV(ABS(VLOOKUP($V$1,VLookups!$A$28:$B$29,2,FALSE)-Y$3),IF($K94="L",$R94,$Q94),IF($K94="L",$Q94,$R94),$D94,$F94))</f>
        <v/>
      </c>
      <c r="Z94" s="129" t="str">
        <f>IF(OR($Q94="",$R94=""),"",_xlfn.BETA.INV(ABS(VLOOKUP($V$1,VLookups!$A$28:$B$29,2,FALSE)-Z$3),IF($K94="L",$R94,$Q94),IF($K94="L",$Q94,$R94),$D94,$F94))</f>
        <v/>
      </c>
      <c r="AA94" s="130" t="str">
        <f>IF(OR($Q94="",$R94=""),"",_xlfn.BETA.INV(ABS(VLOOKUP($V$1,VLookups!$A$28:$B$29,2,FALSE)-AA$3),IF($K94="L",$R94,$Q94),IF($K94="L",$Q94,$R94),$D94,$F94))</f>
        <v/>
      </c>
      <c r="AB94" s="129" t="str">
        <f>IF(OR($Q94="",$R94=""),"",_xlfn.BETA.INV(ABS(VLOOKUP($V$1,VLookups!$A$28:$B$29,2,FALSE)-AB$3),IF($K94="L",$R94,$Q94),IF($K94="L",$Q94,$R94),$D94,$F94))</f>
        <v/>
      </c>
      <c r="AC94" s="130" t="str">
        <f>IF(OR($Q94="",$R94=""),"",_xlfn.BETA.INV(ABS(VLOOKUP($V$1,VLookups!$A$28:$B$29,2,FALSE)-AC$3),IF($K94="L",$R94,$Q94),IF($K94="L",$Q94,$R94),$D94,$F94))</f>
        <v/>
      </c>
      <c r="AD94" s="129" t="str">
        <f>IF(OR($Q94="",$R94=""),"",_xlfn.BETA.INV(ABS(VLOOKUP($V$1,VLookups!$A$28:$B$29,2,FALSE)-AD$3),IF($K94="L",$R94,$Q94),IF($K94="L",$Q94,$R94),$D94,$F94))</f>
        <v/>
      </c>
      <c r="AE94" s="130" t="str">
        <f>IF(OR($Q94="",$R94=""),"",_xlfn.BETA.INV(ABS(VLOOKUP($V$1,VLookups!$A$28:$B$29,2,FALSE)-AE$3),IF($K94="L",$R94,$Q94),IF($K94="L",$Q94,$R94),$D94,$F94))</f>
        <v/>
      </c>
      <c r="AF94" s="129" t="str">
        <f>IF(OR($Q94="",$R94=""),"",_xlfn.BETA.INV(ABS(VLOOKUP($V$1,VLookups!$A$28:$B$29,2,FALSE)-AF$3),IF($K94="L",$R94,$Q94),IF($K94="L",$Q94,$R94),$D94,$F94))</f>
        <v/>
      </c>
      <c r="AG94" s="130" t="str">
        <f>IF(OR($Q94="",$R94=""),"",_xlfn.BETA.INV(ABS(VLOOKUP($V$1,VLookups!$A$28:$B$29,2,FALSE)-AG$3),IF($K94="L",$R94,$Q94),IF($K94="L",$Q94,$R94),$D94,$F94))</f>
        <v/>
      </c>
      <c r="AH94" s="129" t="str">
        <f>IF(OR($Q94="",$R94=""),"",_xlfn.BETA.INV(ABS(VLOOKUP($V$1,VLookups!$A$28:$B$29,2,FALSE)-AH$3),IF($K94="L",$R94,$Q94),IF($K94="L",$Q94,$R94),$D94,$F94))</f>
        <v/>
      </c>
      <c r="AI94" s="130" t="str">
        <f>IF(OR($Q94="",$R94=""),"",_xlfn.BETA.INV(ABS(VLOOKUP($V$1,VLookups!$A$28:$B$29,2,FALSE)-AI$3),IF($K94="L",$R94,$Q94),IF($K94="L",$Q94,$R94),$D94,$F94))</f>
        <v/>
      </c>
      <c r="AJ94" s="17"/>
      <c r="AK94" s="17"/>
      <c r="AL94" s="17"/>
    </row>
    <row r="95" spans="1:38" hidden="1" x14ac:dyDescent="0.25">
      <c r="A95" s="22">
        <v>92</v>
      </c>
      <c r="B95" s="152"/>
      <c r="C95" s="143"/>
      <c r="D95" s="117" t="str">
        <f t="shared" si="17"/>
        <v/>
      </c>
      <c r="E95" s="132"/>
      <c r="F95" s="117" t="str">
        <f t="shared" si="18"/>
        <v/>
      </c>
      <c r="G95" s="143"/>
      <c r="H95" s="153"/>
      <c r="I95" s="127" t="str">
        <f t="shared" si="19"/>
        <v/>
      </c>
      <c r="J95" s="23" t="str">
        <f t="shared" si="20"/>
        <v/>
      </c>
      <c r="K95" s="24" t="str">
        <f t="shared" si="21"/>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11"/>
        <v/>
      </c>
      <c r="O95" s="26"/>
      <c r="P95" s="24" t="str">
        <f>IF(OR(J95="",O95=""),"",MATCH(O95,Confidence!$A$1:$A$10,0))</f>
        <v/>
      </c>
      <c r="Q95" s="27" t="str">
        <f t="shared" si="12"/>
        <v/>
      </c>
      <c r="R95" s="27" t="str">
        <f t="shared" si="13"/>
        <v/>
      </c>
      <c r="S95" s="119" t="str">
        <f t="shared" si="14"/>
        <v/>
      </c>
      <c r="T95" s="119" t="str">
        <f t="shared" si="15"/>
        <v/>
      </c>
      <c r="U95" s="40" t="str">
        <f t="shared" si="16"/>
        <v/>
      </c>
      <c r="V95" s="132"/>
      <c r="W95" s="28" t="str">
        <f>IF(AND(D95&gt;0,E95&gt;0,F95&gt;0,Q95&gt;0,R95&gt;0,V95&gt;0,NOT(O95="")),ABS(VLOOKUP($V$1,VLookups!$A$28:$B$29,2,FALSE)-_xlfn.BETA.DIST(V95,IF(K95="L",R95,Q95),IF(K95="L",Q95,R95),TRUE,D95,F95)),"")</f>
        <v/>
      </c>
      <c r="X95" s="129" t="str">
        <f>IF(OR($Q95="",$R95=""),"",_xlfn.BETA.INV(ABS(VLOOKUP($V$1,VLookups!$A$28:$B$29,2,FALSE)-X$3),IF($K95="L",$R95,$Q95),IF($K95="L",$Q95,$R95),$D95,$F95))</f>
        <v/>
      </c>
      <c r="Y95" s="130" t="str">
        <f>IF(OR($Q95="",$R95=""),"",_xlfn.BETA.INV(ABS(VLOOKUP($V$1,VLookups!$A$28:$B$29,2,FALSE)-Y$3),IF($K95="L",$R95,$Q95),IF($K95="L",$Q95,$R95),$D95,$F95))</f>
        <v/>
      </c>
      <c r="Z95" s="129" t="str">
        <f>IF(OR($Q95="",$R95=""),"",_xlfn.BETA.INV(ABS(VLOOKUP($V$1,VLookups!$A$28:$B$29,2,FALSE)-Z$3),IF($K95="L",$R95,$Q95),IF($K95="L",$Q95,$R95),$D95,$F95))</f>
        <v/>
      </c>
      <c r="AA95" s="130" t="str">
        <f>IF(OR($Q95="",$R95=""),"",_xlfn.BETA.INV(ABS(VLOOKUP($V$1,VLookups!$A$28:$B$29,2,FALSE)-AA$3),IF($K95="L",$R95,$Q95),IF($K95="L",$Q95,$R95),$D95,$F95))</f>
        <v/>
      </c>
      <c r="AB95" s="129" t="str">
        <f>IF(OR($Q95="",$R95=""),"",_xlfn.BETA.INV(ABS(VLOOKUP($V$1,VLookups!$A$28:$B$29,2,FALSE)-AB$3),IF($K95="L",$R95,$Q95),IF($K95="L",$Q95,$R95),$D95,$F95))</f>
        <v/>
      </c>
      <c r="AC95" s="130" t="str">
        <f>IF(OR($Q95="",$R95=""),"",_xlfn.BETA.INV(ABS(VLOOKUP($V$1,VLookups!$A$28:$B$29,2,FALSE)-AC$3),IF($K95="L",$R95,$Q95),IF($K95="L",$Q95,$R95),$D95,$F95))</f>
        <v/>
      </c>
      <c r="AD95" s="129" t="str">
        <f>IF(OR($Q95="",$R95=""),"",_xlfn.BETA.INV(ABS(VLOOKUP($V$1,VLookups!$A$28:$B$29,2,FALSE)-AD$3),IF($K95="L",$R95,$Q95),IF($K95="L",$Q95,$R95),$D95,$F95))</f>
        <v/>
      </c>
      <c r="AE95" s="130" t="str">
        <f>IF(OR($Q95="",$R95=""),"",_xlfn.BETA.INV(ABS(VLOOKUP($V$1,VLookups!$A$28:$B$29,2,FALSE)-AE$3),IF($K95="L",$R95,$Q95),IF($K95="L",$Q95,$R95),$D95,$F95))</f>
        <v/>
      </c>
      <c r="AF95" s="129" t="str">
        <f>IF(OR($Q95="",$R95=""),"",_xlfn.BETA.INV(ABS(VLOOKUP($V$1,VLookups!$A$28:$B$29,2,FALSE)-AF$3),IF($K95="L",$R95,$Q95),IF($K95="L",$Q95,$R95),$D95,$F95))</f>
        <v/>
      </c>
      <c r="AG95" s="130" t="str">
        <f>IF(OR($Q95="",$R95=""),"",_xlfn.BETA.INV(ABS(VLOOKUP($V$1,VLookups!$A$28:$B$29,2,FALSE)-AG$3),IF($K95="L",$R95,$Q95),IF($K95="L",$Q95,$R95),$D95,$F95))</f>
        <v/>
      </c>
      <c r="AH95" s="129" t="str">
        <f>IF(OR($Q95="",$R95=""),"",_xlfn.BETA.INV(ABS(VLOOKUP($V$1,VLookups!$A$28:$B$29,2,FALSE)-AH$3),IF($K95="L",$R95,$Q95),IF($K95="L",$Q95,$R95),$D95,$F95))</f>
        <v/>
      </c>
      <c r="AI95" s="130" t="str">
        <f>IF(OR($Q95="",$R95=""),"",_xlfn.BETA.INV(ABS(VLOOKUP($V$1,VLookups!$A$28:$B$29,2,FALSE)-AI$3),IF($K95="L",$R95,$Q95),IF($K95="L",$Q95,$R95),$D95,$F95))</f>
        <v/>
      </c>
      <c r="AJ95" s="17"/>
      <c r="AK95" s="17"/>
      <c r="AL95" s="17"/>
    </row>
    <row r="96" spans="1:38" hidden="1" x14ac:dyDescent="0.25">
      <c r="A96" s="22">
        <v>93</v>
      </c>
      <c r="B96" s="152"/>
      <c r="C96" s="143"/>
      <c r="D96" s="117" t="str">
        <f t="shared" si="17"/>
        <v/>
      </c>
      <c r="E96" s="132"/>
      <c r="F96" s="117" t="str">
        <f t="shared" si="18"/>
        <v/>
      </c>
      <c r="G96" s="143"/>
      <c r="H96" s="153"/>
      <c r="I96" s="127" t="str">
        <f t="shared" si="19"/>
        <v/>
      </c>
      <c r="J96" s="23" t="str">
        <f t="shared" si="20"/>
        <v/>
      </c>
      <c r="K96" s="24" t="str">
        <f t="shared" si="21"/>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11"/>
        <v/>
      </c>
      <c r="O96" s="26"/>
      <c r="P96" s="24" t="str">
        <f>IF(OR(J96="",O96=""),"",MATCH(O96,Confidence!$A$1:$A$10,0))</f>
        <v/>
      </c>
      <c r="Q96" s="27" t="str">
        <f t="shared" si="12"/>
        <v/>
      </c>
      <c r="R96" s="27" t="str">
        <f t="shared" si="13"/>
        <v/>
      </c>
      <c r="S96" s="119" t="str">
        <f t="shared" si="14"/>
        <v/>
      </c>
      <c r="T96" s="119" t="str">
        <f t="shared" si="15"/>
        <v/>
      </c>
      <c r="U96" s="40" t="str">
        <f t="shared" si="16"/>
        <v/>
      </c>
      <c r="V96" s="132"/>
      <c r="W96" s="28" t="str">
        <f>IF(AND(D96&gt;0,E96&gt;0,F96&gt;0,Q96&gt;0,R96&gt;0,V96&gt;0,NOT(O96="")),ABS(VLOOKUP($V$1,VLookups!$A$28:$B$29,2,FALSE)-_xlfn.BETA.DIST(V96,IF(K96="L",R96,Q96),IF(K96="L",Q96,R96),TRUE,D96,F96)),"")</f>
        <v/>
      </c>
      <c r="X96" s="129" t="str">
        <f>IF(OR($Q96="",$R96=""),"",_xlfn.BETA.INV(ABS(VLOOKUP($V$1,VLookups!$A$28:$B$29,2,FALSE)-X$3),IF($K96="L",$R96,$Q96),IF($K96="L",$Q96,$R96),$D96,$F96))</f>
        <v/>
      </c>
      <c r="Y96" s="130" t="str">
        <f>IF(OR($Q96="",$R96=""),"",_xlfn.BETA.INV(ABS(VLOOKUP($V$1,VLookups!$A$28:$B$29,2,FALSE)-Y$3),IF($K96="L",$R96,$Q96),IF($K96="L",$Q96,$R96),$D96,$F96))</f>
        <v/>
      </c>
      <c r="Z96" s="129" t="str">
        <f>IF(OR($Q96="",$R96=""),"",_xlfn.BETA.INV(ABS(VLOOKUP($V$1,VLookups!$A$28:$B$29,2,FALSE)-Z$3),IF($K96="L",$R96,$Q96),IF($K96="L",$Q96,$R96),$D96,$F96))</f>
        <v/>
      </c>
      <c r="AA96" s="130" t="str">
        <f>IF(OR($Q96="",$R96=""),"",_xlfn.BETA.INV(ABS(VLOOKUP($V$1,VLookups!$A$28:$B$29,2,FALSE)-AA$3),IF($K96="L",$R96,$Q96),IF($K96="L",$Q96,$R96),$D96,$F96))</f>
        <v/>
      </c>
      <c r="AB96" s="129" t="str">
        <f>IF(OR($Q96="",$R96=""),"",_xlfn.BETA.INV(ABS(VLOOKUP($V$1,VLookups!$A$28:$B$29,2,FALSE)-AB$3),IF($K96="L",$R96,$Q96),IF($K96="L",$Q96,$R96),$D96,$F96))</f>
        <v/>
      </c>
      <c r="AC96" s="130" t="str">
        <f>IF(OR($Q96="",$R96=""),"",_xlfn.BETA.INV(ABS(VLOOKUP($V$1,VLookups!$A$28:$B$29,2,FALSE)-AC$3),IF($K96="L",$R96,$Q96),IF($K96="L",$Q96,$R96),$D96,$F96))</f>
        <v/>
      </c>
      <c r="AD96" s="129" t="str">
        <f>IF(OR($Q96="",$R96=""),"",_xlfn.BETA.INV(ABS(VLOOKUP($V$1,VLookups!$A$28:$B$29,2,FALSE)-AD$3),IF($K96="L",$R96,$Q96),IF($K96="L",$Q96,$R96),$D96,$F96))</f>
        <v/>
      </c>
      <c r="AE96" s="130" t="str">
        <f>IF(OR($Q96="",$R96=""),"",_xlfn.BETA.INV(ABS(VLOOKUP($V$1,VLookups!$A$28:$B$29,2,FALSE)-AE$3),IF($K96="L",$R96,$Q96),IF($K96="L",$Q96,$R96),$D96,$F96))</f>
        <v/>
      </c>
      <c r="AF96" s="129" t="str">
        <f>IF(OR($Q96="",$R96=""),"",_xlfn.BETA.INV(ABS(VLOOKUP($V$1,VLookups!$A$28:$B$29,2,FALSE)-AF$3),IF($K96="L",$R96,$Q96),IF($K96="L",$Q96,$R96),$D96,$F96))</f>
        <v/>
      </c>
      <c r="AG96" s="130" t="str">
        <f>IF(OR($Q96="",$R96=""),"",_xlfn.BETA.INV(ABS(VLOOKUP($V$1,VLookups!$A$28:$B$29,2,FALSE)-AG$3),IF($K96="L",$R96,$Q96),IF($K96="L",$Q96,$R96),$D96,$F96))</f>
        <v/>
      </c>
      <c r="AH96" s="129" t="str">
        <f>IF(OR($Q96="",$R96=""),"",_xlfn.BETA.INV(ABS(VLOOKUP($V$1,VLookups!$A$28:$B$29,2,FALSE)-AH$3),IF($K96="L",$R96,$Q96),IF($K96="L",$Q96,$R96),$D96,$F96))</f>
        <v/>
      </c>
      <c r="AI96" s="130" t="str">
        <f>IF(OR($Q96="",$R96=""),"",_xlfn.BETA.INV(ABS(VLOOKUP($V$1,VLookups!$A$28:$B$29,2,FALSE)-AI$3),IF($K96="L",$R96,$Q96),IF($K96="L",$Q96,$R96),$D96,$F96))</f>
        <v/>
      </c>
      <c r="AJ96" s="17"/>
      <c r="AK96" s="17"/>
      <c r="AL96" s="17"/>
    </row>
    <row r="97" spans="1:38" hidden="1" x14ac:dyDescent="0.25">
      <c r="A97" s="22">
        <v>94</v>
      </c>
      <c r="B97" s="152"/>
      <c r="C97" s="143"/>
      <c r="D97" s="117" t="str">
        <f t="shared" si="17"/>
        <v/>
      </c>
      <c r="E97" s="132"/>
      <c r="F97" s="117" t="str">
        <f t="shared" si="18"/>
        <v/>
      </c>
      <c r="G97" s="143"/>
      <c r="H97" s="153"/>
      <c r="I97" s="127" t="str">
        <f t="shared" si="19"/>
        <v/>
      </c>
      <c r="J97" s="23" t="str">
        <f t="shared" si="20"/>
        <v/>
      </c>
      <c r="K97" s="24" t="str">
        <f t="shared" si="21"/>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11"/>
        <v/>
      </c>
      <c r="O97" s="26"/>
      <c r="P97" s="24" t="str">
        <f>IF(OR(J97="",O97=""),"",MATCH(O97,Confidence!$A$1:$A$10,0))</f>
        <v/>
      </c>
      <c r="Q97" s="27" t="str">
        <f t="shared" si="12"/>
        <v/>
      </c>
      <c r="R97" s="27" t="str">
        <f t="shared" si="13"/>
        <v/>
      </c>
      <c r="S97" s="119" t="str">
        <f t="shared" si="14"/>
        <v/>
      </c>
      <c r="T97" s="119" t="str">
        <f t="shared" si="15"/>
        <v/>
      </c>
      <c r="U97" s="40" t="str">
        <f t="shared" si="16"/>
        <v/>
      </c>
      <c r="V97" s="132"/>
      <c r="W97" s="28" t="str">
        <f>IF(AND(D97&gt;0,E97&gt;0,F97&gt;0,Q97&gt;0,R97&gt;0,V97&gt;0,NOT(O97="")),ABS(VLOOKUP($V$1,VLookups!$A$28:$B$29,2,FALSE)-_xlfn.BETA.DIST(V97,IF(K97="L",R97,Q97),IF(K97="L",Q97,R97),TRUE,D97,F97)),"")</f>
        <v/>
      </c>
      <c r="X97" s="129" t="str">
        <f>IF(OR($Q97="",$R97=""),"",_xlfn.BETA.INV(ABS(VLOOKUP($V$1,VLookups!$A$28:$B$29,2,FALSE)-X$3),IF($K97="L",$R97,$Q97),IF($K97="L",$Q97,$R97),$D97,$F97))</f>
        <v/>
      </c>
      <c r="Y97" s="130" t="str">
        <f>IF(OR($Q97="",$R97=""),"",_xlfn.BETA.INV(ABS(VLOOKUP($V$1,VLookups!$A$28:$B$29,2,FALSE)-Y$3),IF($K97="L",$R97,$Q97),IF($K97="L",$Q97,$R97),$D97,$F97))</f>
        <v/>
      </c>
      <c r="Z97" s="129" t="str">
        <f>IF(OR($Q97="",$R97=""),"",_xlfn.BETA.INV(ABS(VLOOKUP($V$1,VLookups!$A$28:$B$29,2,FALSE)-Z$3),IF($K97="L",$R97,$Q97),IF($K97="L",$Q97,$R97),$D97,$F97))</f>
        <v/>
      </c>
      <c r="AA97" s="130" t="str">
        <f>IF(OR($Q97="",$R97=""),"",_xlfn.BETA.INV(ABS(VLOOKUP($V$1,VLookups!$A$28:$B$29,2,FALSE)-AA$3),IF($K97="L",$R97,$Q97),IF($K97="L",$Q97,$R97),$D97,$F97))</f>
        <v/>
      </c>
      <c r="AB97" s="129" t="str">
        <f>IF(OR($Q97="",$R97=""),"",_xlfn.BETA.INV(ABS(VLOOKUP($V$1,VLookups!$A$28:$B$29,2,FALSE)-AB$3),IF($K97="L",$R97,$Q97),IF($K97="L",$Q97,$R97),$D97,$F97))</f>
        <v/>
      </c>
      <c r="AC97" s="130" t="str">
        <f>IF(OR($Q97="",$R97=""),"",_xlfn.BETA.INV(ABS(VLOOKUP($V$1,VLookups!$A$28:$B$29,2,FALSE)-AC$3),IF($K97="L",$R97,$Q97),IF($K97="L",$Q97,$R97),$D97,$F97))</f>
        <v/>
      </c>
      <c r="AD97" s="129" t="str">
        <f>IF(OR($Q97="",$R97=""),"",_xlfn.BETA.INV(ABS(VLOOKUP($V$1,VLookups!$A$28:$B$29,2,FALSE)-AD$3),IF($K97="L",$R97,$Q97),IF($K97="L",$Q97,$R97),$D97,$F97))</f>
        <v/>
      </c>
      <c r="AE97" s="130" t="str">
        <f>IF(OR($Q97="",$R97=""),"",_xlfn.BETA.INV(ABS(VLOOKUP($V$1,VLookups!$A$28:$B$29,2,FALSE)-AE$3),IF($K97="L",$R97,$Q97),IF($K97="L",$Q97,$R97),$D97,$F97))</f>
        <v/>
      </c>
      <c r="AF97" s="129" t="str">
        <f>IF(OR($Q97="",$R97=""),"",_xlfn.BETA.INV(ABS(VLOOKUP($V$1,VLookups!$A$28:$B$29,2,FALSE)-AF$3),IF($K97="L",$R97,$Q97),IF($K97="L",$Q97,$R97),$D97,$F97))</f>
        <v/>
      </c>
      <c r="AG97" s="130" t="str">
        <f>IF(OR($Q97="",$R97=""),"",_xlfn.BETA.INV(ABS(VLOOKUP($V$1,VLookups!$A$28:$B$29,2,FALSE)-AG$3),IF($K97="L",$R97,$Q97),IF($K97="L",$Q97,$R97),$D97,$F97))</f>
        <v/>
      </c>
      <c r="AH97" s="129" t="str">
        <f>IF(OR($Q97="",$R97=""),"",_xlfn.BETA.INV(ABS(VLOOKUP($V$1,VLookups!$A$28:$B$29,2,FALSE)-AH$3),IF($K97="L",$R97,$Q97),IF($K97="L",$Q97,$R97),$D97,$F97))</f>
        <v/>
      </c>
      <c r="AI97" s="130" t="str">
        <f>IF(OR($Q97="",$R97=""),"",_xlfn.BETA.INV(ABS(VLOOKUP($V$1,VLookups!$A$28:$B$29,2,FALSE)-AI$3),IF($K97="L",$R97,$Q97),IF($K97="L",$Q97,$R97),$D97,$F97))</f>
        <v/>
      </c>
      <c r="AJ97" s="17"/>
      <c r="AK97" s="17"/>
      <c r="AL97" s="17"/>
    </row>
    <row r="98" spans="1:38" hidden="1" x14ac:dyDescent="0.25">
      <c r="A98" s="22">
        <v>95</v>
      </c>
      <c r="B98" s="152"/>
      <c r="C98" s="143"/>
      <c r="D98" s="117" t="str">
        <f t="shared" si="17"/>
        <v/>
      </c>
      <c r="E98" s="132"/>
      <c r="F98" s="117" t="str">
        <f t="shared" si="18"/>
        <v/>
      </c>
      <c r="G98" s="143"/>
      <c r="H98" s="153"/>
      <c r="I98" s="127" t="str">
        <f t="shared" si="19"/>
        <v/>
      </c>
      <c r="J98" s="23" t="str">
        <f t="shared" si="20"/>
        <v/>
      </c>
      <c r="K98" s="24" t="str">
        <f t="shared" si="21"/>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11"/>
        <v/>
      </c>
      <c r="O98" s="26"/>
      <c r="P98" s="24" t="str">
        <f>IF(OR(J98="",O98=""),"",MATCH(O98,Confidence!$A$1:$A$10,0))</f>
        <v/>
      </c>
      <c r="Q98" s="27" t="str">
        <f t="shared" si="12"/>
        <v/>
      </c>
      <c r="R98" s="27" t="str">
        <f t="shared" si="13"/>
        <v/>
      </c>
      <c r="S98" s="119" t="str">
        <f t="shared" si="14"/>
        <v/>
      </c>
      <c r="T98" s="119" t="str">
        <f t="shared" si="15"/>
        <v/>
      </c>
      <c r="U98" s="40" t="str">
        <f t="shared" si="16"/>
        <v/>
      </c>
      <c r="V98" s="132"/>
      <c r="W98" s="28" t="str">
        <f>IF(AND(D98&gt;0,E98&gt;0,F98&gt;0,Q98&gt;0,R98&gt;0,V98&gt;0,NOT(O98="")),ABS(VLOOKUP($V$1,VLookups!$A$28:$B$29,2,FALSE)-_xlfn.BETA.DIST(V98,IF(K98="L",R98,Q98),IF(K98="L",Q98,R98),TRUE,D98,F98)),"")</f>
        <v/>
      </c>
      <c r="X98" s="129" t="str">
        <f>IF(OR($Q98="",$R98=""),"",_xlfn.BETA.INV(ABS(VLOOKUP($V$1,VLookups!$A$28:$B$29,2,FALSE)-X$3),IF($K98="L",$R98,$Q98),IF($K98="L",$Q98,$R98),$D98,$F98))</f>
        <v/>
      </c>
      <c r="Y98" s="130" t="str">
        <f>IF(OR($Q98="",$R98=""),"",_xlfn.BETA.INV(ABS(VLOOKUP($V$1,VLookups!$A$28:$B$29,2,FALSE)-Y$3),IF($K98="L",$R98,$Q98),IF($K98="L",$Q98,$R98),$D98,$F98))</f>
        <v/>
      </c>
      <c r="Z98" s="129" t="str">
        <f>IF(OR($Q98="",$R98=""),"",_xlfn.BETA.INV(ABS(VLOOKUP($V$1,VLookups!$A$28:$B$29,2,FALSE)-Z$3),IF($K98="L",$R98,$Q98),IF($K98="L",$Q98,$R98),$D98,$F98))</f>
        <v/>
      </c>
      <c r="AA98" s="130" t="str">
        <f>IF(OR($Q98="",$R98=""),"",_xlfn.BETA.INV(ABS(VLOOKUP($V$1,VLookups!$A$28:$B$29,2,FALSE)-AA$3),IF($K98="L",$R98,$Q98),IF($K98="L",$Q98,$R98),$D98,$F98))</f>
        <v/>
      </c>
      <c r="AB98" s="129" t="str">
        <f>IF(OR($Q98="",$R98=""),"",_xlfn.BETA.INV(ABS(VLOOKUP($V$1,VLookups!$A$28:$B$29,2,FALSE)-AB$3),IF($K98="L",$R98,$Q98),IF($K98="L",$Q98,$R98),$D98,$F98))</f>
        <v/>
      </c>
      <c r="AC98" s="130" t="str">
        <f>IF(OR($Q98="",$R98=""),"",_xlfn.BETA.INV(ABS(VLOOKUP($V$1,VLookups!$A$28:$B$29,2,FALSE)-AC$3),IF($K98="L",$R98,$Q98),IF($K98="L",$Q98,$R98),$D98,$F98))</f>
        <v/>
      </c>
      <c r="AD98" s="129" t="str">
        <f>IF(OR($Q98="",$R98=""),"",_xlfn.BETA.INV(ABS(VLOOKUP($V$1,VLookups!$A$28:$B$29,2,FALSE)-AD$3),IF($K98="L",$R98,$Q98),IF($K98="L",$Q98,$R98),$D98,$F98))</f>
        <v/>
      </c>
      <c r="AE98" s="130" t="str">
        <f>IF(OR($Q98="",$R98=""),"",_xlfn.BETA.INV(ABS(VLOOKUP($V$1,VLookups!$A$28:$B$29,2,FALSE)-AE$3),IF($K98="L",$R98,$Q98),IF($K98="L",$Q98,$R98),$D98,$F98))</f>
        <v/>
      </c>
      <c r="AF98" s="129" t="str">
        <f>IF(OR($Q98="",$R98=""),"",_xlfn.BETA.INV(ABS(VLOOKUP($V$1,VLookups!$A$28:$B$29,2,FALSE)-AF$3),IF($K98="L",$R98,$Q98),IF($K98="L",$Q98,$R98),$D98,$F98))</f>
        <v/>
      </c>
      <c r="AG98" s="130" t="str">
        <f>IF(OR($Q98="",$R98=""),"",_xlfn.BETA.INV(ABS(VLOOKUP($V$1,VLookups!$A$28:$B$29,2,FALSE)-AG$3),IF($K98="L",$R98,$Q98),IF($K98="L",$Q98,$R98),$D98,$F98))</f>
        <v/>
      </c>
      <c r="AH98" s="129" t="str">
        <f>IF(OR($Q98="",$R98=""),"",_xlfn.BETA.INV(ABS(VLOOKUP($V$1,VLookups!$A$28:$B$29,2,FALSE)-AH$3),IF($K98="L",$R98,$Q98),IF($K98="L",$Q98,$R98),$D98,$F98))</f>
        <v/>
      </c>
      <c r="AI98" s="130" t="str">
        <f>IF(OR($Q98="",$R98=""),"",_xlfn.BETA.INV(ABS(VLOOKUP($V$1,VLookups!$A$28:$B$29,2,FALSE)-AI$3),IF($K98="L",$R98,$Q98),IF($K98="L",$Q98,$R98),$D98,$F98))</f>
        <v/>
      </c>
      <c r="AJ98" s="17"/>
      <c r="AK98" s="17"/>
      <c r="AL98" s="17"/>
    </row>
    <row r="99" spans="1:38" hidden="1" x14ac:dyDescent="0.25">
      <c r="A99" s="22">
        <v>96</v>
      </c>
      <c r="B99" s="152"/>
      <c r="C99" s="143"/>
      <c r="D99" s="117" t="str">
        <f t="shared" si="17"/>
        <v/>
      </c>
      <c r="E99" s="132"/>
      <c r="F99" s="117" t="str">
        <f t="shared" si="18"/>
        <v/>
      </c>
      <c r="G99" s="143"/>
      <c r="H99" s="153"/>
      <c r="I99" s="127" t="str">
        <f t="shared" si="19"/>
        <v/>
      </c>
      <c r="J99" s="23" t="str">
        <f t="shared" si="20"/>
        <v/>
      </c>
      <c r="K99" s="24" t="str">
        <f t="shared" si="21"/>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11"/>
        <v/>
      </c>
      <c r="O99" s="26"/>
      <c r="P99" s="24" t="str">
        <f>IF(OR(J99="",O99=""),"",MATCH(O99,Confidence!$A$1:$A$10,0))</f>
        <v/>
      </c>
      <c r="Q99" s="27" t="str">
        <f t="shared" si="12"/>
        <v/>
      </c>
      <c r="R99" s="27" t="str">
        <f t="shared" si="13"/>
        <v/>
      </c>
      <c r="S99" s="119" t="str">
        <f t="shared" si="14"/>
        <v/>
      </c>
      <c r="T99" s="119" t="str">
        <f t="shared" si="15"/>
        <v/>
      </c>
      <c r="U99" s="40" t="str">
        <f t="shared" si="16"/>
        <v/>
      </c>
      <c r="V99" s="132"/>
      <c r="W99" s="28" t="str">
        <f>IF(AND(D99&gt;0,E99&gt;0,F99&gt;0,Q99&gt;0,R99&gt;0,V99&gt;0,NOT(O99="")),ABS(VLOOKUP($V$1,VLookups!$A$28:$B$29,2,FALSE)-_xlfn.BETA.DIST(V99,IF(K99="L",R99,Q99),IF(K99="L",Q99,R99),TRUE,D99,F99)),"")</f>
        <v/>
      </c>
      <c r="X99" s="129" t="str">
        <f>IF(OR($Q99="",$R99=""),"",_xlfn.BETA.INV(ABS(VLOOKUP($V$1,VLookups!$A$28:$B$29,2,FALSE)-X$3),IF($K99="L",$R99,$Q99),IF($K99="L",$Q99,$R99),$D99,$F99))</f>
        <v/>
      </c>
      <c r="Y99" s="130" t="str">
        <f>IF(OR($Q99="",$R99=""),"",_xlfn.BETA.INV(ABS(VLOOKUP($V$1,VLookups!$A$28:$B$29,2,FALSE)-Y$3),IF($K99="L",$R99,$Q99),IF($K99="L",$Q99,$R99),$D99,$F99))</f>
        <v/>
      </c>
      <c r="Z99" s="129" t="str">
        <f>IF(OR($Q99="",$R99=""),"",_xlfn.BETA.INV(ABS(VLOOKUP($V$1,VLookups!$A$28:$B$29,2,FALSE)-Z$3),IF($K99="L",$R99,$Q99),IF($K99="L",$Q99,$R99),$D99,$F99))</f>
        <v/>
      </c>
      <c r="AA99" s="130" t="str">
        <f>IF(OR($Q99="",$R99=""),"",_xlfn.BETA.INV(ABS(VLOOKUP($V$1,VLookups!$A$28:$B$29,2,FALSE)-AA$3),IF($K99="L",$R99,$Q99),IF($K99="L",$Q99,$R99),$D99,$F99))</f>
        <v/>
      </c>
      <c r="AB99" s="129" t="str">
        <f>IF(OR($Q99="",$R99=""),"",_xlfn.BETA.INV(ABS(VLOOKUP($V$1,VLookups!$A$28:$B$29,2,FALSE)-AB$3),IF($K99="L",$R99,$Q99),IF($K99="L",$Q99,$R99),$D99,$F99))</f>
        <v/>
      </c>
      <c r="AC99" s="130" t="str">
        <f>IF(OR($Q99="",$R99=""),"",_xlfn.BETA.INV(ABS(VLOOKUP($V$1,VLookups!$A$28:$B$29,2,FALSE)-AC$3),IF($K99="L",$R99,$Q99),IF($K99="L",$Q99,$R99),$D99,$F99))</f>
        <v/>
      </c>
      <c r="AD99" s="129" t="str">
        <f>IF(OR($Q99="",$R99=""),"",_xlfn.BETA.INV(ABS(VLOOKUP($V$1,VLookups!$A$28:$B$29,2,FALSE)-AD$3),IF($K99="L",$R99,$Q99),IF($K99="L",$Q99,$R99),$D99,$F99))</f>
        <v/>
      </c>
      <c r="AE99" s="130" t="str">
        <f>IF(OR($Q99="",$R99=""),"",_xlfn.BETA.INV(ABS(VLOOKUP($V$1,VLookups!$A$28:$B$29,2,FALSE)-AE$3),IF($K99="L",$R99,$Q99),IF($K99="L",$Q99,$R99),$D99,$F99))</f>
        <v/>
      </c>
      <c r="AF99" s="129" t="str">
        <f>IF(OR($Q99="",$R99=""),"",_xlfn.BETA.INV(ABS(VLOOKUP($V$1,VLookups!$A$28:$B$29,2,FALSE)-AF$3),IF($K99="L",$R99,$Q99),IF($K99="L",$Q99,$R99),$D99,$F99))</f>
        <v/>
      </c>
      <c r="AG99" s="130" t="str">
        <f>IF(OR($Q99="",$R99=""),"",_xlfn.BETA.INV(ABS(VLOOKUP($V$1,VLookups!$A$28:$B$29,2,FALSE)-AG$3),IF($K99="L",$R99,$Q99),IF($K99="L",$Q99,$R99),$D99,$F99))</f>
        <v/>
      </c>
      <c r="AH99" s="129" t="str">
        <f>IF(OR($Q99="",$R99=""),"",_xlfn.BETA.INV(ABS(VLOOKUP($V$1,VLookups!$A$28:$B$29,2,FALSE)-AH$3),IF($K99="L",$R99,$Q99),IF($K99="L",$Q99,$R99),$D99,$F99))</f>
        <v/>
      </c>
      <c r="AI99" s="130" t="str">
        <f>IF(OR($Q99="",$R99=""),"",_xlfn.BETA.INV(ABS(VLOOKUP($V$1,VLookups!$A$28:$B$29,2,FALSE)-AI$3),IF($K99="L",$R99,$Q99),IF($K99="L",$Q99,$R99),$D99,$F99))</f>
        <v/>
      </c>
      <c r="AJ99" s="17"/>
      <c r="AK99" s="17"/>
      <c r="AL99" s="17"/>
    </row>
    <row r="100" spans="1:38" hidden="1" x14ac:dyDescent="0.25">
      <c r="A100" s="22">
        <v>97</v>
      </c>
      <c r="B100" s="152"/>
      <c r="C100" s="143"/>
      <c r="D100" s="117" t="str">
        <f t="shared" si="17"/>
        <v/>
      </c>
      <c r="E100" s="132"/>
      <c r="F100" s="117" t="str">
        <f t="shared" si="18"/>
        <v/>
      </c>
      <c r="G100" s="143"/>
      <c r="H100" s="153"/>
      <c r="I100" s="127" t="str">
        <f t="shared" si="19"/>
        <v/>
      </c>
      <c r="J100" s="23" t="str">
        <f t="shared" si="20"/>
        <v/>
      </c>
      <c r="K100" s="24" t="str">
        <f t="shared" si="21"/>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11"/>
        <v/>
      </c>
      <c r="O100" s="26"/>
      <c r="P100" s="24" t="str">
        <f>IF(OR(J100="",O100=""),"",MATCH(O100,Confidence!$A$1:$A$10,0))</f>
        <v/>
      </c>
      <c r="Q100" s="27" t="str">
        <f t="shared" si="12"/>
        <v/>
      </c>
      <c r="R100" s="27" t="str">
        <f t="shared" si="13"/>
        <v/>
      </c>
      <c r="S100" s="119" t="str">
        <f t="shared" si="14"/>
        <v/>
      </c>
      <c r="T100" s="119" t="str">
        <f t="shared" si="15"/>
        <v/>
      </c>
      <c r="U100" s="40" t="str">
        <f t="shared" si="16"/>
        <v/>
      </c>
      <c r="V100" s="132"/>
      <c r="W100" s="28" t="str">
        <f>IF(AND(D100&gt;0,E100&gt;0,F100&gt;0,Q100&gt;0,R100&gt;0,V100&gt;0,NOT(O100="")),ABS(VLOOKUP($V$1,VLookups!$A$28:$B$29,2,FALSE)-_xlfn.BETA.DIST(V100,IF(K100="L",R100,Q100),IF(K100="L",Q100,R100),TRUE,D100,F100)),"")</f>
        <v/>
      </c>
      <c r="X100" s="129" t="str">
        <f>IF(OR($Q100="",$R100=""),"",_xlfn.BETA.INV(ABS(VLOOKUP($V$1,VLookups!$A$28:$B$29,2,FALSE)-X$3),IF($K100="L",$R100,$Q100),IF($K100="L",$Q100,$R100),$D100,$F100))</f>
        <v/>
      </c>
      <c r="Y100" s="130" t="str">
        <f>IF(OR($Q100="",$R100=""),"",_xlfn.BETA.INV(ABS(VLOOKUP($V$1,VLookups!$A$28:$B$29,2,FALSE)-Y$3),IF($K100="L",$R100,$Q100),IF($K100="L",$Q100,$R100),$D100,$F100))</f>
        <v/>
      </c>
      <c r="Z100" s="129" t="str">
        <f>IF(OR($Q100="",$R100=""),"",_xlfn.BETA.INV(ABS(VLOOKUP($V$1,VLookups!$A$28:$B$29,2,FALSE)-Z$3),IF($K100="L",$R100,$Q100),IF($K100="L",$Q100,$R100),$D100,$F100))</f>
        <v/>
      </c>
      <c r="AA100" s="130" t="str">
        <f>IF(OR($Q100="",$R100=""),"",_xlfn.BETA.INV(ABS(VLOOKUP($V$1,VLookups!$A$28:$B$29,2,FALSE)-AA$3),IF($K100="L",$R100,$Q100),IF($K100="L",$Q100,$R100),$D100,$F100))</f>
        <v/>
      </c>
      <c r="AB100" s="129" t="str">
        <f>IF(OR($Q100="",$R100=""),"",_xlfn.BETA.INV(ABS(VLOOKUP($V$1,VLookups!$A$28:$B$29,2,FALSE)-AB$3),IF($K100="L",$R100,$Q100),IF($K100="L",$Q100,$R100),$D100,$F100))</f>
        <v/>
      </c>
      <c r="AC100" s="130" t="str">
        <f>IF(OR($Q100="",$R100=""),"",_xlfn.BETA.INV(ABS(VLOOKUP($V$1,VLookups!$A$28:$B$29,2,FALSE)-AC$3),IF($K100="L",$R100,$Q100),IF($K100="L",$Q100,$R100),$D100,$F100))</f>
        <v/>
      </c>
      <c r="AD100" s="129" t="str">
        <f>IF(OR($Q100="",$R100=""),"",_xlfn.BETA.INV(ABS(VLOOKUP($V$1,VLookups!$A$28:$B$29,2,FALSE)-AD$3),IF($K100="L",$R100,$Q100),IF($K100="L",$Q100,$R100),$D100,$F100))</f>
        <v/>
      </c>
      <c r="AE100" s="130" t="str">
        <f>IF(OR($Q100="",$R100=""),"",_xlfn.BETA.INV(ABS(VLOOKUP($V$1,VLookups!$A$28:$B$29,2,FALSE)-AE$3),IF($K100="L",$R100,$Q100),IF($K100="L",$Q100,$R100),$D100,$F100))</f>
        <v/>
      </c>
      <c r="AF100" s="129" t="str">
        <f>IF(OR($Q100="",$R100=""),"",_xlfn.BETA.INV(ABS(VLOOKUP($V$1,VLookups!$A$28:$B$29,2,FALSE)-AF$3),IF($K100="L",$R100,$Q100),IF($K100="L",$Q100,$R100),$D100,$F100))</f>
        <v/>
      </c>
      <c r="AG100" s="130" t="str">
        <f>IF(OR($Q100="",$R100=""),"",_xlfn.BETA.INV(ABS(VLOOKUP($V$1,VLookups!$A$28:$B$29,2,FALSE)-AG$3),IF($K100="L",$R100,$Q100),IF($K100="L",$Q100,$R100),$D100,$F100))</f>
        <v/>
      </c>
      <c r="AH100" s="129" t="str">
        <f>IF(OR($Q100="",$R100=""),"",_xlfn.BETA.INV(ABS(VLOOKUP($V$1,VLookups!$A$28:$B$29,2,FALSE)-AH$3),IF($K100="L",$R100,$Q100),IF($K100="L",$Q100,$R100),$D100,$F100))</f>
        <v/>
      </c>
      <c r="AI100" s="130" t="str">
        <f>IF(OR($Q100="",$R100=""),"",_xlfn.BETA.INV(ABS(VLOOKUP($V$1,VLookups!$A$28:$B$29,2,FALSE)-AI$3),IF($K100="L",$R100,$Q100),IF($K100="L",$Q100,$R100),$D100,$F100))</f>
        <v/>
      </c>
      <c r="AJ100" s="17"/>
      <c r="AK100" s="17"/>
      <c r="AL100" s="17"/>
    </row>
    <row r="101" spans="1:38" hidden="1" x14ac:dyDescent="0.25">
      <c r="A101" s="22">
        <v>98</v>
      </c>
      <c r="B101" s="152"/>
      <c r="C101" s="143"/>
      <c r="D101" s="117" t="str">
        <f t="shared" si="17"/>
        <v/>
      </c>
      <c r="E101" s="132"/>
      <c r="F101" s="117" t="str">
        <f t="shared" si="18"/>
        <v/>
      </c>
      <c r="G101" s="143"/>
      <c r="H101" s="153"/>
      <c r="I101" s="127" t="str">
        <f t="shared" si="19"/>
        <v/>
      </c>
      <c r="J101" s="23" t="str">
        <f t="shared" si="20"/>
        <v/>
      </c>
      <c r="K101" s="24" t="str">
        <f t="shared" si="21"/>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11"/>
        <v/>
      </c>
      <c r="O101" s="26"/>
      <c r="P101" s="24" t="str">
        <f>IF(OR(J101="",O101=""),"",MATCH(O101,Confidence!$A$1:$A$10,0))</f>
        <v/>
      </c>
      <c r="Q101" s="27" t="str">
        <f t="shared" si="12"/>
        <v/>
      </c>
      <c r="R101" s="27" t="str">
        <f t="shared" si="13"/>
        <v/>
      </c>
      <c r="S101" s="119" t="str">
        <f t="shared" si="14"/>
        <v/>
      </c>
      <c r="T101" s="119" t="str">
        <f t="shared" si="15"/>
        <v/>
      </c>
      <c r="U101" s="40" t="str">
        <f t="shared" si="16"/>
        <v/>
      </c>
      <c r="V101" s="132"/>
      <c r="W101" s="28" t="str">
        <f>IF(AND(D101&gt;0,E101&gt;0,F101&gt;0,Q101&gt;0,R101&gt;0,V101&gt;0,NOT(O101="")),ABS(VLOOKUP($V$1,VLookups!$A$28:$B$29,2,FALSE)-_xlfn.BETA.DIST(V101,IF(K101="L",R101,Q101),IF(K101="L",Q101,R101),TRUE,D101,F101)),"")</f>
        <v/>
      </c>
      <c r="X101" s="129" t="str">
        <f>IF(OR($Q101="",$R101=""),"",_xlfn.BETA.INV(ABS(VLOOKUP($V$1,VLookups!$A$28:$B$29,2,FALSE)-X$3),IF($K101="L",$R101,$Q101),IF($K101="L",$Q101,$R101),$D101,$F101))</f>
        <v/>
      </c>
      <c r="Y101" s="130" t="str">
        <f>IF(OR($Q101="",$R101=""),"",_xlfn.BETA.INV(ABS(VLOOKUP($V$1,VLookups!$A$28:$B$29,2,FALSE)-Y$3),IF($K101="L",$R101,$Q101),IF($K101="L",$Q101,$R101),$D101,$F101))</f>
        <v/>
      </c>
      <c r="Z101" s="129" t="str">
        <f>IF(OR($Q101="",$R101=""),"",_xlfn.BETA.INV(ABS(VLOOKUP($V$1,VLookups!$A$28:$B$29,2,FALSE)-Z$3),IF($K101="L",$R101,$Q101),IF($K101="L",$Q101,$R101),$D101,$F101))</f>
        <v/>
      </c>
      <c r="AA101" s="130" t="str">
        <f>IF(OR($Q101="",$R101=""),"",_xlfn.BETA.INV(ABS(VLOOKUP($V$1,VLookups!$A$28:$B$29,2,FALSE)-AA$3),IF($K101="L",$R101,$Q101),IF($K101="L",$Q101,$R101),$D101,$F101))</f>
        <v/>
      </c>
      <c r="AB101" s="129" t="str">
        <f>IF(OR($Q101="",$R101=""),"",_xlfn.BETA.INV(ABS(VLOOKUP($V$1,VLookups!$A$28:$B$29,2,FALSE)-AB$3),IF($K101="L",$R101,$Q101),IF($K101="L",$Q101,$R101),$D101,$F101))</f>
        <v/>
      </c>
      <c r="AC101" s="130" t="str">
        <f>IF(OR($Q101="",$R101=""),"",_xlfn.BETA.INV(ABS(VLOOKUP($V$1,VLookups!$A$28:$B$29,2,FALSE)-AC$3),IF($K101="L",$R101,$Q101),IF($K101="L",$Q101,$R101),$D101,$F101))</f>
        <v/>
      </c>
      <c r="AD101" s="129" t="str">
        <f>IF(OR($Q101="",$R101=""),"",_xlfn.BETA.INV(ABS(VLOOKUP($V$1,VLookups!$A$28:$B$29,2,FALSE)-AD$3),IF($K101="L",$R101,$Q101),IF($K101="L",$Q101,$R101),$D101,$F101))</f>
        <v/>
      </c>
      <c r="AE101" s="130" t="str">
        <f>IF(OR($Q101="",$R101=""),"",_xlfn.BETA.INV(ABS(VLOOKUP($V$1,VLookups!$A$28:$B$29,2,FALSE)-AE$3),IF($K101="L",$R101,$Q101),IF($K101="L",$Q101,$R101),$D101,$F101))</f>
        <v/>
      </c>
      <c r="AF101" s="129" t="str">
        <f>IF(OR($Q101="",$R101=""),"",_xlfn.BETA.INV(ABS(VLOOKUP($V$1,VLookups!$A$28:$B$29,2,FALSE)-AF$3),IF($K101="L",$R101,$Q101),IF($K101="L",$Q101,$R101),$D101,$F101))</f>
        <v/>
      </c>
      <c r="AG101" s="130" t="str">
        <f>IF(OR($Q101="",$R101=""),"",_xlfn.BETA.INV(ABS(VLOOKUP($V$1,VLookups!$A$28:$B$29,2,FALSE)-AG$3),IF($K101="L",$R101,$Q101),IF($K101="L",$Q101,$R101),$D101,$F101))</f>
        <v/>
      </c>
      <c r="AH101" s="129" t="str">
        <f>IF(OR($Q101="",$R101=""),"",_xlfn.BETA.INV(ABS(VLOOKUP($V$1,VLookups!$A$28:$B$29,2,FALSE)-AH$3),IF($K101="L",$R101,$Q101),IF($K101="L",$Q101,$R101),$D101,$F101))</f>
        <v/>
      </c>
      <c r="AI101" s="130" t="str">
        <f>IF(OR($Q101="",$R101=""),"",_xlfn.BETA.INV(ABS(VLOOKUP($V$1,VLookups!$A$28:$B$29,2,FALSE)-AI$3),IF($K101="L",$R101,$Q101),IF($K101="L",$Q101,$R101),$D101,$F101))</f>
        <v/>
      </c>
      <c r="AJ101" s="17"/>
      <c r="AK101" s="17"/>
      <c r="AL101" s="17"/>
    </row>
    <row r="102" spans="1:38" hidden="1" x14ac:dyDescent="0.25">
      <c r="A102" s="22">
        <v>99</v>
      </c>
      <c r="B102" s="152"/>
      <c r="C102" s="143"/>
      <c r="D102" s="117" t="str">
        <f t="shared" si="17"/>
        <v/>
      </c>
      <c r="E102" s="132"/>
      <c r="F102" s="117" t="str">
        <f t="shared" si="18"/>
        <v/>
      </c>
      <c r="G102" s="143"/>
      <c r="H102" s="153"/>
      <c r="I102" s="127" t="str">
        <f t="shared" si="19"/>
        <v/>
      </c>
      <c r="J102" s="23" t="str">
        <f t="shared" si="20"/>
        <v/>
      </c>
      <c r="K102" s="24" t="str">
        <f t="shared" si="21"/>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11"/>
        <v/>
      </c>
      <c r="O102" s="26"/>
      <c r="P102" s="24" t="str">
        <f>IF(OR(J102="",O102=""),"",MATCH(O102,Confidence!$A$1:$A$10,0))</f>
        <v/>
      </c>
      <c r="Q102" s="27" t="str">
        <f t="shared" si="12"/>
        <v/>
      </c>
      <c r="R102" s="27" t="str">
        <f t="shared" si="13"/>
        <v/>
      </c>
      <c r="S102" s="119" t="str">
        <f t="shared" si="14"/>
        <v/>
      </c>
      <c r="T102" s="119" t="str">
        <f t="shared" si="15"/>
        <v/>
      </c>
      <c r="U102" s="40" t="str">
        <f t="shared" si="16"/>
        <v/>
      </c>
      <c r="V102" s="132"/>
      <c r="W102" s="28" t="str">
        <f>IF(AND(D102&gt;0,E102&gt;0,F102&gt;0,Q102&gt;0,R102&gt;0,V102&gt;0,NOT(O102="")),ABS(VLOOKUP($V$1,VLookups!$A$28:$B$29,2,FALSE)-_xlfn.BETA.DIST(V102,IF(K102="L",R102,Q102),IF(K102="L",Q102,R102),TRUE,D102,F102)),"")</f>
        <v/>
      </c>
      <c r="X102" s="129" t="str">
        <f>IF(OR($Q102="",$R102=""),"",_xlfn.BETA.INV(ABS(VLOOKUP($V$1,VLookups!$A$28:$B$29,2,FALSE)-X$3),IF($K102="L",$R102,$Q102),IF($K102="L",$Q102,$R102),$D102,$F102))</f>
        <v/>
      </c>
      <c r="Y102" s="130" t="str">
        <f>IF(OR($Q102="",$R102=""),"",_xlfn.BETA.INV(ABS(VLOOKUP($V$1,VLookups!$A$28:$B$29,2,FALSE)-Y$3),IF($K102="L",$R102,$Q102),IF($K102="L",$Q102,$R102),$D102,$F102))</f>
        <v/>
      </c>
      <c r="Z102" s="129" t="str">
        <f>IF(OR($Q102="",$R102=""),"",_xlfn.BETA.INV(ABS(VLOOKUP($V$1,VLookups!$A$28:$B$29,2,FALSE)-Z$3),IF($K102="L",$R102,$Q102),IF($K102="L",$Q102,$R102),$D102,$F102))</f>
        <v/>
      </c>
      <c r="AA102" s="130" t="str">
        <f>IF(OR($Q102="",$R102=""),"",_xlfn.BETA.INV(ABS(VLOOKUP($V$1,VLookups!$A$28:$B$29,2,FALSE)-AA$3),IF($K102="L",$R102,$Q102),IF($K102="L",$Q102,$R102),$D102,$F102))</f>
        <v/>
      </c>
      <c r="AB102" s="129" t="str">
        <f>IF(OR($Q102="",$R102=""),"",_xlfn.BETA.INV(ABS(VLOOKUP($V$1,VLookups!$A$28:$B$29,2,FALSE)-AB$3),IF($K102="L",$R102,$Q102),IF($K102="L",$Q102,$R102),$D102,$F102))</f>
        <v/>
      </c>
      <c r="AC102" s="130" t="str">
        <f>IF(OR($Q102="",$R102=""),"",_xlfn.BETA.INV(ABS(VLOOKUP($V$1,VLookups!$A$28:$B$29,2,FALSE)-AC$3),IF($K102="L",$R102,$Q102),IF($K102="L",$Q102,$R102),$D102,$F102))</f>
        <v/>
      </c>
      <c r="AD102" s="129" t="str">
        <f>IF(OR($Q102="",$R102=""),"",_xlfn.BETA.INV(ABS(VLOOKUP($V$1,VLookups!$A$28:$B$29,2,FALSE)-AD$3),IF($K102="L",$R102,$Q102),IF($K102="L",$Q102,$R102),$D102,$F102))</f>
        <v/>
      </c>
      <c r="AE102" s="130" t="str">
        <f>IF(OR($Q102="",$R102=""),"",_xlfn.BETA.INV(ABS(VLOOKUP($V$1,VLookups!$A$28:$B$29,2,FALSE)-AE$3),IF($K102="L",$R102,$Q102),IF($K102="L",$Q102,$R102),$D102,$F102))</f>
        <v/>
      </c>
      <c r="AF102" s="129" t="str">
        <f>IF(OR($Q102="",$R102=""),"",_xlfn.BETA.INV(ABS(VLOOKUP($V$1,VLookups!$A$28:$B$29,2,FALSE)-AF$3),IF($K102="L",$R102,$Q102),IF($K102="L",$Q102,$R102),$D102,$F102))</f>
        <v/>
      </c>
      <c r="AG102" s="130" t="str">
        <f>IF(OR($Q102="",$R102=""),"",_xlfn.BETA.INV(ABS(VLOOKUP($V$1,VLookups!$A$28:$B$29,2,FALSE)-AG$3),IF($K102="L",$R102,$Q102),IF($K102="L",$Q102,$R102),$D102,$F102))</f>
        <v/>
      </c>
      <c r="AH102" s="129" t="str">
        <f>IF(OR($Q102="",$R102=""),"",_xlfn.BETA.INV(ABS(VLOOKUP($V$1,VLookups!$A$28:$B$29,2,FALSE)-AH$3),IF($K102="L",$R102,$Q102),IF($K102="L",$Q102,$R102),$D102,$F102))</f>
        <v/>
      </c>
      <c r="AI102" s="130" t="str">
        <f>IF(OR($Q102="",$R102=""),"",_xlfn.BETA.INV(ABS(VLOOKUP($V$1,VLookups!$A$28:$B$29,2,FALSE)-AI$3),IF($K102="L",$R102,$Q102),IF($K102="L",$Q102,$R102),$D102,$F102))</f>
        <v/>
      </c>
      <c r="AJ102" s="17"/>
      <c r="AK102" s="17"/>
      <c r="AL102" s="17"/>
    </row>
    <row r="103" spans="1:38" hidden="1" x14ac:dyDescent="0.25">
      <c r="A103" s="22">
        <v>100</v>
      </c>
      <c r="B103" s="152"/>
      <c r="C103" s="143"/>
      <c r="D103" s="117" t="str">
        <f t="shared" si="17"/>
        <v/>
      </c>
      <c r="E103" s="132"/>
      <c r="F103" s="117" t="str">
        <f t="shared" si="18"/>
        <v/>
      </c>
      <c r="G103" s="143"/>
      <c r="H103" s="153"/>
      <c r="I103" s="127" t="str">
        <f t="shared" si="19"/>
        <v/>
      </c>
      <c r="J103" s="23" t="str">
        <f t="shared" si="20"/>
        <v/>
      </c>
      <c r="K103" s="24" t="str">
        <f t="shared" si="21"/>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11"/>
        <v/>
      </c>
      <c r="O103" s="26"/>
      <c r="P103" s="24" t="str">
        <f>IF(OR(J103="",O103=""),"",MATCH(O103,Confidence!$A$1:$A$10,0))</f>
        <v/>
      </c>
      <c r="Q103" s="27" t="str">
        <f t="shared" si="12"/>
        <v/>
      </c>
      <c r="R103" s="27" t="str">
        <f t="shared" si="13"/>
        <v/>
      </c>
      <c r="S103" s="119" t="str">
        <f t="shared" si="14"/>
        <v/>
      </c>
      <c r="T103" s="119" t="str">
        <f t="shared" si="15"/>
        <v/>
      </c>
      <c r="U103" s="40" t="str">
        <f t="shared" si="16"/>
        <v/>
      </c>
      <c r="V103" s="132"/>
      <c r="W103" s="28" t="str">
        <f>IF(AND(D103&gt;0,E103&gt;0,F103&gt;0,Q103&gt;0,R103&gt;0,V103&gt;0,NOT(O103="")),ABS(VLOOKUP($V$1,VLookups!$A$28:$B$29,2,FALSE)-_xlfn.BETA.DIST(V103,IF(K103="L",R103,Q103),IF(K103="L",Q103,R103),TRUE,D103,F103)),"")</f>
        <v/>
      </c>
      <c r="X103" s="129" t="str">
        <f>IF(OR($Q103="",$R103=""),"",_xlfn.BETA.INV(ABS(VLOOKUP($V$1,VLookups!$A$28:$B$29,2,FALSE)-X$3),IF($K103="L",$R103,$Q103),IF($K103="L",$Q103,$R103),$D103,$F103))</f>
        <v/>
      </c>
      <c r="Y103" s="130" t="str">
        <f>IF(OR($Q103="",$R103=""),"",_xlfn.BETA.INV(ABS(VLOOKUP($V$1,VLookups!$A$28:$B$29,2,FALSE)-Y$3),IF($K103="L",$R103,$Q103),IF($K103="L",$Q103,$R103),$D103,$F103))</f>
        <v/>
      </c>
      <c r="Z103" s="129" t="str">
        <f>IF(OR($Q103="",$R103=""),"",_xlfn.BETA.INV(ABS(VLOOKUP($V$1,VLookups!$A$28:$B$29,2,FALSE)-Z$3),IF($K103="L",$R103,$Q103),IF($K103="L",$Q103,$R103),$D103,$F103))</f>
        <v/>
      </c>
      <c r="AA103" s="130" t="str">
        <f>IF(OR($Q103="",$R103=""),"",_xlfn.BETA.INV(ABS(VLOOKUP($V$1,VLookups!$A$28:$B$29,2,FALSE)-AA$3),IF($K103="L",$R103,$Q103),IF($K103="L",$Q103,$R103),$D103,$F103))</f>
        <v/>
      </c>
      <c r="AB103" s="129" t="str">
        <f>IF(OR($Q103="",$R103=""),"",_xlfn.BETA.INV(ABS(VLOOKUP($V$1,VLookups!$A$28:$B$29,2,FALSE)-AB$3),IF($K103="L",$R103,$Q103),IF($K103="L",$Q103,$R103),$D103,$F103))</f>
        <v/>
      </c>
      <c r="AC103" s="130" t="str">
        <f>IF(OR($Q103="",$R103=""),"",_xlfn.BETA.INV(ABS(VLOOKUP($V$1,VLookups!$A$28:$B$29,2,FALSE)-AC$3),IF($K103="L",$R103,$Q103),IF($K103="L",$Q103,$R103),$D103,$F103))</f>
        <v/>
      </c>
      <c r="AD103" s="129" t="str">
        <f>IF(OR($Q103="",$R103=""),"",_xlfn.BETA.INV(ABS(VLOOKUP($V$1,VLookups!$A$28:$B$29,2,FALSE)-AD$3),IF($K103="L",$R103,$Q103),IF($K103="L",$Q103,$R103),$D103,$F103))</f>
        <v/>
      </c>
      <c r="AE103" s="130" t="str">
        <f>IF(OR($Q103="",$R103=""),"",_xlfn.BETA.INV(ABS(VLOOKUP($V$1,VLookups!$A$28:$B$29,2,FALSE)-AE$3),IF($K103="L",$R103,$Q103),IF($K103="L",$Q103,$R103),$D103,$F103))</f>
        <v/>
      </c>
      <c r="AF103" s="129" t="str">
        <f>IF(OR($Q103="",$R103=""),"",_xlfn.BETA.INV(ABS(VLOOKUP($V$1,VLookups!$A$28:$B$29,2,FALSE)-AF$3),IF($K103="L",$R103,$Q103),IF($K103="L",$Q103,$R103),$D103,$F103))</f>
        <v/>
      </c>
      <c r="AG103" s="130" t="str">
        <f>IF(OR($Q103="",$R103=""),"",_xlfn.BETA.INV(ABS(VLOOKUP($V$1,VLookups!$A$28:$B$29,2,FALSE)-AG$3),IF($K103="L",$R103,$Q103),IF($K103="L",$Q103,$R103),$D103,$F103))</f>
        <v/>
      </c>
      <c r="AH103" s="129" t="str">
        <f>IF(OR($Q103="",$R103=""),"",_xlfn.BETA.INV(ABS(VLOOKUP($V$1,VLookups!$A$28:$B$29,2,FALSE)-AH$3),IF($K103="L",$R103,$Q103),IF($K103="L",$Q103,$R103),$D103,$F103))</f>
        <v/>
      </c>
      <c r="AI103" s="130" t="str">
        <f>IF(OR($Q103="",$R103=""),"",_xlfn.BETA.INV(ABS(VLOOKUP($V$1,VLookups!$A$28:$B$29,2,FALSE)-AI$3),IF($K103="L",$R103,$Q103),IF($K103="L",$Q103,$R103),$D103,$F103))</f>
        <v/>
      </c>
      <c r="AJ103" s="17"/>
      <c r="AK103" s="17"/>
      <c r="AL103" s="17"/>
    </row>
    <row r="104" spans="1:38" x14ac:dyDescent="0.25">
      <c r="A104" s="17"/>
      <c r="B104" s="17"/>
      <c r="C104" s="17"/>
      <c r="D104" s="123">
        <f>SUM(D4:D103)</f>
        <v>668</v>
      </c>
      <c r="E104" s="123">
        <f>SUM(E4:E103)</f>
        <v>1200</v>
      </c>
      <c r="F104" s="123">
        <f>SUM(F4:F103)</f>
        <v>2170</v>
      </c>
      <c r="G104" s="144"/>
      <c r="H104" s="144"/>
      <c r="I104" s="17"/>
      <c r="J104" s="17"/>
      <c r="K104" s="18"/>
      <c r="L104" s="17"/>
      <c r="M104" s="17"/>
      <c r="N104" s="17"/>
      <c r="O104" s="17"/>
      <c r="P104" s="17"/>
      <c r="Q104" s="17"/>
      <c r="R104" s="17"/>
      <c r="S104" s="124">
        <f>SUM(S4:S103)</f>
        <v>1274.5352</v>
      </c>
      <c r="T104" s="124">
        <f>SQRT(U104)</f>
        <v>93.208824447527491</v>
      </c>
      <c r="U104" s="125">
        <f>SUM(U4:U103)</f>
        <v>8687.884954889998</v>
      </c>
      <c r="V104" s="123">
        <f>SUM(V4:V103)</f>
        <v>1500</v>
      </c>
      <c r="W104" s="118">
        <f>IF(AND(D104&gt;0,E104&gt;0,F104&gt;0,V104&gt;0),ABS(VLOOKUP($V$1,VLookups!$A$28:$B$29,2,FALSE)-_xlfn.NORM.DIST(V104,S104,T104,TRUE)),"")</f>
        <v>0.99221669367184584</v>
      </c>
      <c r="X104" s="123">
        <f>SUM(X4:X103)</f>
        <v>874.21586990603498</v>
      </c>
      <c r="Y104" s="123">
        <f>SUM(Y4:Y103)</f>
        <v>1717.4970054828821</v>
      </c>
      <c r="Z104" s="123">
        <f t="shared" ref="Z104:AI104" si="22">SUM(Z4:Z103)</f>
        <v>934.80444652887638</v>
      </c>
      <c r="AA104" s="123">
        <f t="shared" si="22"/>
        <v>1028.7972732894432</v>
      </c>
      <c r="AB104" s="123">
        <f t="shared" si="22"/>
        <v>1110.1001998675792</v>
      </c>
      <c r="AC104" s="123">
        <f t="shared" si="22"/>
        <v>1186.9184814672492</v>
      </c>
      <c r="AD104" s="123">
        <f t="shared" si="22"/>
        <v>1262.9341014621773</v>
      </c>
      <c r="AE104" s="123">
        <f t="shared" si="22"/>
        <v>1340.9033347895245</v>
      </c>
      <c r="AF104" s="123">
        <f t="shared" si="22"/>
        <v>1423.9785734622913</v>
      </c>
      <c r="AG104" s="123">
        <f t="shared" si="22"/>
        <v>1517.4150374372541</v>
      </c>
      <c r="AH104" s="123">
        <f t="shared" si="22"/>
        <v>1634.6047875901349</v>
      </c>
      <c r="AI104" s="123">
        <f t="shared" si="22"/>
        <v>1838.4953972886469</v>
      </c>
      <c r="AJ104" s="17"/>
      <c r="AK104" s="17"/>
      <c r="AL104" s="17"/>
    </row>
    <row r="105" spans="1:38"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ht="15.75" x14ac:dyDescent="0.25">
      <c r="A106" s="93"/>
      <c r="B106" s="93"/>
      <c r="C106" s="93"/>
      <c r="D106" s="216" t="s">
        <v>85</v>
      </c>
      <c r="E106" s="217"/>
      <c r="F106" s="218"/>
      <c r="G106" s="18"/>
      <c r="H106" s="18"/>
      <c r="I106" s="62"/>
      <c r="J106" s="62"/>
      <c r="K106" s="57"/>
      <c r="L106" s="57"/>
      <c r="M106" s="57"/>
      <c r="N106" s="57"/>
      <c r="O106" s="94"/>
      <c r="P106" s="94"/>
      <c r="Q106" s="94"/>
      <c r="R106" s="94"/>
      <c r="S106" s="94"/>
      <c r="T106" s="94" t="s">
        <v>86</v>
      </c>
      <c r="U106" s="69"/>
      <c r="V106" s="135">
        <v>1500</v>
      </c>
      <c r="W106" s="74">
        <f>IF(OR(T104=0,V106=""),"",ABS(VLOOKUP($V$1,VLookups!$A$28:$B$29,2,FALSE)-_xlfn.NORM.DIST(V106,S104,T104,TRUE)))</f>
        <v>0.99221669367184584</v>
      </c>
      <c r="X106" s="75">
        <f>IF($T$104=0,"",_xlfn.NORM.INV(ABS(VLOOKUP($V$1,VLookups!$A$28:$B$29,2,FALSE)-X$3),$S$104,$T104))</f>
        <v>1121.2203270436014</v>
      </c>
      <c r="Y106" s="75">
        <f>IF($T$104=0,"",_xlfn.NORM.INV(ABS(VLOOKUP($V$1,VLookups!$A$28:$B$29,2,FALSE)-Y$3),$S$104,$T104))</f>
        <v>1427.8500729563987</v>
      </c>
      <c r="Z106" s="76">
        <f>IF($T$104=0,"",_xlfn.NORM.INV(ABS(VLOOKUP($V$1,VLookups!$A$28:$B$29,2,FALSE)-Z$3),$S$104,$T104))</f>
        <v>1155.0832851066993</v>
      </c>
      <c r="AA106" s="76">
        <f>IF($T$104=0,"",_xlfn.NORM.INV(ABS(VLOOKUP($V$1,VLookups!$A$28:$B$29,2,FALSE)-AA$3),$S$104,$T104))</f>
        <v>1196.0886741885906</v>
      </c>
      <c r="AB106" s="77">
        <f>IF($T$104=0,"",_xlfn.NORM.INV(ABS(VLOOKUP($V$1,VLookups!$A$28:$B$29,2,FALSE)-AB$3),$S$104,$T104))</f>
        <v>1225.6564446708028</v>
      </c>
      <c r="AC106" s="77">
        <f>IF($T$104=0,"",_xlfn.NORM.INV(ABS(VLOOKUP($V$1,VLookups!$A$28:$B$29,2,FALSE)-AC$3),$S$104,$T104))</f>
        <v>1250.9210143395255</v>
      </c>
      <c r="AD106" s="78">
        <f>IF($T$104=0,"",_xlfn.NORM.INV(ABS(VLOOKUP($V$1,VLookups!$A$28:$B$29,2,FALSE)-AD$3),$S$104,$T104))</f>
        <v>1274.5352</v>
      </c>
      <c r="AE106" s="78">
        <f>IF($T$104=0,"",_xlfn.NORM.INV(ABS(VLOOKUP($V$1,VLookups!$A$28:$B$29,2,FALSE)-AE$3),$S$104,$T104))</f>
        <v>1298.1493856604745</v>
      </c>
      <c r="AF106" s="79">
        <f>IF($T$104=0,"",_xlfn.NORM.INV(ABS(VLOOKUP($V$1,VLookups!$A$28:$B$29,2,FALSE)-AF$3),$S$104,$T104))</f>
        <v>1323.4139553291973</v>
      </c>
      <c r="AG106" s="79">
        <f>IF($T$104=0,"",_xlfn.NORM.INV(ABS(VLOOKUP($V$1,VLookups!$A$28:$B$29,2,FALSE)-AG$3),$S$104,$T104))</f>
        <v>1352.9817258114094</v>
      </c>
      <c r="AH106" s="80">
        <f>IF($T$104=0,"",_xlfn.NORM.INV(ABS(VLOOKUP($V$1,VLookups!$A$28:$B$29,2,FALSE)-AH$3),$S$104,$T104))</f>
        <v>1393.9871148933007</v>
      </c>
      <c r="AI106" s="80">
        <f>IF($T$104=0,"",_xlfn.NORM.INV(ABS(VLOOKUP($V$1,VLookups!$A$28:$B$29,2,FALSE)-AI$3),$S$104,$T104))</f>
        <v>1491.3713505953515</v>
      </c>
      <c r="AJ106" s="17"/>
      <c r="AK106" s="17"/>
      <c r="AL106" s="17"/>
    </row>
    <row r="107" spans="1:38"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31"/>
      <c r="Y107" s="17"/>
      <c r="Z107" s="17"/>
      <c r="AA107" s="17"/>
      <c r="AB107" s="17"/>
      <c r="AC107" s="17"/>
      <c r="AD107" s="17"/>
      <c r="AE107" s="17"/>
      <c r="AF107" s="17"/>
      <c r="AG107" s="17"/>
      <c r="AH107" s="17"/>
      <c r="AI107" s="17"/>
      <c r="AJ107" s="17"/>
      <c r="AK107" s="17"/>
      <c r="AL107" s="17"/>
    </row>
    <row r="108" spans="1:38" ht="17.25" x14ac:dyDescent="0.3">
      <c r="A108" s="17"/>
      <c r="B108" s="17"/>
      <c r="C108" s="17"/>
      <c r="D108" s="17"/>
      <c r="E108" s="41" t="s">
        <v>63</v>
      </c>
      <c r="F108" s="133">
        <v>0.9</v>
      </c>
      <c r="G108" s="67" t="s">
        <v>68</v>
      </c>
      <c r="H108" s="145"/>
      <c r="I108" s="67"/>
      <c r="J108" s="17"/>
      <c r="K108" s="18"/>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row>
    <row r="109" spans="1:38" ht="17.25" x14ac:dyDescent="0.3">
      <c r="A109" s="17"/>
      <c r="B109" s="17"/>
      <c r="C109" s="17"/>
      <c r="D109" s="17"/>
      <c r="E109" s="41" t="s">
        <v>64</v>
      </c>
      <c r="F109" s="96">
        <f>IF(AND(F108&gt;0,F108&lt;1,NOT(T104=0)),_xlfn.NORM.INV((1-$F$108)/2,$S$104,$T$104),"")</f>
        <v>1121.2203270436014</v>
      </c>
      <c r="G109" s="146"/>
      <c r="H109" s="146"/>
      <c r="I109" s="17"/>
      <c r="J109" s="17"/>
      <c r="K109" s="18"/>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spans="1:38" ht="17.25" x14ac:dyDescent="0.3">
      <c r="A110" s="17"/>
      <c r="B110" s="17"/>
      <c r="C110" s="17"/>
      <c r="D110" s="17"/>
      <c r="E110" s="41" t="s">
        <v>73</v>
      </c>
      <c r="F110" s="96">
        <f>IF(AND(F108&gt;0,F108&lt;1,NOT(T104=0)),_xlfn.NORM.INV($F$108+((1-$F$108)/2),$S$104,$T$104),"")</f>
        <v>1427.8500729563987</v>
      </c>
      <c r="G110" s="146"/>
      <c r="H110" s="146"/>
      <c r="I110" s="17"/>
      <c r="J110" s="17"/>
      <c r="K110" s="1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row>
    <row r="111" spans="1:38" ht="17.25" x14ac:dyDescent="0.3">
      <c r="A111" s="17"/>
      <c r="B111" s="17"/>
      <c r="C111" s="17"/>
      <c r="D111" s="17"/>
      <c r="E111" s="41"/>
      <c r="F111" s="63"/>
      <c r="G111" s="63"/>
      <c r="H111" s="63"/>
      <c r="I111" s="17"/>
      <c r="J111" s="17"/>
      <c r="K111" s="18"/>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spans="1:38" ht="17.25" x14ac:dyDescent="0.3">
      <c r="A112" s="17"/>
      <c r="B112" s="17"/>
      <c r="C112" s="17"/>
      <c r="D112" s="17"/>
      <c r="E112" s="68" t="s">
        <v>65</v>
      </c>
      <c r="F112" s="134">
        <v>1250</v>
      </c>
      <c r="G112" s="147"/>
      <c r="H112" s="147"/>
      <c r="I112" s="17"/>
      <c r="J112" s="17"/>
      <c r="K112" s="18"/>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row>
    <row r="113" spans="1:38" ht="17.25" x14ac:dyDescent="0.3">
      <c r="A113" s="17"/>
      <c r="B113" s="17"/>
      <c r="C113" s="17"/>
      <c r="D113" s="17"/>
      <c r="E113" s="68" t="s">
        <v>66</v>
      </c>
      <c r="F113" s="134">
        <v>1400</v>
      </c>
      <c r="G113" s="147"/>
      <c r="H113" s="147"/>
      <c r="I113" s="17"/>
      <c r="J113" s="17"/>
      <c r="K113" s="18"/>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row>
    <row r="114" spans="1:38" ht="17.25" x14ac:dyDescent="0.3">
      <c r="A114" s="17"/>
      <c r="B114" s="17"/>
      <c r="C114" s="17"/>
      <c r="D114" s="17"/>
      <c r="E114" s="68" t="s">
        <v>74</v>
      </c>
      <c r="F114" s="64">
        <f>IF(AND(NOT(ISBLANK(F112)),NOT(ISBLANK(F113)),NOT(T104=0)),_xlfn.NORM.DIST($F$113,$S$104,$T$104,TRUE)-_xlfn.NORM.DIST($F$112,$S$104,$T$104,TRUE),"")</f>
        <v>0.5146713294104921</v>
      </c>
      <c r="G114" s="148"/>
      <c r="H114" s="148"/>
      <c r="I114" s="17"/>
      <c r="J114" s="17"/>
      <c r="K114" s="18"/>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row>
    <row r="115" spans="1:38" ht="17.25" x14ac:dyDescent="0.3">
      <c r="A115" s="17"/>
      <c r="B115" s="17"/>
      <c r="C115" s="17"/>
      <c r="D115" s="17"/>
      <c r="E115" s="68" t="s">
        <v>67</v>
      </c>
      <c r="F115" s="66">
        <f>IF(AND(F112&gt;0,F113&gt;0,NOT($T$104=0)),_xlfn.NORM.DIST(F112,$S$104,$T$104,TRUE),"")</f>
        <v>0.39618731140727603</v>
      </c>
      <c r="G115" s="148"/>
      <c r="H115" s="148"/>
      <c r="I115" s="17"/>
      <c r="J115" s="17"/>
      <c r="K115" s="18"/>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row>
    <row r="116" spans="1:38" ht="17.25" x14ac:dyDescent="0.3">
      <c r="A116" s="17"/>
      <c r="B116" s="17"/>
      <c r="C116" s="17"/>
      <c r="D116" s="17"/>
      <c r="E116" s="68" t="s">
        <v>75</v>
      </c>
      <c r="F116" s="65">
        <f>IF(AND(F112&gt;0,F113&gt;0,NOT($T$104=0)),1-_xlfn.NORM.DIST(F113,$S$104,$T$104,TRUE),"")</f>
        <v>8.9141359182231872E-2</v>
      </c>
      <c r="G116" s="148"/>
      <c r="H116" s="148"/>
      <c r="I116" s="17"/>
      <c r="J116" s="17"/>
      <c r="K116" s="18"/>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row>
    <row r="117" spans="1:38"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row>
    <row r="118" spans="1:38"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row>
    <row r="119" spans="1:38" x14ac:dyDescent="0.25">
      <c r="A119" s="18"/>
      <c r="B119" s="97" t="s">
        <v>16</v>
      </c>
      <c r="C119" s="29"/>
      <c r="D119" s="29"/>
      <c r="E119" s="29"/>
      <c r="F119" s="29"/>
      <c r="G119" s="29"/>
      <c r="H119" s="29"/>
      <c r="I119" s="29"/>
      <c r="J119" s="29"/>
      <c r="K119" s="30"/>
      <c r="L119" s="29"/>
      <c r="M119" s="29"/>
      <c r="N119" s="29"/>
      <c r="O119" s="29"/>
      <c r="P119" s="30"/>
      <c r="Q119" s="29"/>
      <c r="R119" s="29"/>
      <c r="S119" s="29"/>
      <c r="T119" s="29"/>
      <c r="U119" s="29"/>
      <c r="V119" s="29"/>
      <c r="W119" s="29"/>
      <c r="X119" s="44"/>
      <c r="Y119" s="44"/>
      <c r="Z119" s="48"/>
      <c r="AA119" s="29"/>
      <c r="AB119" s="29"/>
      <c r="AC119" s="29"/>
      <c r="AD119" s="29"/>
      <c r="AE119" s="29"/>
      <c r="AF119" s="29"/>
      <c r="AG119" s="29"/>
      <c r="AH119" s="29"/>
      <c r="AI119" s="31"/>
      <c r="AJ119" s="17"/>
      <c r="AK119" s="17"/>
      <c r="AL119" s="17"/>
    </row>
    <row r="120" spans="1:38" x14ac:dyDescent="0.25">
      <c r="A120" s="18"/>
      <c r="B120" s="98" t="s">
        <v>76</v>
      </c>
      <c r="C120" s="32"/>
      <c r="D120" s="32"/>
      <c r="E120" s="32"/>
      <c r="F120" s="32"/>
      <c r="G120" s="32"/>
      <c r="H120" s="32"/>
      <c r="I120" s="32"/>
      <c r="J120" s="32"/>
      <c r="K120" s="33"/>
      <c r="L120" s="32"/>
      <c r="M120" s="32"/>
      <c r="N120" s="32"/>
      <c r="O120" s="32"/>
      <c r="P120" s="33"/>
      <c r="Q120" s="32"/>
      <c r="R120" s="32"/>
      <c r="S120" s="32"/>
      <c r="T120" s="32"/>
      <c r="U120" s="32"/>
      <c r="V120" s="32"/>
      <c r="W120" s="32"/>
      <c r="X120" s="45"/>
      <c r="Y120" s="45"/>
      <c r="Z120" s="49"/>
      <c r="AA120" s="32"/>
      <c r="AB120" s="32"/>
      <c r="AC120" s="32"/>
      <c r="AD120" s="32"/>
      <c r="AE120" s="32"/>
      <c r="AF120" s="32"/>
      <c r="AG120" s="32"/>
      <c r="AH120" s="32"/>
      <c r="AI120" s="34"/>
      <c r="AJ120" s="17"/>
      <c r="AK120" s="17"/>
      <c r="AL120" s="17"/>
    </row>
    <row r="121" spans="1:38" x14ac:dyDescent="0.25">
      <c r="A121" s="18"/>
      <c r="B121" s="98" t="s">
        <v>88</v>
      </c>
      <c r="C121" s="32"/>
      <c r="D121" s="32"/>
      <c r="E121" s="32"/>
      <c r="F121" s="32"/>
      <c r="G121" s="32"/>
      <c r="H121" s="32"/>
      <c r="I121" s="32"/>
      <c r="J121" s="32"/>
      <c r="K121" s="33"/>
      <c r="L121" s="32"/>
      <c r="M121" s="32"/>
      <c r="N121" s="32"/>
      <c r="O121" s="32"/>
      <c r="P121" s="33"/>
      <c r="Q121" s="32"/>
      <c r="R121" s="32"/>
      <c r="S121" s="32"/>
      <c r="T121" s="32"/>
      <c r="U121" s="32"/>
      <c r="V121" s="32"/>
      <c r="W121" s="32"/>
      <c r="X121" s="45"/>
      <c r="Y121" s="45"/>
      <c r="Z121" s="49"/>
      <c r="AA121" s="32"/>
      <c r="AB121" s="32"/>
      <c r="AC121" s="32"/>
      <c r="AD121" s="32"/>
      <c r="AE121" s="32"/>
      <c r="AF121" s="32"/>
      <c r="AG121" s="32"/>
      <c r="AH121" s="32"/>
      <c r="AI121" s="34"/>
      <c r="AJ121" s="17"/>
      <c r="AK121" s="17"/>
      <c r="AL121" s="17"/>
    </row>
    <row r="122" spans="1:38" x14ac:dyDescent="0.25">
      <c r="A122" s="18"/>
      <c r="B122" s="98" t="s">
        <v>77</v>
      </c>
      <c r="C122" s="32"/>
      <c r="D122" s="32"/>
      <c r="E122" s="32"/>
      <c r="F122" s="32"/>
      <c r="G122" s="32"/>
      <c r="H122" s="32"/>
      <c r="I122" s="32"/>
      <c r="J122" s="32"/>
      <c r="K122" s="33"/>
      <c r="L122" s="32"/>
      <c r="M122" s="32"/>
      <c r="N122" s="32"/>
      <c r="O122" s="32"/>
      <c r="P122" s="33"/>
      <c r="Q122" s="32"/>
      <c r="R122" s="32"/>
      <c r="S122" s="32"/>
      <c r="T122" s="32"/>
      <c r="U122" s="32"/>
      <c r="V122" s="32"/>
      <c r="W122" s="32"/>
      <c r="X122" s="45"/>
      <c r="Y122" s="45"/>
      <c r="Z122" s="49"/>
      <c r="AA122" s="32"/>
      <c r="AB122" s="32"/>
      <c r="AC122" s="32"/>
      <c r="AD122" s="32"/>
      <c r="AE122" s="32"/>
      <c r="AF122" s="32"/>
      <c r="AG122" s="32"/>
      <c r="AH122" s="32"/>
      <c r="AI122" s="34"/>
      <c r="AJ122" s="17"/>
      <c r="AK122" s="17"/>
      <c r="AL122" s="17"/>
    </row>
    <row r="123" spans="1:38" x14ac:dyDescent="0.25">
      <c r="A123" s="18"/>
      <c r="B123" s="98"/>
      <c r="C123" s="32"/>
      <c r="D123" s="32"/>
      <c r="E123" s="32"/>
      <c r="F123" s="32"/>
      <c r="G123" s="32"/>
      <c r="H123" s="32"/>
      <c r="I123" s="32"/>
      <c r="J123" s="32"/>
      <c r="K123" s="33"/>
      <c r="L123" s="32"/>
      <c r="M123" s="32"/>
      <c r="N123" s="32"/>
      <c r="O123" s="32"/>
      <c r="P123" s="33"/>
      <c r="Q123" s="32"/>
      <c r="R123" s="32"/>
      <c r="S123" s="32"/>
      <c r="T123" s="32"/>
      <c r="U123" s="32"/>
      <c r="V123" s="32"/>
      <c r="W123" s="32"/>
      <c r="X123" s="45"/>
      <c r="Y123" s="45"/>
      <c r="Z123" s="49"/>
      <c r="AA123" s="32"/>
      <c r="AB123" s="32"/>
      <c r="AC123" s="32"/>
      <c r="AD123" s="32"/>
      <c r="AE123" s="32"/>
      <c r="AF123" s="32"/>
      <c r="AG123" s="32"/>
      <c r="AH123" s="32"/>
      <c r="AI123" s="34"/>
      <c r="AJ123" s="17"/>
      <c r="AK123" s="17"/>
      <c r="AL123" s="17"/>
    </row>
    <row r="124" spans="1:38" x14ac:dyDescent="0.25">
      <c r="A124" s="18"/>
      <c r="B124" s="99" t="s">
        <v>17</v>
      </c>
      <c r="C124" s="32"/>
      <c r="D124" s="32"/>
      <c r="E124" s="32"/>
      <c r="F124" s="32"/>
      <c r="G124" s="32"/>
      <c r="H124" s="32"/>
      <c r="I124" s="32"/>
      <c r="J124" s="32"/>
      <c r="K124" s="33"/>
      <c r="L124" s="32"/>
      <c r="M124" s="32"/>
      <c r="N124" s="32"/>
      <c r="O124" s="32"/>
      <c r="P124" s="33"/>
      <c r="Q124" s="32"/>
      <c r="R124" s="32"/>
      <c r="S124" s="32"/>
      <c r="T124" s="32"/>
      <c r="U124" s="32"/>
      <c r="V124" s="32"/>
      <c r="W124" s="32"/>
      <c r="X124" s="45"/>
      <c r="Y124" s="45"/>
      <c r="Z124" s="49"/>
      <c r="AA124" s="32"/>
      <c r="AB124" s="32"/>
      <c r="AC124" s="32"/>
      <c r="AD124" s="32"/>
      <c r="AE124" s="32"/>
      <c r="AF124" s="32"/>
      <c r="AG124" s="32"/>
      <c r="AH124" s="32"/>
      <c r="AI124" s="34"/>
      <c r="AJ124" s="17"/>
      <c r="AK124" s="17"/>
      <c r="AL124" s="17"/>
    </row>
    <row r="125" spans="1:38" x14ac:dyDescent="0.25">
      <c r="A125" s="18"/>
      <c r="B125" s="98" t="s">
        <v>78</v>
      </c>
      <c r="C125" s="32"/>
      <c r="D125" s="32"/>
      <c r="E125" s="32"/>
      <c r="F125" s="32"/>
      <c r="G125" s="32"/>
      <c r="H125" s="32"/>
      <c r="I125" s="32"/>
      <c r="J125" s="32"/>
      <c r="K125" s="33"/>
      <c r="L125" s="32"/>
      <c r="M125" s="32"/>
      <c r="N125" s="32"/>
      <c r="O125" s="32"/>
      <c r="P125" s="33"/>
      <c r="Q125" s="32"/>
      <c r="R125" s="32"/>
      <c r="S125" s="32"/>
      <c r="T125" s="32"/>
      <c r="U125" s="32"/>
      <c r="V125" s="32"/>
      <c r="W125" s="32"/>
      <c r="X125" s="45"/>
      <c r="Y125" s="45"/>
      <c r="Z125" s="49"/>
      <c r="AA125" s="32"/>
      <c r="AB125" s="32"/>
      <c r="AC125" s="32"/>
      <c r="AD125" s="32"/>
      <c r="AE125" s="32"/>
      <c r="AF125" s="32"/>
      <c r="AG125" s="32"/>
      <c r="AH125" s="32"/>
      <c r="AI125" s="34"/>
      <c r="AJ125" s="17"/>
      <c r="AK125" s="17"/>
      <c r="AL125" s="17"/>
    </row>
    <row r="126" spans="1:38" x14ac:dyDescent="0.25">
      <c r="A126" s="18"/>
      <c r="B126" s="100"/>
      <c r="C126" s="35"/>
      <c r="D126" s="35"/>
      <c r="E126" s="35"/>
      <c r="F126" s="35"/>
      <c r="G126" s="35"/>
      <c r="H126" s="35"/>
      <c r="I126" s="35"/>
      <c r="J126" s="35"/>
      <c r="K126" s="36"/>
      <c r="L126" s="35"/>
      <c r="M126" s="35"/>
      <c r="N126" s="35"/>
      <c r="O126" s="35"/>
      <c r="P126" s="36"/>
      <c r="Q126" s="35"/>
      <c r="R126" s="35"/>
      <c r="S126" s="35"/>
      <c r="T126" s="35"/>
      <c r="U126" s="35"/>
      <c r="V126" s="35"/>
      <c r="W126" s="35"/>
      <c r="X126" s="46"/>
      <c r="Y126" s="46"/>
      <c r="Z126" s="50"/>
      <c r="AA126" s="35"/>
      <c r="AB126" s="35"/>
      <c r="AC126" s="35"/>
      <c r="AD126" s="35"/>
      <c r="AE126" s="35"/>
      <c r="AF126" s="35"/>
      <c r="AG126" s="35"/>
      <c r="AH126" s="35"/>
      <c r="AI126" s="37"/>
      <c r="AJ126" s="17"/>
      <c r="AK126" s="17"/>
      <c r="AL126" s="17"/>
    </row>
    <row r="127" spans="1:38"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43"/>
      <c r="Y127" s="43"/>
      <c r="Z127" s="47"/>
      <c r="AA127" s="17"/>
      <c r="AB127" s="17"/>
      <c r="AC127" s="17"/>
      <c r="AD127" s="17"/>
      <c r="AE127" s="17"/>
      <c r="AF127" s="17"/>
      <c r="AG127" s="17"/>
      <c r="AH127" s="17"/>
      <c r="AI127" s="17"/>
      <c r="AJ127" s="17"/>
      <c r="AK127" s="17"/>
      <c r="AL127" s="17"/>
    </row>
    <row r="128" spans="1:38" x14ac:dyDescent="0.25">
      <c r="A128" s="17"/>
      <c r="B128" s="38" t="str">
        <f>CONCATENATE("Version ",'Change Log'!$B$2," – © 2015-",YEAR('Change Log'!$A$2),", William W. Davis, MSPM, PMP")</f>
        <v>Version 2.0b – © 2015-2019,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43"/>
      <c r="Y128" s="43"/>
      <c r="Z128" s="47"/>
      <c r="AA128" s="17"/>
      <c r="AB128" s="17"/>
      <c r="AC128" s="17"/>
      <c r="AD128" s="17"/>
      <c r="AE128" s="17"/>
      <c r="AF128" s="17"/>
      <c r="AG128" s="17"/>
      <c r="AH128" s="17"/>
      <c r="AI128" s="17"/>
      <c r="AJ128" s="17"/>
      <c r="AK128" s="17"/>
      <c r="AL128" s="17"/>
    </row>
    <row r="129" spans="1:38" x14ac:dyDescent="0.25">
      <c r="A129" s="17"/>
      <c r="B129" s="227" t="s">
        <v>142</v>
      </c>
      <c r="C129" s="227"/>
      <c r="D129" s="227"/>
      <c r="E129" s="227"/>
      <c r="F129" s="227"/>
      <c r="G129" s="227"/>
      <c r="H129" s="227"/>
      <c r="I129" s="227"/>
      <c r="J129" s="227"/>
      <c r="K129" s="227"/>
      <c r="L129" s="227"/>
      <c r="M129" s="60"/>
      <c r="N129" s="60"/>
      <c r="O129" s="60"/>
      <c r="P129" s="18"/>
      <c r="Q129" s="17"/>
      <c r="R129" s="17"/>
      <c r="S129" s="17"/>
      <c r="T129" s="17"/>
      <c r="U129" s="17"/>
      <c r="V129" s="17"/>
      <c r="W129" s="17"/>
      <c r="X129" s="43"/>
      <c r="Y129" s="43"/>
      <c r="Z129" s="47"/>
      <c r="AA129" s="17"/>
      <c r="AB129" s="17"/>
      <c r="AC129" s="17"/>
      <c r="AD129" s="17"/>
      <c r="AE129" s="17"/>
      <c r="AF129" s="17"/>
      <c r="AG129" s="17"/>
      <c r="AH129" s="17"/>
      <c r="AI129" s="17"/>
      <c r="AJ129" s="17"/>
      <c r="AK129" s="17"/>
      <c r="AL129" s="17"/>
    </row>
    <row r="130" spans="1:38" x14ac:dyDescent="0.25">
      <c r="A130" s="17"/>
      <c r="B130" s="227" t="s">
        <v>141</v>
      </c>
      <c r="C130" s="227"/>
      <c r="D130" s="227"/>
      <c r="E130" s="227"/>
      <c r="F130" s="227"/>
      <c r="G130" s="227"/>
      <c r="H130" s="227"/>
      <c r="I130" s="227"/>
      <c r="J130" s="227"/>
      <c r="K130" s="227"/>
      <c r="L130" s="227"/>
      <c r="M130" s="60"/>
      <c r="N130" s="60"/>
      <c r="O130" s="60"/>
      <c r="P130" s="18"/>
      <c r="Q130" s="17"/>
      <c r="R130" s="17"/>
      <c r="S130" s="17"/>
      <c r="T130" s="17"/>
      <c r="U130" s="17"/>
      <c r="V130" s="17"/>
      <c r="W130" s="17"/>
      <c r="X130" s="43"/>
      <c r="Y130" s="43"/>
      <c r="Z130" s="47"/>
      <c r="AA130" s="17"/>
      <c r="AB130" s="17"/>
      <c r="AC130" s="17"/>
      <c r="AD130" s="17"/>
      <c r="AE130" s="17"/>
      <c r="AF130" s="17"/>
      <c r="AG130" s="17"/>
      <c r="AH130" s="17"/>
      <c r="AI130" s="17"/>
      <c r="AJ130" s="17"/>
      <c r="AK130" s="17"/>
      <c r="AL130" s="17"/>
    </row>
    <row r="131" spans="1:38" x14ac:dyDescent="0.25">
      <c r="A131" s="17"/>
      <c r="B131" s="227" t="s">
        <v>96</v>
      </c>
      <c r="C131" s="227"/>
      <c r="D131" s="227"/>
      <c r="E131" s="227"/>
      <c r="F131" s="227"/>
      <c r="G131" s="227"/>
      <c r="H131" s="227"/>
      <c r="I131" s="227"/>
      <c r="J131" s="227"/>
      <c r="K131" s="227"/>
      <c r="L131" s="227"/>
      <c r="M131" s="60"/>
      <c r="N131" s="60"/>
      <c r="O131" s="60"/>
      <c r="P131" s="18"/>
      <c r="Q131" s="17"/>
      <c r="R131" s="17"/>
      <c r="S131" s="17"/>
      <c r="T131" s="17"/>
      <c r="U131" s="17"/>
      <c r="V131" s="17"/>
      <c r="W131" s="17"/>
      <c r="X131" s="43"/>
      <c r="Y131" s="43"/>
      <c r="Z131" s="47"/>
      <c r="AA131" s="17"/>
      <c r="AB131" s="17"/>
      <c r="AC131" s="17"/>
      <c r="AD131" s="17"/>
      <c r="AE131" s="17"/>
      <c r="AF131" s="17"/>
      <c r="AG131" s="17"/>
      <c r="AH131" s="17"/>
      <c r="AI131" s="17"/>
      <c r="AJ131" s="17"/>
      <c r="AK131" s="17"/>
      <c r="AL131" s="17"/>
    </row>
    <row r="132" spans="1:38" x14ac:dyDescent="0.25">
      <c r="A132" s="17"/>
      <c r="B132" s="227" t="s">
        <v>154</v>
      </c>
      <c r="C132" s="227"/>
      <c r="D132" s="227"/>
      <c r="E132" s="227"/>
      <c r="F132" s="227"/>
      <c r="G132" s="227"/>
      <c r="H132" s="227"/>
      <c r="I132" s="227"/>
      <c r="J132" s="227"/>
      <c r="K132" s="227"/>
      <c r="L132" s="227"/>
      <c r="M132" s="60"/>
      <c r="N132" s="60"/>
      <c r="O132" s="60"/>
      <c r="P132" s="18"/>
      <c r="Q132" s="17"/>
      <c r="R132" s="17"/>
      <c r="S132" s="17"/>
      <c r="T132" s="17"/>
      <c r="U132" s="17"/>
      <c r="V132" s="17"/>
      <c r="W132" s="17"/>
      <c r="X132" s="43"/>
      <c r="Y132" s="43"/>
      <c r="Z132" s="47"/>
      <c r="AA132" s="17"/>
      <c r="AB132" s="17"/>
      <c r="AC132" s="17"/>
      <c r="AD132" s="17"/>
      <c r="AE132" s="17"/>
      <c r="AF132" s="17"/>
      <c r="AG132" s="17"/>
      <c r="AH132" s="17"/>
      <c r="AI132" s="17"/>
      <c r="AJ132" s="17"/>
      <c r="AK132" s="17"/>
      <c r="AL132" s="17"/>
    </row>
    <row r="133" spans="1:38" x14ac:dyDescent="0.25">
      <c r="A133" s="17"/>
      <c r="B133" s="227" t="s">
        <v>97</v>
      </c>
      <c r="C133" s="227"/>
      <c r="D133" s="227"/>
      <c r="E133" s="227"/>
      <c r="F133" s="227"/>
      <c r="G133" s="227"/>
      <c r="H133" s="227"/>
      <c r="I133" s="227"/>
      <c r="J133" s="227"/>
      <c r="K133" s="227"/>
      <c r="L133" s="227"/>
      <c r="M133" s="60"/>
      <c r="N133" s="60"/>
      <c r="O133" s="60"/>
      <c r="P133" s="18"/>
      <c r="Q133" s="17"/>
      <c r="R133" s="17"/>
      <c r="S133" s="17"/>
      <c r="T133" s="17"/>
      <c r="U133" s="17"/>
      <c r="V133" s="17"/>
      <c r="W133" s="17"/>
      <c r="X133" s="43"/>
      <c r="Y133" s="43"/>
      <c r="Z133" s="47"/>
      <c r="AA133" s="17"/>
      <c r="AB133" s="17"/>
      <c r="AC133" s="17"/>
      <c r="AD133" s="17"/>
      <c r="AE133" s="17"/>
      <c r="AF133" s="17"/>
      <c r="AG133" s="17"/>
      <c r="AH133" s="17"/>
      <c r="AI133" s="17"/>
      <c r="AJ133" s="17"/>
      <c r="AK133" s="17"/>
      <c r="AL133" s="17"/>
    </row>
    <row r="134" spans="1:38" x14ac:dyDescent="0.2">
      <c r="A134" s="17"/>
      <c r="B134" s="154" t="s">
        <v>94</v>
      </c>
      <c r="C134" s="17"/>
      <c r="D134" s="61"/>
      <c r="E134" s="17"/>
      <c r="F134" s="17"/>
      <c r="G134" s="17"/>
      <c r="H134" s="17"/>
      <c r="I134" s="17"/>
      <c r="J134" s="17"/>
      <c r="K134" s="18"/>
      <c r="L134" s="17"/>
      <c r="M134" s="17"/>
      <c r="N134" s="17"/>
      <c r="O134" s="17"/>
      <c r="P134" s="18"/>
      <c r="Q134" s="17"/>
      <c r="R134" s="17"/>
      <c r="S134" s="17"/>
      <c r="T134" s="17"/>
      <c r="U134" s="17"/>
      <c r="V134" s="17"/>
      <c r="W134" s="17"/>
      <c r="X134" s="43"/>
      <c r="Y134" s="43"/>
      <c r="Z134" s="47"/>
      <c r="AA134" s="17"/>
      <c r="AB134" s="17"/>
      <c r="AC134" s="17"/>
      <c r="AD134" s="17"/>
      <c r="AE134" s="17"/>
      <c r="AF134" s="17"/>
      <c r="AG134" s="17"/>
      <c r="AH134" s="17"/>
      <c r="AI134" s="17"/>
      <c r="AJ134" s="17"/>
      <c r="AK134" s="17"/>
      <c r="AL134" s="17"/>
    </row>
    <row r="135" spans="1:38" x14ac:dyDescent="0.2">
      <c r="A135" s="17"/>
      <c r="B135" s="154" t="s">
        <v>93</v>
      </c>
      <c r="C135" s="17"/>
      <c r="D135" s="61"/>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x14ac:dyDescent="0.2">
      <c r="A136" s="17"/>
      <c r="B136" s="154" t="s">
        <v>89</v>
      </c>
      <c r="C136" s="17"/>
      <c r="D136" s="61"/>
      <c r="E136" s="17"/>
      <c r="F136" s="17"/>
      <c r="G136" s="17"/>
      <c r="H136" s="17"/>
      <c r="I136" s="17"/>
      <c r="J136" s="17"/>
      <c r="K136" s="18"/>
      <c r="L136" s="17"/>
      <c r="M136" s="17"/>
      <c r="N136" s="17"/>
      <c r="O136" s="17"/>
      <c r="P136" s="18"/>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spans="1:38" x14ac:dyDescent="0.2">
      <c r="A137" s="17"/>
      <c r="B137" s="154"/>
      <c r="C137" s="17"/>
      <c r="D137" s="61"/>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x14ac:dyDescent="0.2">
      <c r="A138" s="17"/>
      <c r="B138" s="154" t="s">
        <v>90</v>
      </c>
      <c r="C138" s="17"/>
      <c r="D138" s="61"/>
      <c r="E138" s="17"/>
      <c r="F138" s="17"/>
      <c r="G138" s="17"/>
      <c r="H138" s="17"/>
      <c r="I138" s="17"/>
      <c r="J138" s="17"/>
      <c r="K138" s="18"/>
      <c r="L138" s="17"/>
      <c r="M138" s="17"/>
      <c r="N138" s="17"/>
      <c r="O138" s="17"/>
      <c r="P138" s="18"/>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
      <c r="A139" s="17"/>
      <c r="B139" s="154" t="s">
        <v>91</v>
      </c>
      <c r="C139" s="17"/>
      <c r="D139" s="61"/>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x14ac:dyDescent="0.2">
      <c r="A140" s="17"/>
      <c r="B140" s="154" t="s">
        <v>92</v>
      </c>
      <c r="C140" s="17"/>
      <c r="D140" s="61"/>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x14ac:dyDescent="0.25">
      <c r="A145" s="17"/>
      <c r="B145" s="17"/>
      <c r="C145" s="17"/>
      <c r="D145" s="17"/>
      <c r="E145" s="17"/>
      <c r="F145" s="17"/>
      <c r="G145" s="17"/>
      <c r="H145" s="17"/>
      <c r="I145" s="17"/>
      <c r="J145" s="17"/>
      <c r="K145" s="18"/>
      <c r="L145" s="17"/>
      <c r="M145" s="17"/>
      <c r="N145" s="17"/>
      <c r="O145" s="18"/>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row>
  </sheetData>
  <mergeCells count="11">
    <mergeCell ref="B129:L129"/>
    <mergeCell ref="B130:L130"/>
    <mergeCell ref="B131:L131"/>
    <mergeCell ref="B133:L133"/>
    <mergeCell ref="V1:W1"/>
    <mergeCell ref="B132:L132"/>
    <mergeCell ref="X1:AI1"/>
    <mergeCell ref="V2:V3"/>
    <mergeCell ref="W2:W3"/>
    <mergeCell ref="X2:AI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X106:AI106">
    <cfRule type="colorScale" priority="5">
      <colorScale>
        <cfvo type="min"/>
        <cfvo type="max"/>
        <color theme="9" tint="0.79998168889431442"/>
        <color theme="9" tint="-0.249977111117893"/>
      </colorScale>
    </cfRule>
  </conditionalFormatting>
  <hyperlinks>
    <hyperlink ref="D131:O131" r:id="rId1" display="Watch Statistical PERT videos on YouTube " xr:uid="{00000000-0004-0000-0400-000000000000}"/>
    <hyperlink ref="B129" r:id="rId2" display="Download more FREE Statistical PERT templates at https://www.statisticalpert.com" xr:uid="{00000000-0004-0000-0400-000001000000}"/>
    <hyperlink ref="B130" r:id="rId3" display="Take a Pluralsight course on Statistical PERT" xr:uid="{00000000-0004-0000-0400-000002000000}"/>
    <hyperlink ref="B131" r:id="rId4" xr:uid="{00000000-0004-0000-0400-000003000000}"/>
    <hyperlink ref="B133" r:id="rId5" xr:uid="{00000000-0004-0000-0400-000004000000}"/>
    <hyperlink ref="B130:L130" r:id="rId6" display="Watch a Pluralsight course on Statistical PERT® Normal Edition" xr:uid="{4CB7DC92-1F94-45A6-BAD8-AFFEAAC1C2B3}"/>
    <hyperlink ref="B132" r:id="rId7" display="Follow Statistical PERT on Twitter to learn when new updates are released" xr:uid="{FD97A4BA-6390-40E4-8C8D-9F5DA285ECF3}"/>
    <hyperlink ref="B132:K132" r:id="rId8" display="Connect with or follow William W. Davis on LinkedIn" xr:uid="{E70F30BE-0DC6-4A3C-B3FE-8C8BC2448A66}"/>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6" formatCode="&quot;$&quot;#,##0"/>
            </x14:dxf>
          </x14:cfRule>
          <xm:sqref>S4:V104 F109:H113 V106 D104:F104 X4:AI103 D4:F103</xm:sqref>
        </x14:conditionalFormatting>
        <x14:conditionalFormatting xmlns:xm="http://schemas.microsoft.com/office/excel/2006/main">
          <x14:cfRule type="expression" priority="7" id="{AC0F94B1-C6B4-4A89-A820-59C445649730}">
            <xm:f>IF($D$106=VLookups!$A$33,TRUE,FALSE)</xm:f>
            <x14:dxf>
              <numFmt numFmtId="166" formatCode="&quot;$&quot;#,##0"/>
            </x14:dxf>
          </x14:cfRule>
          <xm:sqref>X104:AI104</xm:sqref>
        </x14:conditionalFormatting>
        <x14:conditionalFormatting xmlns:xm="http://schemas.microsoft.com/office/excel/2006/main">
          <x14:cfRule type="expression" priority="6" id="{BD946086-9F16-46ED-B9CA-E9E7F852EFB3}">
            <xm:f>IF($D$106=VLookups!$A$33,TRUE,FALSE)</xm:f>
            <x14:dxf>
              <numFmt numFmtId="166" formatCode="&quot;$&quot;#,##0"/>
            </x14:dxf>
          </x14:cfRule>
          <xm:sqref>X106:AI106</xm:sqref>
        </x14:conditionalFormatting>
        <x14:conditionalFormatting xmlns:xm="http://schemas.microsoft.com/office/excel/2006/main">
          <x14:cfRule type="expression" priority="4" id="{F78A3CC5-A98A-40ED-BF22-FD61B1837679}">
            <xm:f>IF($D$106=VLookups!$A$33,TRUE,FALSE)</xm:f>
            <x14:dxf>
              <numFmt numFmtId="166"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6"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V1:W1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1"/>
  <sheetViews>
    <sheetView showGridLines="0" workbookViewId="0">
      <pane ySplit="4" topLeftCell="A5" activePane="bottomLeft" state="frozen"/>
      <selection pane="bottomLeft" activeCell="C42" sqref="C42"/>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2" width="9.140625" hidden="1" customWidth="1"/>
    <col min="13" max="14" width="0" hidden="1" customWidth="1"/>
    <col min="15" max="16" width="11.7109375" customWidth="1"/>
    <col min="17" max="17" width="12.7109375" hidden="1" customWidth="1"/>
    <col min="18" max="18" width="13.7109375" customWidth="1"/>
    <col min="19" max="19" width="10.7109375" customWidth="1"/>
    <col min="20" max="31" width="13.7109375" customWidth="1"/>
  </cols>
  <sheetData>
    <row r="1" spans="1:34" ht="24" customHeight="1" x14ac:dyDescent="0.25">
      <c r="A1" s="56"/>
      <c r="B1" s="121" t="s">
        <v>128</v>
      </c>
      <c r="C1" s="17"/>
      <c r="D1" s="17"/>
      <c r="E1" s="17"/>
      <c r="F1" s="17"/>
      <c r="G1" s="18"/>
      <c r="H1" s="17"/>
      <c r="I1" s="17"/>
      <c r="J1" s="17"/>
      <c r="K1" s="18"/>
      <c r="L1" s="17"/>
      <c r="M1" s="17"/>
      <c r="N1" s="17"/>
      <c r="O1" s="17"/>
      <c r="P1" s="17"/>
      <c r="Q1" s="17"/>
      <c r="R1" s="220" t="s">
        <v>79</v>
      </c>
      <c r="S1" s="221"/>
      <c r="T1" s="228" t="str">
        <f>VLOOKUP(R1,VLookups!A28:C29,3,FALSE)</f>
        <v>Show the likelihood that the SPERT estimates will be EQUAL TO or GREATER THAN an uncertainty</v>
      </c>
      <c r="U1" s="228"/>
      <c r="V1" s="228"/>
      <c r="W1" s="228"/>
      <c r="X1" s="228"/>
      <c r="Y1" s="228"/>
      <c r="Z1" s="228"/>
      <c r="AA1" s="228"/>
      <c r="AB1" s="228"/>
      <c r="AC1" s="228"/>
      <c r="AD1" s="228"/>
      <c r="AE1" s="228"/>
      <c r="AF1" s="17"/>
      <c r="AG1" s="17"/>
      <c r="AH1" s="17"/>
    </row>
    <row r="2" spans="1:34" ht="15" customHeight="1" x14ac:dyDescent="0.25">
      <c r="A2" s="20"/>
      <c r="B2" s="17"/>
      <c r="C2" s="17"/>
      <c r="D2" s="17"/>
      <c r="E2" s="17"/>
      <c r="F2" s="17"/>
      <c r="G2" s="18"/>
      <c r="H2" s="17"/>
      <c r="I2" s="17"/>
      <c r="J2" s="17"/>
      <c r="K2" s="18"/>
      <c r="L2" s="17"/>
      <c r="M2" s="17"/>
      <c r="N2" s="17"/>
      <c r="O2" s="17"/>
      <c r="P2" s="17"/>
      <c r="Q2" s="17"/>
      <c r="R2" s="229" t="s">
        <v>15</v>
      </c>
      <c r="S2" s="229" t="s">
        <v>71</v>
      </c>
      <c r="T2" s="224" t="s">
        <v>149</v>
      </c>
      <c r="U2" s="224"/>
      <c r="V2" s="224"/>
      <c r="W2" s="224"/>
      <c r="X2" s="224"/>
      <c r="Y2" s="224"/>
      <c r="Z2" s="224"/>
      <c r="AA2" s="224"/>
      <c r="AB2" s="224"/>
      <c r="AC2" s="224"/>
      <c r="AD2" s="224"/>
      <c r="AE2" s="224"/>
      <c r="AF2" s="17"/>
      <c r="AG2" s="17"/>
      <c r="AH2" s="17"/>
    </row>
    <row r="3" spans="1:34" ht="15" customHeight="1"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230"/>
      <c r="S3" s="230"/>
      <c r="T3" s="110">
        <v>0.05</v>
      </c>
      <c r="U3" s="110">
        <v>0.95</v>
      </c>
      <c r="V3" s="110">
        <v>0.1</v>
      </c>
      <c r="W3" s="110">
        <v>0.2</v>
      </c>
      <c r="X3" s="110">
        <v>0.3</v>
      </c>
      <c r="Y3" s="110">
        <v>0.4</v>
      </c>
      <c r="Z3" s="110">
        <v>0.5</v>
      </c>
      <c r="AA3" s="110">
        <v>0.6</v>
      </c>
      <c r="AB3" s="110">
        <v>0.7</v>
      </c>
      <c r="AC3" s="110">
        <v>0.8</v>
      </c>
      <c r="AD3" s="110">
        <v>0.9</v>
      </c>
      <c r="AE3" s="110">
        <v>0.99</v>
      </c>
      <c r="AF3" s="17"/>
      <c r="AG3" s="17"/>
      <c r="AH3" s="17"/>
    </row>
    <row r="4" spans="1:34" s="90" customFormat="1" ht="15" customHeight="1" x14ac:dyDescent="0.25">
      <c r="A4" s="82">
        <v>1</v>
      </c>
      <c r="B4" s="136">
        <v>60</v>
      </c>
      <c r="C4" s="136">
        <v>120</v>
      </c>
      <c r="D4" s="136">
        <v>240</v>
      </c>
      <c r="E4" s="128">
        <f>IF(OR(ISBLANK(C4),ISBLANK(D4),ISBLANK(B4)),"",IF(OR(B4=0,C4=0,D4=0),-1,IF(AND(B4&gt;0,C4&gt;0,D4&gt;0),IF(OR(C4&gt;B4,C4=B4),IF(OR(D4&gt;C4,D4=C4),1,-1),-1))))</f>
        <v>1</v>
      </c>
      <c r="F4" s="84">
        <f>IF(AND(B4&gt;0,C4&gt;0,D4&gt;0),MIN(((C4-B4)/(D4-B4))*100,((D4-C4)/(D4-B4))*100),"")</f>
        <v>33.333333333333329</v>
      </c>
      <c r="G4" s="83" t="str">
        <f>IF(AND(B4&gt;0,C4&gt;0,D4&gt;0),IF((C4-B4)&gt;(D4-C4),"L",IF((C4-B4)=(D4-C4),"EQ","R")),"")</f>
        <v>R</v>
      </c>
      <c r="H4" s="8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83">
        <f>IF(F4="","",MATCH(H4,Skew!$A$1:$A$15,0))</f>
        <v>3</v>
      </c>
      <c r="J4" s="83">
        <f>IF(AND(B4&gt;0,C4&gt;0,D4&gt;0),B4+((D4-B4)/2),"")</f>
        <v>150</v>
      </c>
      <c r="K4" s="86" t="s">
        <v>37</v>
      </c>
      <c r="L4" s="83">
        <f>IF(OR(F4="",K4=""),"",MATCH(K4,Confidence!$A$1:$A$10,0))</f>
        <v>6</v>
      </c>
      <c r="M4" s="87">
        <f>IF(OR(F4="",K4=""),"",INDEX(Alpha_Chart,I4,L4))</f>
        <v>2.5</v>
      </c>
      <c r="N4" s="87">
        <f>IF(OR(F4="",K4=""),"",INDEX(Beta_Chart,I4,L4))</f>
        <v>4</v>
      </c>
      <c r="O4" s="120">
        <f>IF(OR(F4="",K4=""),"",IF(G4="R",((D4-B4)*(INDEX(Mean_Ratios,I4,L4)))+B4,((D4-B4)*(1-INDEX(Mean_Ratios,I4,L4)))+B4))</f>
        <v>129.22800000000001</v>
      </c>
      <c r="P4" s="120">
        <f>IF(OR(F4="",K4=""),"",(D4-B4)*INDEX(Standard_Deviation_Ratios,I4,L4))</f>
        <v>31.968</v>
      </c>
      <c r="Q4" s="137">
        <f>IF(OR(F4="",K4=""),"",P4^2)</f>
        <v>1021.953024</v>
      </c>
      <c r="R4" s="138">
        <v>160</v>
      </c>
      <c r="S4" s="88">
        <f>IF(AND(B4&gt;0,C4&gt;0,D4&gt;0,M4&gt;0,N4&gt;0,R4&gt;0,NOT(K4="")),ABS(VLOOKUP($R$1,VLookups!$A$28:$B$29,2,FALSE)-_xlfn.BETA.DIST(R4,IF(G4="L",N4,M4),IF(G4="L",M4,N4),TRUE,B4,D4)),"")</f>
        <v>0.81700226277427157</v>
      </c>
      <c r="T4" s="111">
        <f>IF(OR($M4="",$N4=""),"",_xlfn.BETA.INV(ABS(VLOOKUP($R$1,VLookups!$A$28:$B$29,2,FALSE)-T$3),IF($G4="L",$N4,$M4),IF($G4="L",$M4,$N4),$B4,$D4))</f>
        <v>80.667535547575412</v>
      </c>
      <c r="U4" s="111">
        <f>IF(OR($M4="",$N4=""),"",_xlfn.BETA.INV(ABS(VLOOKUP($R$1,VLookups!$A$28:$B$29,2,FALSE)-U$3),IF($G4="L",$N4,$M4),IF($G4="L",$M4,$N4),$B4,$D4))</f>
        <v>185.53190115519183</v>
      </c>
      <c r="V4" s="112">
        <f>IF(OR($M4="",$N4=""),"",_xlfn.BETA.INV(ABS(VLOOKUP($R$1,VLookups!$A$28:$B$29,2,FALSE)-V$3),IF($G4="L",$N4,$M4),IF($G4="L",$M4,$N4),$B4,$D4))</f>
        <v>88.37844998607369</v>
      </c>
      <c r="W4" s="112">
        <f>IF(OR($M4="",$N4=""),"",_xlfn.BETA.INV(ABS(VLOOKUP($R$1,VLookups!$A$28:$B$29,2,FALSE)-W$3),IF($G4="L",$N4,$M4),IF($G4="L",$M4,$N4),$B4,$D4))</f>
        <v>99.793778379062246</v>
      </c>
      <c r="X4" s="113">
        <f>IF(OR($M4="",$N4=""),"",_xlfn.BETA.INV(ABS(VLOOKUP($R$1,VLookups!$A$28:$B$29,2,FALSE)-X$3),IF($G4="L",$N4,$M4),IF($G4="L",$M4,$N4),$B4,$D4))</f>
        <v>109.32616444218004</v>
      </c>
      <c r="Y4" s="113">
        <f>IF(OR($M4="",$N4=""),"",_xlfn.BETA.INV(ABS(VLOOKUP($R$1,VLookups!$A$28:$B$29,2,FALSE)-Y$3),IF($G4="L",$N4,$M4),IF($G4="L",$M4,$N4),$B4,$D4))</f>
        <v>118.20309786864193</v>
      </c>
      <c r="Z4" s="114">
        <f>IF(OR($M4="",$N4=""),"",_xlfn.BETA.INV(ABS(VLOOKUP($R$1,VLookups!$A$28:$B$29,2,FALSE)-Z$3),IF($G4="L",$N4,$M4),IF($G4="L",$M4,$N4),$B4,$D4))</f>
        <v>126.98383761016913</v>
      </c>
      <c r="AA4" s="114">
        <f>IF(OR($M4="",$N4=""),"",_xlfn.BETA.INV(ABS(VLOOKUP($R$1,VLookups!$A$28:$B$29,2,FALSE)-AA$3),IF($G4="L",$N4,$M4),IF($G4="L",$M4,$N4),$B4,$D4))</f>
        <v>136.09750901724996</v>
      </c>
      <c r="AB4" s="115">
        <f>IF(OR($M4="",$N4=""),"",_xlfn.BETA.INV(ABS(VLOOKUP($R$1,VLookups!$A$28:$B$29,2,FALSE)-AB$3),IF($G4="L",$N4,$M4),IF($G4="L",$M4,$N4),$B4,$D4))</f>
        <v>146.05215784544049</v>
      </c>
      <c r="AC4" s="115">
        <f>IF(OR($M4="",$N4=""),"",_xlfn.BETA.INV(ABS(VLOOKUP($R$1,VLookups!$A$28:$B$29,2,FALSE)-AC$3),IF($G4="L",$N4,$M4),IF($G4="L",$M4,$N4),$B4,$D4))</f>
        <v>157.72555006081433</v>
      </c>
      <c r="AD4" s="116">
        <f>IF(OR($M4="",$N4=""),"",_xlfn.BETA.INV(ABS(VLOOKUP($R$1,VLookups!$A$28:$B$29,2,FALSE)-AD$3),IF($G4="L",$N4,$M4),IF($G4="L",$M4,$N4),$B4,$D4))</f>
        <v>173.43267451739814</v>
      </c>
      <c r="AE4" s="116">
        <f>IF(OR($M4="",$N4=""),"",_xlfn.BETA.INV(ABS(VLOOKUP($R$1,VLookups!$A$28:$B$29,2,FALSE)-AE$3),IF($G4="L",$N4,$M4),IF($G4="L",$M4,$N4),$B4,$D4))</f>
        <v>205.01383420511974</v>
      </c>
      <c r="AF4" s="89"/>
      <c r="AG4" s="89"/>
      <c r="AH4" s="89"/>
    </row>
    <row r="5" spans="1:34" x14ac:dyDescent="0.25">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17"/>
      <c r="AG5" s="17"/>
      <c r="AH5" s="17"/>
    </row>
    <row r="6" spans="1:34" x14ac:dyDescent="0.25">
      <c r="A6" s="57"/>
      <c r="B6" s="57"/>
      <c r="C6" s="57"/>
      <c r="D6" s="57"/>
      <c r="E6" s="58"/>
      <c r="F6" s="57"/>
      <c r="G6" s="57"/>
      <c r="H6" s="57"/>
      <c r="I6" s="57"/>
      <c r="J6" s="57"/>
      <c r="K6" s="57"/>
      <c r="L6" s="57"/>
      <c r="M6" s="57"/>
      <c r="N6" s="57"/>
      <c r="O6" s="57"/>
      <c r="P6" s="57"/>
      <c r="Q6" s="57"/>
      <c r="R6" s="57"/>
      <c r="S6" s="57"/>
      <c r="T6" s="57"/>
      <c r="U6" s="57"/>
      <c r="V6" s="57"/>
      <c r="W6" s="57"/>
      <c r="X6" s="57"/>
      <c r="Y6" s="57"/>
      <c r="Z6" s="57"/>
      <c r="AA6" s="57"/>
      <c r="AB6" s="57"/>
      <c r="AC6" s="57"/>
      <c r="AD6" s="57"/>
      <c r="AE6" s="57"/>
      <c r="AF6" s="17"/>
      <c r="AG6" s="17"/>
      <c r="AH6" s="17"/>
    </row>
    <row r="7" spans="1:34" x14ac:dyDescent="0.25">
      <c r="A7" s="57"/>
      <c r="B7" s="57"/>
      <c r="C7" s="57"/>
      <c r="D7" s="57"/>
      <c r="E7" s="57"/>
      <c r="F7" s="57"/>
      <c r="K7" s="57"/>
      <c r="L7" s="57"/>
      <c r="M7" s="57"/>
      <c r="N7" s="57"/>
      <c r="O7" s="57"/>
      <c r="P7" s="57"/>
      <c r="Q7" s="57"/>
      <c r="R7" s="57"/>
      <c r="S7" s="57"/>
      <c r="T7" s="57"/>
      <c r="U7" s="57"/>
      <c r="V7" s="57"/>
      <c r="W7" s="57"/>
      <c r="X7" s="57"/>
      <c r="Y7" s="57"/>
      <c r="Z7" s="57"/>
      <c r="AA7" s="57"/>
      <c r="AB7" s="57"/>
      <c r="AC7" s="57"/>
      <c r="AD7" s="57"/>
      <c r="AE7" s="57"/>
      <c r="AF7" s="17"/>
      <c r="AG7" s="17"/>
      <c r="AH7" s="17"/>
    </row>
    <row r="8" spans="1:34"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17"/>
      <c r="AG8" s="17"/>
      <c r="AH8" s="17"/>
    </row>
    <row r="9" spans="1:34" x14ac:dyDescent="0.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17"/>
      <c r="AG9" s="17"/>
      <c r="AH9" s="17"/>
    </row>
    <row r="10" spans="1:34"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17"/>
      <c r="AG10" s="17"/>
      <c r="AH10" s="17"/>
    </row>
    <row r="11" spans="1:34"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17"/>
      <c r="AG11" s="17"/>
      <c r="AH11" s="17"/>
    </row>
    <row r="12" spans="1:34" x14ac:dyDescent="0.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17"/>
      <c r="AG12" s="17"/>
      <c r="AH12" s="17"/>
    </row>
    <row r="13" spans="1:34" x14ac:dyDescent="0.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17"/>
      <c r="AG13" s="17"/>
      <c r="AH13" s="17"/>
    </row>
    <row r="14" spans="1:34"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17"/>
      <c r="AG14" s="17"/>
      <c r="AH14" s="17"/>
    </row>
    <row r="15" spans="1:34"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17"/>
      <c r="AG15" s="17"/>
      <c r="AH15" s="17"/>
    </row>
    <row r="16" spans="1:34"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17"/>
      <c r="AG16" s="17"/>
      <c r="AH16" s="17"/>
    </row>
    <row r="17" spans="1:34"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17"/>
      <c r="AG17" s="17"/>
      <c r="AH17" s="17"/>
    </row>
    <row r="18" spans="1:34"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17"/>
      <c r="AG18" s="17"/>
      <c r="AH18" s="17"/>
    </row>
    <row r="19" spans="1:34"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17"/>
      <c r="AG19" s="17"/>
      <c r="AH19" s="17"/>
    </row>
    <row r="20" spans="1:34"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17"/>
      <c r="AG20" s="17"/>
      <c r="AH20" s="17"/>
    </row>
    <row r="21" spans="1:34"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17"/>
      <c r="AG21" s="17"/>
      <c r="AH21" s="17"/>
    </row>
    <row r="22" spans="1:34"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17"/>
      <c r="AG22" s="17"/>
      <c r="AH22" s="17"/>
    </row>
    <row r="23" spans="1:34"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17"/>
      <c r="AG23" s="17"/>
      <c r="AH23" s="17"/>
    </row>
    <row r="24" spans="1:34"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17"/>
      <c r="AG24" s="17"/>
      <c r="AH24" s="17"/>
    </row>
    <row r="25" spans="1:34" x14ac:dyDescent="0.25">
      <c r="A25" s="57"/>
      <c r="B25" s="38" t="str">
        <f>CONCATENATE("Version ",'Change Log'!$B$2," – © 2015-",YEAR('Change Log'!$A$2),", William W. Davis, MSPM, PMP")</f>
        <v>Version 2.0b – © 2015-2019, William W. Davis, MSPM, PMP</v>
      </c>
      <c r="C25" s="57"/>
      <c r="D25" s="57"/>
      <c r="E25" s="38"/>
      <c r="F25" s="17"/>
      <c r="G25" s="17"/>
      <c r="H25" s="17"/>
      <c r="I25" s="17"/>
      <c r="J25" s="18"/>
      <c r="K25" s="17"/>
      <c r="L25" s="57"/>
      <c r="M25" s="57"/>
      <c r="N25" s="57"/>
      <c r="O25" s="57"/>
      <c r="P25" s="57"/>
      <c r="Q25" s="57"/>
      <c r="R25" s="57"/>
      <c r="S25" s="57"/>
      <c r="T25" s="57"/>
      <c r="U25" s="57"/>
      <c r="V25" s="57"/>
      <c r="W25" s="57"/>
      <c r="X25" s="57"/>
      <c r="Y25" s="57"/>
      <c r="Z25" s="57"/>
      <c r="AA25" s="57"/>
      <c r="AB25" s="57"/>
      <c r="AC25" s="57"/>
      <c r="AD25" s="57"/>
      <c r="AE25" s="57"/>
      <c r="AF25" s="17"/>
      <c r="AG25" s="17"/>
      <c r="AH25" s="17"/>
    </row>
    <row r="26" spans="1:34" x14ac:dyDescent="0.25">
      <c r="A26" s="57"/>
      <c r="B26" s="227" t="s">
        <v>142</v>
      </c>
      <c r="C26" s="227"/>
      <c r="D26" s="227"/>
      <c r="E26" s="227"/>
      <c r="F26" s="227"/>
      <c r="G26" s="227"/>
      <c r="H26" s="227"/>
      <c r="I26" s="227"/>
      <c r="J26" s="227"/>
      <c r="K26" s="227"/>
      <c r="L26" s="57"/>
      <c r="M26" s="57"/>
      <c r="N26" s="57"/>
      <c r="O26" s="57"/>
      <c r="P26" s="57"/>
      <c r="Q26" s="57"/>
      <c r="R26" s="57"/>
      <c r="S26" s="57"/>
      <c r="T26" s="57"/>
      <c r="U26" s="57"/>
      <c r="V26" s="57"/>
      <c r="W26" s="57"/>
      <c r="X26" s="57"/>
      <c r="Y26" s="57"/>
      <c r="Z26" s="57"/>
      <c r="AA26" s="57"/>
      <c r="AB26" s="57"/>
      <c r="AC26" s="57"/>
      <c r="AD26" s="57"/>
      <c r="AE26" s="57"/>
      <c r="AF26" s="17"/>
      <c r="AG26" s="17"/>
      <c r="AH26" s="17"/>
    </row>
    <row r="27" spans="1:34" x14ac:dyDescent="0.25">
      <c r="A27" s="57"/>
      <c r="B27" s="227" t="s">
        <v>141</v>
      </c>
      <c r="C27" s="227"/>
      <c r="D27" s="227"/>
      <c r="E27" s="227"/>
      <c r="F27" s="227"/>
      <c r="G27" s="227"/>
      <c r="H27" s="227"/>
      <c r="I27" s="227"/>
      <c r="J27" s="227"/>
      <c r="K27" s="227"/>
      <c r="L27" s="57"/>
      <c r="M27" s="57"/>
      <c r="N27" s="57"/>
      <c r="O27" s="57"/>
      <c r="P27" s="57"/>
      <c r="Q27" s="57"/>
      <c r="R27" s="57"/>
      <c r="S27" s="57"/>
      <c r="T27" s="57"/>
      <c r="U27" s="57"/>
      <c r="V27" s="57"/>
      <c r="W27" s="57"/>
      <c r="X27" s="57"/>
      <c r="Y27" s="57"/>
      <c r="Z27" s="57"/>
      <c r="AA27" s="57"/>
      <c r="AB27" s="57"/>
      <c r="AC27" s="57"/>
      <c r="AD27" s="57"/>
      <c r="AE27" s="57"/>
      <c r="AF27" s="17"/>
      <c r="AG27" s="17"/>
      <c r="AH27" s="17"/>
    </row>
    <row r="28" spans="1:34" x14ac:dyDescent="0.25">
      <c r="A28" s="57"/>
      <c r="B28" s="227" t="s">
        <v>96</v>
      </c>
      <c r="C28" s="227"/>
      <c r="D28" s="227"/>
      <c r="E28" s="227"/>
      <c r="F28" s="227"/>
      <c r="G28" s="227"/>
      <c r="H28" s="227"/>
      <c r="I28" s="227"/>
      <c r="J28" s="227"/>
      <c r="K28" s="227"/>
      <c r="L28" s="57"/>
      <c r="M28" s="57"/>
      <c r="N28" s="57"/>
      <c r="O28" s="57"/>
      <c r="P28" s="57"/>
      <c r="Q28" s="57"/>
      <c r="R28" s="57"/>
      <c r="S28" s="57"/>
      <c r="T28" s="57"/>
      <c r="U28" s="57"/>
      <c r="V28" s="57"/>
      <c r="W28" s="57"/>
      <c r="X28" s="57"/>
      <c r="Y28" s="57"/>
      <c r="Z28" s="57"/>
      <c r="AA28" s="57"/>
      <c r="AB28" s="57"/>
      <c r="AC28" s="57"/>
      <c r="AD28" s="57"/>
      <c r="AE28" s="57"/>
      <c r="AF28" s="17"/>
      <c r="AG28" s="17"/>
      <c r="AH28" s="17"/>
    </row>
    <row r="29" spans="1:34" x14ac:dyDescent="0.25">
      <c r="A29" s="57"/>
      <c r="B29" s="227" t="s">
        <v>154</v>
      </c>
      <c r="C29" s="227"/>
      <c r="D29" s="227"/>
      <c r="E29" s="227"/>
      <c r="F29" s="227"/>
      <c r="G29" s="227"/>
      <c r="H29" s="227"/>
      <c r="I29" s="227"/>
      <c r="J29" s="227"/>
      <c r="K29" s="227"/>
      <c r="L29" s="57"/>
      <c r="M29" s="57"/>
      <c r="N29" s="57"/>
      <c r="O29" s="57"/>
      <c r="P29" s="57"/>
      <c r="Q29" s="57"/>
      <c r="R29" s="57"/>
      <c r="S29" s="57"/>
      <c r="T29" s="57"/>
      <c r="U29" s="57"/>
      <c r="V29" s="57"/>
      <c r="W29" s="57"/>
      <c r="X29" s="57"/>
      <c r="Y29" s="57"/>
      <c r="Z29" s="57"/>
      <c r="AA29" s="57"/>
      <c r="AB29" s="57"/>
      <c r="AC29" s="57"/>
      <c r="AD29" s="57"/>
      <c r="AE29" s="57"/>
      <c r="AF29" s="17"/>
      <c r="AG29" s="17"/>
      <c r="AH29" s="17"/>
    </row>
    <row r="30" spans="1:34" x14ac:dyDescent="0.25">
      <c r="A30" s="57"/>
      <c r="B30" s="227" t="s">
        <v>97</v>
      </c>
      <c r="C30" s="227"/>
      <c r="D30" s="227"/>
      <c r="E30" s="227"/>
      <c r="F30" s="227"/>
      <c r="G30" s="227"/>
      <c r="H30" s="227"/>
      <c r="I30" s="227"/>
      <c r="J30" s="227"/>
      <c r="K30" s="227"/>
      <c r="L30" s="57"/>
      <c r="M30" s="57"/>
      <c r="N30" s="57"/>
      <c r="O30" s="57"/>
      <c r="P30" s="57"/>
      <c r="Q30" s="57"/>
      <c r="R30" s="57"/>
      <c r="S30" s="57"/>
      <c r="T30" s="57"/>
      <c r="U30" s="57"/>
      <c r="V30" s="57"/>
      <c r="W30" s="57"/>
      <c r="X30" s="57"/>
      <c r="Y30" s="57"/>
      <c r="Z30" s="57"/>
      <c r="AA30" s="57"/>
      <c r="AB30" s="57"/>
      <c r="AC30" s="57"/>
      <c r="AD30" s="57"/>
      <c r="AE30" s="57"/>
      <c r="AF30" s="17"/>
      <c r="AG30" s="17"/>
      <c r="AH30" s="17"/>
    </row>
    <row r="31" spans="1:34" x14ac:dyDescent="0.25">
      <c r="A31" s="57"/>
      <c r="B31" s="154" t="s">
        <v>155</v>
      </c>
      <c r="C31" s="139"/>
      <c r="D31" s="139"/>
      <c r="E31" s="139"/>
      <c r="F31" s="139"/>
      <c r="G31" s="139"/>
      <c r="H31" s="139"/>
      <c r="I31" s="139"/>
      <c r="J31" s="139"/>
      <c r="K31" s="139"/>
      <c r="L31" s="57"/>
      <c r="M31" s="57"/>
      <c r="N31" s="57"/>
      <c r="O31" s="57"/>
      <c r="P31" s="57"/>
      <c r="Q31" s="57"/>
      <c r="R31" s="57"/>
      <c r="S31" s="57"/>
      <c r="T31" s="57"/>
      <c r="U31" s="57"/>
      <c r="V31" s="57"/>
      <c r="W31" s="57"/>
      <c r="X31" s="57"/>
      <c r="Y31" s="57"/>
      <c r="Z31" s="57"/>
      <c r="AA31" s="57"/>
      <c r="AB31" s="57"/>
      <c r="AC31" s="57"/>
      <c r="AD31" s="57"/>
      <c r="AE31" s="57"/>
      <c r="AF31" s="17"/>
      <c r="AG31" s="17"/>
      <c r="AH31" s="17"/>
    </row>
    <row r="32" spans="1:34" x14ac:dyDescent="0.25">
      <c r="A32" s="57"/>
      <c r="B32" s="154" t="s">
        <v>93</v>
      </c>
      <c r="C32" s="17"/>
      <c r="D32" s="17"/>
      <c r="E32" s="17"/>
      <c r="F32" s="17"/>
      <c r="G32" s="18"/>
      <c r="H32" s="17"/>
      <c r="I32" s="17"/>
      <c r="J32" s="17"/>
      <c r="K32" s="17"/>
      <c r="L32" s="57"/>
      <c r="M32" s="57"/>
      <c r="N32" s="57"/>
      <c r="O32" s="57"/>
      <c r="P32" s="57"/>
      <c r="Q32" s="57"/>
      <c r="R32" s="57"/>
      <c r="S32" s="57"/>
      <c r="T32" s="57"/>
      <c r="U32" s="57"/>
      <c r="V32" s="57"/>
      <c r="W32" s="57"/>
      <c r="X32" s="57"/>
      <c r="Y32" s="57"/>
      <c r="Z32" s="57"/>
      <c r="AA32" s="57"/>
      <c r="AB32" s="57"/>
      <c r="AC32" s="57"/>
      <c r="AD32" s="57"/>
      <c r="AE32" s="57"/>
      <c r="AF32" s="17"/>
      <c r="AG32" s="17"/>
      <c r="AH32" s="17"/>
    </row>
    <row r="33" spans="1:34" x14ac:dyDescent="0.25">
      <c r="A33" s="57"/>
      <c r="B33" s="154" t="s">
        <v>156</v>
      </c>
      <c r="C33" s="17"/>
      <c r="D33" s="17"/>
      <c r="E33" s="17"/>
      <c r="F33" s="17"/>
      <c r="G33" s="18"/>
      <c r="H33" s="17"/>
      <c r="I33" s="17"/>
      <c r="J33" s="17"/>
      <c r="K33" s="17"/>
      <c r="L33" s="57"/>
      <c r="M33" s="57"/>
      <c r="N33" s="57"/>
      <c r="O33" s="57"/>
      <c r="P33" s="57"/>
      <c r="Q33" s="57"/>
      <c r="R33" s="57"/>
      <c r="S33" s="57"/>
      <c r="T33" s="57"/>
      <c r="U33" s="57"/>
      <c r="V33" s="57"/>
      <c r="W33" s="57"/>
      <c r="X33" s="57"/>
      <c r="Y33" s="57"/>
      <c r="Z33" s="57"/>
      <c r="AA33" s="57"/>
      <c r="AB33" s="57"/>
      <c r="AC33" s="57"/>
      <c r="AD33" s="57"/>
      <c r="AE33" s="57"/>
      <c r="AF33" s="17"/>
      <c r="AG33" s="17"/>
      <c r="AH33" s="17"/>
    </row>
    <row r="34" spans="1:34" x14ac:dyDescent="0.25">
      <c r="A34" s="57"/>
      <c r="B34" s="154" t="s">
        <v>157</v>
      </c>
      <c r="C34" s="17"/>
      <c r="D34" s="17"/>
      <c r="E34" s="17"/>
      <c r="F34" s="17"/>
      <c r="G34" s="18"/>
      <c r="H34" s="17"/>
      <c r="I34" s="17"/>
      <c r="J34" s="17"/>
      <c r="K34" s="17"/>
      <c r="L34" s="57"/>
      <c r="M34" s="57"/>
      <c r="N34" s="57"/>
      <c r="O34" s="57"/>
      <c r="P34" s="57"/>
      <c r="Q34" s="57"/>
      <c r="R34" s="57"/>
      <c r="S34" s="57"/>
      <c r="T34" s="57"/>
      <c r="U34" s="57"/>
      <c r="V34" s="57"/>
      <c r="W34" s="57"/>
      <c r="X34" s="57"/>
      <c r="Y34" s="57"/>
      <c r="Z34" s="57"/>
      <c r="AA34" s="57"/>
      <c r="AB34" s="57"/>
      <c r="AC34" s="57"/>
      <c r="AD34" s="57"/>
      <c r="AE34" s="57"/>
      <c r="AF34" s="17"/>
      <c r="AG34" s="17"/>
      <c r="AH34" s="17"/>
    </row>
    <row r="35" spans="1:34" x14ac:dyDescent="0.25">
      <c r="A35" s="57"/>
      <c r="B35" s="154"/>
      <c r="C35" s="17"/>
      <c r="D35" s="17"/>
      <c r="E35" s="17"/>
      <c r="F35" s="17"/>
      <c r="G35" s="18"/>
      <c r="H35" s="17"/>
      <c r="I35" s="17"/>
      <c r="J35" s="17"/>
      <c r="K35" s="17"/>
      <c r="L35" s="57"/>
      <c r="M35" s="57"/>
      <c r="N35" s="57"/>
      <c r="O35" s="57"/>
      <c r="P35" s="57"/>
      <c r="Q35" s="57"/>
      <c r="R35" s="57"/>
      <c r="S35" s="57"/>
      <c r="T35" s="57"/>
      <c r="U35" s="57"/>
      <c r="V35" s="57"/>
      <c r="W35" s="57"/>
      <c r="X35" s="57"/>
      <c r="Y35" s="57"/>
      <c r="Z35" s="57"/>
      <c r="AA35" s="57"/>
      <c r="AB35" s="57"/>
      <c r="AC35" s="57"/>
      <c r="AD35" s="57"/>
      <c r="AE35" s="57"/>
      <c r="AF35" s="17"/>
      <c r="AG35" s="17"/>
      <c r="AH35" s="17"/>
    </row>
    <row r="36" spans="1:34" x14ac:dyDescent="0.25">
      <c r="A36" s="57"/>
      <c r="B36" s="154" t="s">
        <v>158</v>
      </c>
      <c r="C36" s="17"/>
      <c r="D36" s="17"/>
      <c r="E36" s="17"/>
      <c r="F36" s="17"/>
      <c r="G36" s="18"/>
      <c r="H36" s="17"/>
      <c r="I36" s="17"/>
      <c r="J36" s="17"/>
      <c r="K36" s="17"/>
      <c r="L36" s="57"/>
      <c r="M36" s="57"/>
      <c r="N36" s="57"/>
      <c r="O36" s="57"/>
      <c r="P36" s="57"/>
      <c r="Q36" s="57"/>
      <c r="R36" s="57"/>
      <c r="S36" s="57"/>
      <c r="T36" s="57"/>
      <c r="U36" s="57"/>
      <c r="V36" s="57"/>
      <c r="W36" s="57"/>
      <c r="X36" s="57"/>
      <c r="Y36" s="57"/>
      <c r="Z36" s="57"/>
      <c r="AA36" s="57"/>
      <c r="AB36" s="57"/>
      <c r="AC36" s="57"/>
      <c r="AD36" s="57"/>
      <c r="AE36" s="57"/>
      <c r="AF36" s="17"/>
      <c r="AG36" s="17"/>
      <c r="AH36" s="17"/>
    </row>
    <row r="37" spans="1:34" x14ac:dyDescent="0.25">
      <c r="A37" s="57"/>
      <c r="B37" s="154" t="s">
        <v>91</v>
      </c>
      <c r="C37" s="17"/>
      <c r="D37" s="17"/>
      <c r="E37" s="17"/>
      <c r="F37" s="17"/>
      <c r="G37" s="18"/>
      <c r="H37" s="17"/>
      <c r="I37" s="17"/>
      <c r="J37" s="17"/>
      <c r="K37" s="17"/>
      <c r="L37" s="57"/>
      <c r="M37" s="57"/>
      <c r="N37" s="57"/>
      <c r="O37" s="57"/>
      <c r="P37" s="57"/>
      <c r="Q37" s="57"/>
      <c r="R37" s="57"/>
      <c r="S37" s="57"/>
      <c r="T37" s="57"/>
      <c r="U37" s="57"/>
      <c r="V37" s="57"/>
      <c r="W37" s="57"/>
      <c r="X37" s="57"/>
      <c r="Y37" s="57"/>
      <c r="Z37" s="57"/>
      <c r="AA37" s="57"/>
      <c r="AB37" s="57"/>
      <c r="AC37" s="57"/>
      <c r="AD37" s="57"/>
      <c r="AE37" s="57"/>
      <c r="AF37" s="17"/>
      <c r="AG37" s="17"/>
      <c r="AH37" s="17"/>
    </row>
    <row r="38" spans="1:34" x14ac:dyDescent="0.25">
      <c r="A38" s="57"/>
      <c r="B38" s="154" t="s">
        <v>92</v>
      </c>
      <c r="C38" s="17"/>
      <c r="D38" s="17"/>
      <c r="E38" s="17"/>
      <c r="F38" s="17"/>
      <c r="G38" s="18"/>
      <c r="H38" s="17"/>
      <c r="I38" s="17"/>
      <c r="J38" s="17"/>
      <c r="K38" s="17"/>
      <c r="L38" s="57"/>
      <c r="M38" s="57"/>
      <c r="N38" s="57"/>
      <c r="O38" s="57"/>
      <c r="P38" s="57"/>
      <c r="Q38" s="57"/>
      <c r="R38" s="57"/>
      <c r="S38" s="57"/>
      <c r="T38" s="57"/>
      <c r="U38" s="57"/>
      <c r="V38" s="57"/>
      <c r="W38" s="57"/>
      <c r="X38" s="57"/>
      <c r="Y38" s="57"/>
      <c r="Z38" s="57"/>
      <c r="AA38" s="57"/>
      <c r="AB38" s="57"/>
      <c r="AC38" s="57"/>
      <c r="AD38" s="57"/>
      <c r="AE38" s="57"/>
      <c r="AF38" s="17"/>
      <c r="AG38" s="17"/>
      <c r="AH38" s="17"/>
    </row>
    <row r="39" spans="1:34" x14ac:dyDescent="0.25">
      <c r="A39" s="57"/>
      <c r="B39" s="154"/>
      <c r="C39" s="17"/>
      <c r="D39" s="17"/>
      <c r="E39" s="17"/>
      <c r="F39" s="17"/>
      <c r="G39" s="18"/>
      <c r="H39" s="17"/>
      <c r="I39" s="17"/>
      <c r="J39" s="17"/>
      <c r="K39" s="17"/>
      <c r="L39" s="57"/>
      <c r="M39" s="57"/>
      <c r="N39" s="57"/>
      <c r="O39" s="57"/>
      <c r="P39" s="57"/>
      <c r="Q39" s="57"/>
      <c r="R39" s="57"/>
      <c r="S39" s="57"/>
      <c r="T39" s="57"/>
      <c r="U39" s="57"/>
      <c r="V39" s="57"/>
      <c r="W39" s="57"/>
      <c r="X39" s="57"/>
      <c r="Y39" s="57"/>
      <c r="Z39" s="57"/>
      <c r="AA39" s="57"/>
      <c r="AB39" s="57"/>
      <c r="AC39" s="57"/>
      <c r="AD39" s="57"/>
      <c r="AE39" s="57"/>
      <c r="AF39" s="17"/>
      <c r="AG39" s="17"/>
      <c r="AH39" s="17"/>
    </row>
    <row r="40" spans="1:34" x14ac:dyDescent="0.25">
      <c r="A40" s="57"/>
      <c r="B40" s="70" t="s">
        <v>38</v>
      </c>
      <c r="C40" s="71"/>
      <c r="D40" s="70" t="s">
        <v>39</v>
      </c>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17"/>
      <c r="AG40" s="17"/>
      <c r="AH40" s="17"/>
    </row>
    <row r="41" spans="1:34" x14ac:dyDescent="0.25">
      <c r="A41" s="57"/>
      <c r="B41" s="81">
        <f>$B$4</f>
        <v>60</v>
      </c>
      <c r="C41" s="72">
        <f t="shared" ref="C41:C72" si="0">IF($G$4="R",_xlfn.BETA.DIST(B41,$M$4,$N$4,FALSE,$B$4,$D$4),_xlfn.BETA.DIST(B41,$N$4,$M$4,FALSE,$B$4,$D$4))</f>
        <v>0</v>
      </c>
      <c r="D41" s="73">
        <f>(D4-B4)/60</f>
        <v>3</v>
      </c>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17"/>
      <c r="AG41" s="17"/>
      <c r="AH41" s="17"/>
    </row>
    <row r="42" spans="1:34" x14ac:dyDescent="0.25">
      <c r="A42" s="57"/>
      <c r="B42" s="72">
        <f t="shared" ref="B42:B73" si="1">B41+$D$41</f>
        <v>63</v>
      </c>
      <c r="C42" s="72">
        <f t="shared" si="0"/>
        <v>4.1023707690916278E-4</v>
      </c>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17"/>
      <c r="AG42" s="17"/>
      <c r="AH42" s="17"/>
    </row>
    <row r="43" spans="1:34" x14ac:dyDescent="0.25">
      <c r="A43" s="57"/>
      <c r="B43" s="72">
        <f t="shared" si="1"/>
        <v>66</v>
      </c>
      <c r="C43" s="72">
        <f t="shared" si="0"/>
        <v>1.1023204089875894E-3</v>
      </c>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17"/>
      <c r="AG43" s="17"/>
      <c r="AH43" s="17"/>
    </row>
    <row r="44" spans="1:34" x14ac:dyDescent="0.25">
      <c r="A44" s="57"/>
      <c r="B44" s="72">
        <f t="shared" si="1"/>
        <v>69</v>
      </c>
      <c r="C44" s="72">
        <f t="shared" si="0"/>
        <v>1.9221413571625517E-3</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17"/>
      <c r="AG44" s="17"/>
      <c r="AH44" s="17"/>
    </row>
    <row r="45" spans="1:34" x14ac:dyDescent="0.25">
      <c r="A45" s="57"/>
      <c r="B45" s="72">
        <f t="shared" si="1"/>
        <v>72</v>
      </c>
      <c r="C45" s="72">
        <f t="shared" si="0"/>
        <v>2.8062925420215125E-3</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17"/>
      <c r="AG45" s="17"/>
      <c r="AH45" s="17"/>
    </row>
    <row r="46" spans="1:34" x14ac:dyDescent="0.25">
      <c r="A46" s="57"/>
      <c r="B46" s="72">
        <f t="shared" si="1"/>
        <v>75</v>
      </c>
      <c r="C46" s="72">
        <f t="shared" si="0"/>
        <v>3.7155400681004908E-3</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17"/>
      <c r="AG46" s="17"/>
      <c r="AH46" s="17"/>
    </row>
    <row r="47" spans="1:34" x14ac:dyDescent="0.25">
      <c r="A47" s="57"/>
      <c r="B47" s="72">
        <f t="shared" si="1"/>
        <v>78</v>
      </c>
      <c r="C47" s="72">
        <f t="shared" si="0"/>
        <v>4.622607601516452E-3</v>
      </c>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17"/>
      <c r="AG47" s="17"/>
      <c r="AH47" s="17"/>
    </row>
    <row r="48" spans="1:34" x14ac:dyDescent="0.25">
      <c r="A48" s="57"/>
      <c r="B48" s="72">
        <f t="shared" si="1"/>
        <v>81</v>
      </c>
      <c r="C48" s="72">
        <f t="shared" si="0"/>
        <v>5.5074877887493776E-3</v>
      </c>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17"/>
      <c r="AG48" s="17"/>
      <c r="AH48" s="17"/>
    </row>
    <row r="49" spans="1:34" x14ac:dyDescent="0.25">
      <c r="A49" s="57"/>
      <c r="B49" s="72">
        <f t="shared" si="1"/>
        <v>84</v>
      </c>
      <c r="C49" s="72">
        <f t="shared" si="0"/>
        <v>6.3551219019610051E-3</v>
      </c>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17"/>
      <c r="AG49" s="17"/>
      <c r="AH49" s="17"/>
    </row>
    <row r="50" spans="1:34" x14ac:dyDescent="0.25">
      <c r="A50" s="57"/>
      <c r="B50" s="72">
        <f t="shared" si="1"/>
        <v>87</v>
      </c>
      <c r="C50" s="72">
        <f t="shared" si="0"/>
        <v>7.1540696916680318E-3</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17"/>
      <c r="AG50" s="17"/>
      <c r="AH50" s="17"/>
    </row>
    <row r="51" spans="1:34" x14ac:dyDescent="0.25">
      <c r="A51" s="57"/>
      <c r="B51" s="72">
        <f t="shared" si="1"/>
        <v>90</v>
      </c>
      <c r="C51" s="72">
        <f t="shared" si="0"/>
        <v>7.8956681530403736E-3</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17"/>
      <c r="AG51" s="17"/>
      <c r="AH51" s="17"/>
    </row>
    <row r="52" spans="1:34" x14ac:dyDescent="0.25">
      <c r="A52" s="57"/>
      <c r="B52" s="72">
        <f t="shared" si="1"/>
        <v>93</v>
      </c>
      <c r="C52" s="72">
        <f t="shared" si="0"/>
        <v>8.5734603145718562E-3</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17"/>
      <c r="AG52" s="17"/>
      <c r="AH52" s="17"/>
    </row>
    <row r="53" spans="1:34" x14ac:dyDescent="0.25">
      <c r="A53" s="57"/>
      <c r="B53" s="72">
        <f t="shared" si="1"/>
        <v>96</v>
      </c>
      <c r="C53" s="72">
        <f t="shared" si="0"/>
        <v>9.1827858275991409E-3</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17"/>
      <c r="AG53" s="17"/>
      <c r="AH53" s="17"/>
    </row>
    <row r="54" spans="1:34" x14ac:dyDescent="0.25">
      <c r="A54" s="57"/>
      <c r="B54" s="72">
        <f t="shared" si="1"/>
        <v>99</v>
      </c>
      <c r="C54" s="72">
        <f t="shared" si="0"/>
        <v>9.7204747470735781E-3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17"/>
      <c r="AG54" s="17"/>
      <c r="AH54" s="17"/>
    </row>
    <row r="55" spans="1:34" x14ac:dyDescent="0.25">
      <c r="A55" s="57"/>
      <c r="B55" s="72">
        <f t="shared" si="1"/>
        <v>102</v>
      </c>
      <c r="C55" s="72">
        <f t="shared" si="0"/>
        <v>1.0184610456255154E-2</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17"/>
      <c r="AG55" s="17"/>
      <c r="AH55" s="17"/>
    </row>
    <row r="56" spans="1:34" x14ac:dyDescent="0.25">
      <c r="A56" s="57"/>
      <c r="B56" s="72">
        <f t="shared" si="1"/>
        <v>105</v>
      </c>
      <c r="C56" s="72">
        <f t="shared" si="0"/>
        <v>1.0574340820312505E-2</v>
      </c>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17"/>
      <c r="AG56" s="17"/>
      <c r="AH56" s="17"/>
    </row>
    <row r="57" spans="1:34" x14ac:dyDescent="0.25">
      <c r="A57" s="57"/>
      <c r="B57" s="72">
        <f t="shared" si="1"/>
        <v>108</v>
      </c>
      <c r="C57" s="72">
        <f t="shared" si="0"/>
        <v>1.0889724120789019E-2</v>
      </c>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17"/>
      <c r="AG57" s="17"/>
      <c r="AH57" s="17"/>
    </row>
    <row r="58" spans="1:34" x14ac:dyDescent="0.25">
      <c r="A58" s="57"/>
      <c r="B58" s="72">
        <f t="shared" si="1"/>
        <v>111</v>
      </c>
      <c r="C58" s="72">
        <f t="shared" si="0"/>
        <v>1.1131600788591446E-2</v>
      </c>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17"/>
      <c r="AG58" s="17"/>
      <c r="AH58" s="17"/>
    </row>
    <row r="59" spans="1:34" x14ac:dyDescent="0.25">
      <c r="A59" s="57"/>
      <c r="B59" s="72">
        <f t="shared" si="1"/>
        <v>114</v>
      </c>
      <c r="C59" s="72">
        <f t="shared" si="0"/>
        <v>1.1301484739272616E-2</v>
      </c>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17"/>
      <c r="AG59" s="17"/>
      <c r="AH59" s="17"/>
    </row>
    <row r="60" spans="1:34" x14ac:dyDescent="0.25">
      <c r="A60" s="57"/>
      <c r="B60" s="72">
        <f t="shared" si="1"/>
        <v>117</v>
      </c>
      <c r="C60" s="72">
        <f t="shared" si="0"/>
        <v>1.1401469916260216E-2</v>
      </c>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17"/>
      <c r="AG60" s="17"/>
      <c r="AH60" s="17"/>
    </row>
    <row r="61" spans="1:34" x14ac:dyDescent="0.25">
      <c r="A61" s="57"/>
      <c r="B61" s="72">
        <f t="shared" si="1"/>
        <v>120</v>
      </c>
      <c r="C61" s="72">
        <f t="shared" si="0"/>
        <v>1.1434148849691668E-2</v>
      </c>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17"/>
      <c r="AG61" s="17"/>
      <c r="AH61" s="17"/>
    </row>
    <row r="62" spans="1:34" x14ac:dyDescent="0.25">
      <c r="A62" s="57"/>
      <c r="B62" s="72">
        <f t="shared" si="1"/>
        <v>123</v>
      </c>
      <c r="C62" s="72">
        <f t="shared" si="0"/>
        <v>1.1402540862288828E-2</v>
      </c>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17"/>
      <c r="AG62" s="17"/>
      <c r="AH62" s="17"/>
    </row>
    <row r="63" spans="1:34" x14ac:dyDescent="0.25">
      <c r="A63" s="57"/>
      <c r="B63" s="72">
        <f t="shared" si="1"/>
        <v>126</v>
      </c>
      <c r="C63" s="72">
        <f t="shared" si="0"/>
        <v>1.1310028131819208E-2</v>
      </c>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17"/>
      <c r="AG63" s="17"/>
      <c r="AH63" s="17"/>
    </row>
    <row r="64" spans="1:34" x14ac:dyDescent="0.25">
      <c r="A64" s="57"/>
      <c r="B64" s="72">
        <f t="shared" si="1"/>
        <v>129</v>
      </c>
      <c r="C64" s="72">
        <f t="shared" si="0"/>
        <v>1.1160298234024974E-2</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17"/>
      <c r="AG64" s="17"/>
      <c r="AH64" s="17"/>
    </row>
    <row r="65" spans="1:34" x14ac:dyDescent="0.25">
      <c r="A65" s="57"/>
      <c r="B65" s="72">
        <f t="shared" si="1"/>
        <v>132</v>
      </c>
      <c r="C65" s="72">
        <f t="shared" si="0"/>
        <v>1.0957292092483438E-2</v>
      </c>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17"/>
      <c r="AG65" s="17"/>
      <c r="AH65" s="17"/>
    </row>
    <row r="66" spans="1:34" x14ac:dyDescent="0.25">
      <c r="A66" s="57"/>
      <c r="B66" s="72">
        <f t="shared" si="1"/>
        <v>135</v>
      </c>
      <c r="C66" s="72">
        <f t="shared" si="0"/>
        <v>1.0705156486593294E-2</v>
      </c>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17"/>
      <c r="AG66" s="17"/>
      <c r="AH66" s="17"/>
    </row>
    <row r="67" spans="1:34" x14ac:dyDescent="0.25">
      <c r="A67" s="57"/>
      <c r="B67" s="72">
        <f t="shared" si="1"/>
        <v>138</v>
      </c>
      <c r="C67" s="72">
        <f t="shared" si="0"/>
        <v>1.0408200438352461E-2</v>
      </c>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17"/>
      <c r="AG67" s="17"/>
      <c r="AH67" s="17"/>
    </row>
    <row r="68" spans="1:34" x14ac:dyDescent="0.25">
      <c r="A68" s="57"/>
      <c r="B68" s="72">
        <f t="shared" si="1"/>
        <v>141</v>
      </c>
      <c r="C68" s="72">
        <f t="shared" si="0"/>
        <v>1.0070854928174753E-2</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17"/>
      <c r="AG68" s="17"/>
      <c r="AH68" s="17"/>
    </row>
    <row r="69" spans="1:34" x14ac:dyDescent="0.25">
      <c r="A69" s="57"/>
      <c r="B69" s="72">
        <f t="shared" si="1"/>
        <v>144</v>
      </c>
      <c r="C69" s="72">
        <f t="shared" si="0"/>
        <v>9.6976354903303835E-3</v>
      </c>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17"/>
      <c r="AG69" s="17"/>
      <c r="AH69" s="17"/>
    </row>
    <row r="70" spans="1:34" x14ac:dyDescent="0.25">
      <c r="A70" s="57"/>
      <c r="B70" s="72">
        <f t="shared" si="1"/>
        <v>147</v>
      </c>
      <c r="C70" s="72">
        <f t="shared" si="0"/>
        <v>9.2931073171927722E-3</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row>
    <row r="71" spans="1:34" x14ac:dyDescent="0.25">
      <c r="A71" s="57"/>
      <c r="B71" s="72">
        <f t="shared" si="1"/>
        <v>150</v>
      </c>
      <c r="C71" s="72">
        <f t="shared" si="0"/>
        <v>8.8618525636985964E-3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1:34" x14ac:dyDescent="0.25">
      <c r="A72" s="57"/>
      <c r="B72" s="72">
        <f t="shared" si="1"/>
        <v>153</v>
      </c>
      <c r="C72" s="72">
        <f t="shared" si="0"/>
        <v>8.4084395931755661E-3</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row>
    <row r="73" spans="1:34" x14ac:dyDescent="0.25">
      <c r="A73" s="57"/>
      <c r="B73" s="72">
        <f t="shared" si="1"/>
        <v>156</v>
      </c>
      <c r="C73" s="72">
        <f t="shared" ref="C73:C101" si="2">IF($G$4="R",_xlfn.BETA.DIST(B73,$M$4,$N$4,FALSE,$B$4,$D$4),_xlfn.BETA.DIST(B73,$N$4,$M$4,FALSE,$B$4,$D$4))</f>
        <v>7.9373939458265829E-3</v>
      </c>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17"/>
      <c r="AG73" s="17"/>
      <c r="AH73" s="17"/>
    </row>
    <row r="74" spans="1:34" x14ac:dyDescent="0.25">
      <c r="A74" s="57"/>
      <c r="B74" s="72">
        <f t="shared" ref="B74:B100" si="3">B73+$D$41</f>
        <v>159</v>
      </c>
      <c r="C74" s="72">
        <f t="shared" si="2"/>
        <v>7.4531708438111167E-3</v>
      </c>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row>
    <row r="75" spans="1:34" x14ac:dyDescent="0.25">
      <c r="B75" s="72">
        <f t="shared" si="3"/>
        <v>162</v>
      </c>
      <c r="C75" s="72">
        <f t="shared" si="2"/>
        <v>6.960129073638196E-3</v>
      </c>
    </row>
    <row r="76" spans="1:34" x14ac:dyDescent="0.25">
      <c r="B76" s="72">
        <f t="shared" si="3"/>
        <v>165</v>
      </c>
      <c r="C76" s="72">
        <f t="shared" si="2"/>
        <v>6.4625061086992161E-3</v>
      </c>
    </row>
    <row r="77" spans="1:34" x14ac:dyDescent="0.25">
      <c r="B77" s="72">
        <f t="shared" si="3"/>
        <v>168</v>
      </c>
      <c r="C77" s="72">
        <f t="shared" si="2"/>
        <v>5.9643943531594266E-3</v>
      </c>
    </row>
    <row r="78" spans="1:34" x14ac:dyDescent="0.25">
      <c r="B78" s="72">
        <f t="shared" si="3"/>
        <v>171</v>
      </c>
      <c r="C78" s="72">
        <f t="shared" si="2"/>
        <v>5.4697184038184476E-3</v>
      </c>
    </row>
    <row r="79" spans="1:34" x14ac:dyDescent="0.25">
      <c r="B79" s="72">
        <f t="shared" si="3"/>
        <v>174</v>
      </c>
      <c r="C79" s="72">
        <f t="shared" si="2"/>
        <v>4.9822132395099857E-3</v>
      </c>
    </row>
    <row r="80" spans="1:34" x14ac:dyDescent="0.25">
      <c r="B80" s="72">
        <f t="shared" si="3"/>
        <v>177</v>
      </c>
      <c r="C80" s="72">
        <f t="shared" si="2"/>
        <v>4.5054032585840975E-3</v>
      </c>
    </row>
    <row r="81" spans="2:3" x14ac:dyDescent="0.25">
      <c r="B81" s="72">
        <f t="shared" si="3"/>
        <v>180</v>
      </c>
      <c r="C81" s="72">
        <f t="shared" si="2"/>
        <v>4.0425820943566703E-3</v>
      </c>
    </row>
    <row r="82" spans="2:3" x14ac:dyDescent="0.25">
      <c r="B82" s="72">
        <f t="shared" si="3"/>
        <v>183</v>
      </c>
      <c r="C82" s="72">
        <f t="shared" si="2"/>
        <v>3.5967931464021205E-3</v>
      </c>
    </row>
    <row r="83" spans="2:3" x14ac:dyDescent="0.25">
      <c r="B83" s="72">
        <f t="shared" si="3"/>
        <v>186</v>
      </c>
      <c r="C83" s="72">
        <f t="shared" si="2"/>
        <v>3.1708107724350027E-3</v>
      </c>
    </row>
    <row r="84" spans="2:3" x14ac:dyDescent="0.25">
      <c r="B84" s="72">
        <f t="shared" si="3"/>
        <v>189</v>
      </c>
      <c r="C84" s="72">
        <f t="shared" si="2"/>
        <v>2.7671220914574309E-3</v>
      </c>
    </row>
    <row r="85" spans="2:3" x14ac:dyDescent="0.25">
      <c r="B85" s="72">
        <f t="shared" si="3"/>
        <v>192</v>
      </c>
      <c r="C85" s="72">
        <f t="shared" si="2"/>
        <v>2.3879093539927298E-3</v>
      </c>
    </row>
    <row r="86" spans="2:3" x14ac:dyDescent="0.25">
      <c r="B86" s="72">
        <f t="shared" si="3"/>
        <v>195</v>
      </c>
      <c r="C86" s="72">
        <f t="shared" si="2"/>
        <v>2.0350328397034248E-3</v>
      </c>
    </row>
    <row r="87" spans="2:3" x14ac:dyDescent="0.25">
      <c r="B87" s="72">
        <f t="shared" si="3"/>
        <v>198</v>
      </c>
      <c r="C87" s="72">
        <f t="shared" si="2"/>
        <v>1.7100142466054155E-3</v>
      </c>
    </row>
    <row r="88" spans="2:3" x14ac:dyDescent="0.25">
      <c r="B88" s="72">
        <f t="shared" si="3"/>
        <v>201</v>
      </c>
      <c r="C88" s="72">
        <f t="shared" si="2"/>
        <v>1.414020539522853E-3</v>
      </c>
    </row>
    <row r="89" spans="2:3" x14ac:dyDescent="0.25">
      <c r="B89" s="72">
        <f t="shared" si="3"/>
        <v>204</v>
      </c>
      <c r="C89" s="72">
        <f t="shared" si="2"/>
        <v>1.1478482284498917E-3</v>
      </c>
    </row>
    <row r="90" spans="2:3" x14ac:dyDescent="0.25">
      <c r="B90" s="72">
        <f t="shared" si="3"/>
        <v>207</v>
      </c>
      <c r="C90" s="72">
        <f t="shared" si="2"/>
        <v>9.1190805015396313E-4</v>
      </c>
    </row>
    <row r="91" spans="2:3" x14ac:dyDescent="0.25">
      <c r="B91" s="72">
        <f t="shared" si="3"/>
        <v>210</v>
      </c>
      <c r="C91" s="72">
        <f t="shared" si="2"/>
        <v>7.0621002871913881E-4</v>
      </c>
    </row>
    <row r="92" spans="2:3" x14ac:dyDescent="0.25">
      <c r="B92" s="72">
        <f t="shared" si="3"/>
        <v>213</v>
      </c>
      <c r="C92" s="72">
        <f t="shared" si="2"/>
        <v>5.3034889282894363E-4</v>
      </c>
    </row>
    <row r="93" spans="2:3" x14ac:dyDescent="0.25">
      <c r="B93" s="72">
        <f t="shared" si="3"/>
        <v>216</v>
      </c>
      <c r="C93" s="72">
        <f t="shared" si="2"/>
        <v>3.8348982945988233E-4</v>
      </c>
    </row>
    <row r="94" spans="2:3" x14ac:dyDescent="0.25">
      <c r="B94" s="72">
        <f t="shared" si="3"/>
        <v>219</v>
      </c>
      <c r="C94" s="72">
        <f t="shared" si="2"/>
        <v>2.643545553299326E-4</v>
      </c>
    </row>
    <row r="95" spans="2:3" x14ac:dyDescent="0.25">
      <c r="B95" s="72">
        <f t="shared" si="3"/>
        <v>222</v>
      </c>
      <c r="C95" s="72">
        <f t="shared" si="2"/>
        <v>1.7120768894505369E-4</v>
      </c>
    </row>
    <row r="96" spans="2:3" x14ac:dyDescent="0.25">
      <c r="B96" s="72">
        <f t="shared" si="3"/>
        <v>225</v>
      </c>
      <c r="C96" s="72">
        <f t="shared" si="2"/>
        <v>1.0184340743323051E-4</v>
      </c>
    </row>
    <row r="97" spans="2:3" x14ac:dyDescent="0.25">
      <c r="B97" s="72">
        <f t="shared" si="3"/>
        <v>228</v>
      </c>
      <c r="C97" s="72">
        <f t="shared" si="2"/>
        <v>5.3572373567874525E-5</v>
      </c>
    </row>
    <row r="98" spans="2:3" x14ac:dyDescent="0.25">
      <c r="B98" s="72">
        <f t="shared" si="3"/>
        <v>231</v>
      </c>
      <c r="C98" s="72">
        <f t="shared" si="2"/>
        <v>2.3208919476652923E-5</v>
      </c>
    </row>
    <row r="99" spans="2:3" x14ac:dyDescent="0.25">
      <c r="B99" s="72">
        <f t="shared" si="3"/>
        <v>234</v>
      </c>
      <c r="C99" s="72">
        <f t="shared" si="2"/>
        <v>7.058474521600557E-6</v>
      </c>
    </row>
    <row r="100" spans="2:3" x14ac:dyDescent="0.25">
      <c r="B100" s="72">
        <f t="shared" si="3"/>
        <v>237</v>
      </c>
      <c r="C100" s="72">
        <f t="shared" si="2"/>
        <v>9.0522573367391529E-7</v>
      </c>
    </row>
    <row r="101" spans="2:3" x14ac:dyDescent="0.25">
      <c r="B101" s="81">
        <f>$D$4</f>
        <v>240</v>
      </c>
      <c r="C101" s="72">
        <f t="shared" si="2"/>
        <v>0</v>
      </c>
    </row>
  </sheetData>
  <mergeCells count="10">
    <mergeCell ref="B30:K30"/>
    <mergeCell ref="B26:K26"/>
    <mergeCell ref="B27:K27"/>
    <mergeCell ref="B28:K28"/>
    <mergeCell ref="B29:K29"/>
    <mergeCell ref="T1:AE1"/>
    <mergeCell ref="T2:AE2"/>
    <mergeCell ref="R2:R3"/>
    <mergeCell ref="S2:S3"/>
    <mergeCell ref="R1:S1"/>
  </mergeCells>
  <conditionalFormatting sqref="E4">
    <cfRule type="iconSet" priority="3">
      <iconSet iconSet="3Symbols2" showValue="0">
        <cfvo type="percent" val="0"/>
        <cfvo type="num" val="0"/>
        <cfvo type="num" val="1"/>
      </iconSet>
    </cfRule>
  </conditionalFormatting>
  <conditionalFormatting sqref="T4:AE4">
    <cfRule type="colorScale" priority="1">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CDE0BC15-F2F8-4770-89AF-75EF76E9D786}">
            <xm:f>IF($B$111=VLookups!$A$33,TRUE,FALSE)</xm:f>
            <x14:dxf>
              <numFmt numFmtId="166" formatCode="&quot;$&quot;#,##0"/>
            </x14:dxf>
          </x14:cfRule>
          <xm:sqref>T4:AE4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showGridLines="0" workbookViewId="0">
      <selection activeCell="A16" sqref="A16"/>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40</v>
      </c>
      <c r="B2" s="2">
        <v>45.833500000000001</v>
      </c>
      <c r="C2" s="2">
        <v>37.500500000000002</v>
      </c>
    </row>
    <row r="3" spans="1:3" x14ac:dyDescent="0.25">
      <c r="A3" s="9" t="s">
        <v>6</v>
      </c>
      <c r="B3" s="2">
        <v>37.500500000000002</v>
      </c>
      <c r="C3" s="2">
        <v>31.250500000000002</v>
      </c>
    </row>
    <row r="4" spans="1:3" x14ac:dyDescent="0.25">
      <c r="A4" s="9" t="s">
        <v>41</v>
      </c>
      <c r="B4" s="2">
        <v>31.250500000000002</v>
      </c>
      <c r="C4" s="2">
        <v>27.083500000000001</v>
      </c>
    </row>
    <row r="5" spans="1:3" x14ac:dyDescent="0.25">
      <c r="A5" s="9" t="s">
        <v>42</v>
      </c>
      <c r="B5" s="2">
        <v>27.083500000000001</v>
      </c>
      <c r="C5" s="2">
        <v>23.75</v>
      </c>
    </row>
    <row r="6" spans="1:3" x14ac:dyDescent="0.25">
      <c r="A6" s="9" t="s">
        <v>43</v>
      </c>
      <c r="B6" s="2">
        <v>23.75</v>
      </c>
      <c r="C6" s="2">
        <v>21.25</v>
      </c>
    </row>
    <row r="7" spans="1:3" x14ac:dyDescent="0.25">
      <c r="A7" s="9" t="s">
        <v>44</v>
      </c>
      <c r="B7" s="2">
        <v>21.25</v>
      </c>
      <c r="C7" s="2">
        <v>19.16675</v>
      </c>
    </row>
    <row r="8" spans="1:3" x14ac:dyDescent="0.25">
      <c r="A8" s="9" t="s">
        <v>45</v>
      </c>
      <c r="B8" s="2">
        <v>19.16675</v>
      </c>
      <c r="C8" s="2">
        <v>17.500250000000001</v>
      </c>
    </row>
    <row r="9" spans="1:3" x14ac:dyDescent="0.25">
      <c r="A9" s="9" t="s">
        <v>46</v>
      </c>
      <c r="B9" s="2">
        <v>17.500250000000001</v>
      </c>
      <c r="C9" s="2">
        <v>15.625250000000001</v>
      </c>
    </row>
    <row r="10" spans="1:3" x14ac:dyDescent="0.25">
      <c r="A10" s="9" t="s">
        <v>47</v>
      </c>
      <c r="B10" s="2">
        <v>15.625250000000001</v>
      </c>
      <c r="C10" s="2">
        <v>13.54175</v>
      </c>
    </row>
    <row r="11" spans="1:3" x14ac:dyDescent="0.25">
      <c r="A11" s="9" t="s">
        <v>7</v>
      </c>
      <c r="B11" s="2">
        <v>13.54175</v>
      </c>
      <c r="C11" s="2">
        <v>11.875</v>
      </c>
    </row>
    <row r="12" spans="1:3" x14ac:dyDescent="0.25">
      <c r="A12" s="9" t="s">
        <v>48</v>
      </c>
      <c r="B12" s="2">
        <v>11.875</v>
      </c>
      <c r="C12" s="2">
        <v>10.625</v>
      </c>
    </row>
    <row r="13" spans="1:3" x14ac:dyDescent="0.25">
      <c r="A13" s="9" t="s">
        <v>49</v>
      </c>
      <c r="B13" s="2">
        <v>10.625</v>
      </c>
      <c r="C13" s="2">
        <v>8</v>
      </c>
    </row>
    <row r="14" spans="1:3" x14ac:dyDescent="0.25">
      <c r="A14" s="9" t="s">
        <v>57</v>
      </c>
      <c r="B14" s="2">
        <v>8</v>
      </c>
      <c r="C14" s="2">
        <v>4</v>
      </c>
    </row>
    <row r="15" spans="1:3" x14ac:dyDescent="0.25">
      <c r="A15" s="9" t="s">
        <v>32</v>
      </c>
      <c r="B15" s="2">
        <v>4</v>
      </c>
      <c r="C15" s="2">
        <v>0</v>
      </c>
    </row>
    <row r="17" spans="1:10" x14ac:dyDescent="0.25">
      <c r="A17" s="183" t="str">
        <f>CONCATENATE("Version ",'Change Log'!$B$2," – © 2015-",YEAR('Change Log'!$A$2),", William W. Davis, MSPM, PMP")</f>
        <v>Version 2.0b – © 2015-2019, William W. Davis, MSPM, PMP</v>
      </c>
    </row>
    <row r="18" spans="1:10" x14ac:dyDescent="0.25">
      <c r="A18" s="231" t="s">
        <v>142</v>
      </c>
      <c r="B18" s="231"/>
      <c r="C18" s="231"/>
      <c r="D18" s="231"/>
      <c r="E18" s="231"/>
      <c r="F18" s="231"/>
      <c r="G18" s="231"/>
      <c r="H18" s="231"/>
      <c r="I18" s="231"/>
      <c r="J18" s="231"/>
    </row>
    <row r="19" spans="1:10" x14ac:dyDescent="0.25">
      <c r="A19" s="231" t="s">
        <v>141</v>
      </c>
      <c r="B19" s="231"/>
      <c r="C19" s="231"/>
      <c r="D19" s="231"/>
      <c r="E19" s="231"/>
      <c r="F19" s="231"/>
      <c r="G19" s="231"/>
      <c r="H19" s="231"/>
      <c r="I19" s="231"/>
      <c r="J19" s="231"/>
    </row>
    <row r="20" spans="1:10" x14ac:dyDescent="0.25">
      <c r="A20" s="231" t="s">
        <v>96</v>
      </c>
      <c r="B20" s="231"/>
      <c r="C20" s="231"/>
      <c r="D20" s="231"/>
      <c r="E20" s="231"/>
      <c r="F20" s="231"/>
      <c r="G20" s="231"/>
      <c r="H20" s="231"/>
      <c r="I20" s="231"/>
      <c r="J20" s="231"/>
    </row>
    <row r="21" spans="1:10" x14ac:dyDescent="0.25">
      <c r="A21" s="231" t="s">
        <v>154</v>
      </c>
      <c r="B21" s="231"/>
      <c r="C21" s="231"/>
      <c r="D21" s="231"/>
      <c r="E21" s="231"/>
      <c r="F21" s="231"/>
      <c r="G21" s="231"/>
      <c r="H21" s="231"/>
      <c r="I21" s="231"/>
      <c r="J21" s="231"/>
    </row>
    <row r="22" spans="1:10" x14ac:dyDescent="0.25">
      <c r="A22" s="231" t="s">
        <v>97</v>
      </c>
      <c r="B22" s="231"/>
      <c r="C22" s="231"/>
      <c r="D22" s="231"/>
      <c r="E22" s="231"/>
      <c r="F22" s="231"/>
      <c r="G22" s="231"/>
      <c r="H22" s="231"/>
      <c r="I22" s="231"/>
      <c r="J22" s="231"/>
    </row>
    <row r="23" spans="1:10" x14ac:dyDescent="0.25">
      <c r="A23" s="185" t="s">
        <v>155</v>
      </c>
      <c r="B23" s="139"/>
      <c r="C23" s="139"/>
      <c r="D23" s="139"/>
      <c r="E23" s="139"/>
      <c r="F23" s="139"/>
      <c r="G23" s="139"/>
      <c r="H23" s="139"/>
      <c r="I23" s="139"/>
      <c r="J23" s="139"/>
    </row>
    <row r="24" spans="1:10" x14ac:dyDescent="0.25">
      <c r="A24" s="185" t="s">
        <v>93</v>
      </c>
      <c r="B24" s="17"/>
      <c r="C24" s="17"/>
      <c r="D24" s="17"/>
      <c r="E24" s="17"/>
      <c r="F24" s="18"/>
      <c r="G24" s="17"/>
      <c r="H24" s="17"/>
      <c r="I24" s="17"/>
      <c r="J24" s="17"/>
    </row>
    <row r="25" spans="1:10" x14ac:dyDescent="0.25">
      <c r="A25" s="185" t="s">
        <v>156</v>
      </c>
      <c r="B25" s="17"/>
      <c r="C25" s="17"/>
      <c r="D25" s="17"/>
      <c r="E25" s="17"/>
      <c r="F25" s="18"/>
      <c r="G25" s="17"/>
      <c r="H25" s="17"/>
      <c r="I25" s="17"/>
      <c r="J25" s="17"/>
    </row>
    <row r="26" spans="1:10" x14ac:dyDescent="0.25">
      <c r="A26" s="185" t="s">
        <v>157</v>
      </c>
      <c r="B26" s="17"/>
      <c r="C26" s="17"/>
      <c r="D26" s="17"/>
      <c r="E26" s="17"/>
      <c r="F26" s="18"/>
      <c r="G26" s="17"/>
      <c r="H26" s="17"/>
      <c r="I26" s="17"/>
      <c r="J26" s="17"/>
    </row>
    <row r="27" spans="1:10" x14ac:dyDescent="0.25">
      <c r="A27" s="185"/>
      <c r="B27" s="17"/>
      <c r="C27" s="17"/>
      <c r="D27" s="17"/>
      <c r="E27" s="17"/>
      <c r="F27" s="18"/>
      <c r="G27" s="17"/>
      <c r="H27" s="17"/>
      <c r="I27" s="17"/>
      <c r="J27" s="17"/>
    </row>
    <row r="28" spans="1:10" x14ac:dyDescent="0.25">
      <c r="A28" s="185" t="s">
        <v>158</v>
      </c>
      <c r="B28" s="17"/>
      <c r="C28" s="17"/>
      <c r="D28" s="17"/>
      <c r="E28" s="17"/>
      <c r="F28" s="18"/>
      <c r="G28" s="17"/>
      <c r="H28" s="17"/>
      <c r="I28" s="17"/>
      <c r="J28" s="17"/>
    </row>
    <row r="29" spans="1:10" x14ac:dyDescent="0.25">
      <c r="A29" s="185" t="s">
        <v>91</v>
      </c>
      <c r="B29" s="17"/>
      <c r="C29" s="17"/>
      <c r="D29" s="17"/>
      <c r="E29" s="17"/>
      <c r="F29" s="18"/>
      <c r="G29" s="17"/>
      <c r="H29" s="17"/>
      <c r="I29" s="17"/>
      <c r="J29" s="17"/>
    </row>
    <row r="30" spans="1:10" x14ac:dyDescent="0.25">
      <c r="A30" s="185" t="s">
        <v>92</v>
      </c>
      <c r="B30" s="17"/>
      <c r="C30" s="17"/>
      <c r="D30" s="17"/>
      <c r="E30" s="17"/>
      <c r="F30" s="18"/>
      <c r="G30" s="17"/>
      <c r="H30" s="17"/>
      <c r="I30" s="17"/>
      <c r="J30" s="17"/>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showGridLines="0" workbookViewId="0">
      <selection activeCell="A11" sqref="A11"/>
    </sheetView>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50</v>
      </c>
      <c r="D1" s="16"/>
    </row>
    <row r="2" spans="1:10" x14ac:dyDescent="0.25">
      <c r="A2" s="1" t="s">
        <v>55</v>
      </c>
      <c r="D2" s="16"/>
    </row>
    <row r="3" spans="1:10" x14ac:dyDescent="0.25">
      <c r="A3" s="1" t="s">
        <v>51</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54</v>
      </c>
    </row>
    <row r="10" spans="1:10" x14ac:dyDescent="0.25">
      <c r="A10" s="1" t="s">
        <v>35</v>
      </c>
    </row>
    <row r="12" spans="1:10" x14ac:dyDescent="0.25">
      <c r="A12" s="183" t="str">
        <f>CONCATENATE("Version ",'Change Log'!$B$2," – © 2015-",YEAR('Change Log'!$A$2),", William W. Davis, MSPM, PMP")</f>
        <v>Version 2.0b – © 2015-2019, William W. Davis, MSPM, PMP</v>
      </c>
    </row>
    <row r="13" spans="1:10" x14ac:dyDescent="0.25">
      <c r="A13" s="231" t="s">
        <v>142</v>
      </c>
      <c r="B13" s="231"/>
      <c r="C13" s="231"/>
      <c r="D13" s="231"/>
      <c r="E13" s="231"/>
      <c r="F13" s="231"/>
      <c r="G13" s="231"/>
      <c r="H13" s="231"/>
      <c r="I13" s="231"/>
      <c r="J13" s="231"/>
    </row>
    <row r="14" spans="1:10" x14ac:dyDescent="0.25">
      <c r="A14" s="231" t="s">
        <v>141</v>
      </c>
      <c r="B14" s="231"/>
      <c r="C14" s="231"/>
      <c r="D14" s="231"/>
      <c r="E14" s="231"/>
      <c r="F14" s="231"/>
      <c r="G14" s="231"/>
      <c r="H14" s="231"/>
      <c r="I14" s="231"/>
      <c r="J14" s="231"/>
    </row>
    <row r="15" spans="1:10" x14ac:dyDescent="0.25">
      <c r="A15" s="231" t="s">
        <v>96</v>
      </c>
      <c r="B15" s="231"/>
      <c r="C15" s="231"/>
      <c r="D15" s="231"/>
      <c r="E15" s="231"/>
      <c r="F15" s="231"/>
      <c r="G15" s="231"/>
      <c r="H15" s="231"/>
      <c r="I15" s="231"/>
      <c r="J15" s="231"/>
    </row>
    <row r="16" spans="1:10" x14ac:dyDescent="0.25">
      <c r="A16" s="231" t="s">
        <v>154</v>
      </c>
      <c r="B16" s="231"/>
      <c r="C16" s="231"/>
      <c r="D16" s="231"/>
      <c r="E16" s="231"/>
      <c r="F16" s="231"/>
      <c r="G16" s="231"/>
      <c r="H16" s="231"/>
      <c r="I16" s="231"/>
      <c r="J16" s="231"/>
    </row>
    <row r="17" spans="1:10" x14ac:dyDescent="0.25">
      <c r="A17" s="231" t="s">
        <v>97</v>
      </c>
      <c r="B17" s="231"/>
      <c r="C17" s="231"/>
      <c r="D17" s="231"/>
      <c r="E17" s="231"/>
      <c r="F17" s="231"/>
      <c r="G17" s="231"/>
      <c r="H17" s="231"/>
      <c r="I17" s="231"/>
      <c r="J17" s="231"/>
    </row>
    <row r="18" spans="1:10" x14ac:dyDescent="0.25">
      <c r="A18" s="185" t="s">
        <v>155</v>
      </c>
      <c r="B18" s="139"/>
      <c r="C18" s="139"/>
      <c r="D18" s="139"/>
      <c r="E18" s="139"/>
      <c r="F18" s="139"/>
      <c r="G18" s="139"/>
      <c r="H18" s="139"/>
      <c r="I18" s="139"/>
      <c r="J18" s="139"/>
    </row>
    <row r="19" spans="1:10" x14ac:dyDescent="0.25">
      <c r="A19" s="185" t="s">
        <v>93</v>
      </c>
      <c r="B19" s="17"/>
      <c r="C19" s="17"/>
      <c r="D19" s="17"/>
      <c r="E19" s="17"/>
      <c r="F19" s="18"/>
      <c r="G19" s="17"/>
      <c r="H19" s="17"/>
      <c r="I19" s="17"/>
      <c r="J19" s="17"/>
    </row>
    <row r="20" spans="1:10" x14ac:dyDescent="0.25">
      <c r="A20" s="185" t="s">
        <v>156</v>
      </c>
      <c r="B20" s="17"/>
      <c r="C20" s="17"/>
      <c r="D20" s="17"/>
      <c r="E20" s="17"/>
      <c r="F20" s="18"/>
      <c r="G20" s="17"/>
      <c r="H20" s="17"/>
      <c r="I20" s="17"/>
      <c r="J20" s="17"/>
    </row>
    <row r="21" spans="1:10" x14ac:dyDescent="0.25">
      <c r="A21" s="185" t="s">
        <v>157</v>
      </c>
      <c r="B21" s="17"/>
      <c r="C21" s="17"/>
      <c r="D21" s="17"/>
      <c r="E21" s="17"/>
      <c r="F21" s="18"/>
      <c r="G21" s="17"/>
      <c r="H21" s="17"/>
      <c r="I21" s="17"/>
      <c r="J21" s="17"/>
    </row>
    <row r="22" spans="1:10" x14ac:dyDescent="0.25">
      <c r="A22" s="185"/>
      <c r="B22" s="17"/>
      <c r="C22" s="17"/>
      <c r="D22" s="17"/>
      <c r="E22" s="17"/>
      <c r="F22" s="18"/>
      <c r="G22" s="17"/>
      <c r="H22" s="17"/>
      <c r="I22" s="17"/>
      <c r="J22" s="17"/>
    </row>
    <row r="23" spans="1:10" x14ac:dyDescent="0.25">
      <c r="A23" s="185" t="s">
        <v>158</v>
      </c>
      <c r="B23" s="17"/>
      <c r="C23" s="17"/>
      <c r="D23" s="17"/>
      <c r="E23" s="17"/>
      <c r="F23" s="18"/>
      <c r="G23" s="17"/>
      <c r="H23" s="17"/>
      <c r="I23" s="17"/>
      <c r="J23" s="17"/>
    </row>
    <row r="24" spans="1:10" x14ac:dyDescent="0.25">
      <c r="A24" s="185" t="s">
        <v>91</v>
      </c>
      <c r="B24" s="17"/>
      <c r="C24" s="17"/>
      <c r="D24" s="17"/>
      <c r="E24" s="17"/>
      <c r="F24" s="18"/>
      <c r="G24" s="17"/>
      <c r="H24" s="17"/>
      <c r="I24" s="17"/>
      <c r="J24" s="17"/>
    </row>
    <row r="25" spans="1:10" x14ac:dyDescent="0.25">
      <c r="A25" s="185" t="s">
        <v>92</v>
      </c>
      <c r="B25" s="17"/>
      <c r="C25" s="17"/>
      <c r="D25" s="17"/>
      <c r="E25" s="17"/>
      <c r="F25" s="18"/>
      <c r="G25" s="17"/>
      <c r="H25" s="17"/>
      <c r="I25" s="17"/>
      <c r="J25" s="17"/>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showGridLines="0" workbookViewId="0">
      <selection activeCell="A18" sqref="A18"/>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50</v>
      </c>
      <c r="D1" s="5" t="s">
        <v>56</v>
      </c>
      <c r="E1" s="5" t="s">
        <v>52</v>
      </c>
      <c r="F1" s="5" t="s">
        <v>4</v>
      </c>
      <c r="G1" s="5" t="s">
        <v>3</v>
      </c>
      <c r="H1" s="5" t="s">
        <v>36</v>
      </c>
      <c r="I1" s="5" t="s">
        <v>2</v>
      </c>
      <c r="J1" s="5" t="s">
        <v>1</v>
      </c>
      <c r="K1" s="5" t="s">
        <v>53</v>
      </c>
      <c r="L1" s="5" t="s">
        <v>35</v>
      </c>
    </row>
    <row r="2" spans="1:12" x14ac:dyDescent="0.25">
      <c r="B2" s="9" t="s">
        <v>5</v>
      </c>
      <c r="C2" s="53">
        <v>25</v>
      </c>
      <c r="D2" s="53">
        <v>15</v>
      </c>
      <c r="E2" s="53">
        <v>10</v>
      </c>
      <c r="F2" s="53">
        <v>7</v>
      </c>
      <c r="G2" s="42">
        <v>5</v>
      </c>
      <c r="H2" s="6">
        <v>4</v>
      </c>
      <c r="I2" s="6">
        <v>3</v>
      </c>
      <c r="J2" s="6">
        <v>2</v>
      </c>
      <c r="K2" s="6">
        <v>1.5</v>
      </c>
      <c r="L2" s="6">
        <v>1.25</v>
      </c>
    </row>
    <row r="3" spans="1:12" x14ac:dyDescent="0.25">
      <c r="B3" s="9" t="s">
        <v>40</v>
      </c>
      <c r="C3" s="52">
        <f t="shared" ref="C3:K3" si="0">AVERAGE(C2,C4)</f>
        <v>19</v>
      </c>
      <c r="D3" s="52">
        <f t="shared" si="0"/>
        <v>11.5</v>
      </c>
      <c r="E3" s="52">
        <f t="shared" si="0"/>
        <v>7.75</v>
      </c>
      <c r="F3" s="52">
        <f t="shared" si="0"/>
        <v>5.5</v>
      </c>
      <c r="G3" s="52">
        <f t="shared" si="0"/>
        <v>4</v>
      </c>
      <c r="H3" s="52">
        <f t="shared" si="0"/>
        <v>3.25</v>
      </c>
      <c r="I3" s="52">
        <f t="shared" si="0"/>
        <v>2.5</v>
      </c>
      <c r="J3" s="52">
        <f t="shared" si="0"/>
        <v>1.75</v>
      </c>
      <c r="K3" s="52">
        <f t="shared" si="0"/>
        <v>1.375</v>
      </c>
      <c r="L3" s="52">
        <f>AVERAGE(L2,L4)</f>
        <v>1.1875</v>
      </c>
    </row>
    <row r="4" spans="1:12" x14ac:dyDescent="0.25">
      <c r="B4" s="9" t="s">
        <v>6</v>
      </c>
      <c r="C4" s="53">
        <v>13</v>
      </c>
      <c r="D4" s="53">
        <v>8</v>
      </c>
      <c r="E4" s="53">
        <v>5.5</v>
      </c>
      <c r="F4" s="53">
        <v>4</v>
      </c>
      <c r="G4" s="42">
        <v>3</v>
      </c>
      <c r="H4" s="6">
        <v>2.5</v>
      </c>
      <c r="I4" s="6">
        <v>2</v>
      </c>
      <c r="J4" s="6">
        <v>1.5</v>
      </c>
      <c r="K4" s="6">
        <v>1.25</v>
      </c>
      <c r="L4" s="6">
        <v>1.125</v>
      </c>
    </row>
    <row r="5" spans="1:12" x14ac:dyDescent="0.25">
      <c r="B5" s="9" t="s">
        <v>41</v>
      </c>
      <c r="C5" s="52">
        <f t="shared" ref="C5:L5" si="1">AVERAGE(C4,C6)</f>
        <v>11</v>
      </c>
      <c r="D5" s="52">
        <f t="shared" si="1"/>
        <v>6.835</v>
      </c>
      <c r="E5" s="52">
        <f t="shared" si="1"/>
        <v>4.75</v>
      </c>
      <c r="F5" s="52">
        <f t="shared" si="1"/>
        <v>3.5</v>
      </c>
      <c r="G5" s="52">
        <f t="shared" si="1"/>
        <v>2.6749999999999998</v>
      </c>
      <c r="H5" s="52">
        <f t="shared" si="1"/>
        <v>2.25</v>
      </c>
      <c r="I5" s="52">
        <f t="shared" si="1"/>
        <v>1.835</v>
      </c>
      <c r="J5" s="52">
        <f t="shared" si="1"/>
        <v>1.415</v>
      </c>
      <c r="K5" s="52">
        <f t="shared" si="1"/>
        <v>1.21</v>
      </c>
      <c r="L5" s="52">
        <f t="shared" si="1"/>
        <v>1.1040000000000001</v>
      </c>
    </row>
    <row r="6" spans="1:12" x14ac:dyDescent="0.25">
      <c r="B6" s="9" t="s">
        <v>42</v>
      </c>
      <c r="C6" s="53">
        <v>9</v>
      </c>
      <c r="D6" s="53">
        <v>5.67</v>
      </c>
      <c r="E6" s="53">
        <v>4</v>
      </c>
      <c r="F6" s="53">
        <v>3</v>
      </c>
      <c r="G6" s="42">
        <v>2.35</v>
      </c>
      <c r="H6" s="6">
        <v>2</v>
      </c>
      <c r="I6" s="6">
        <v>1.67</v>
      </c>
      <c r="J6" s="6">
        <v>1.33</v>
      </c>
      <c r="K6" s="6">
        <v>1.17</v>
      </c>
      <c r="L6" s="6">
        <v>1.083</v>
      </c>
    </row>
    <row r="7" spans="1:12" x14ac:dyDescent="0.25">
      <c r="B7" s="9" t="s">
        <v>43</v>
      </c>
      <c r="C7" s="52">
        <f t="shared" ref="C7:L7" si="2">AVERAGE(C6,C8)</f>
        <v>8</v>
      </c>
      <c r="D7" s="52">
        <f t="shared" si="2"/>
        <v>5.085</v>
      </c>
      <c r="E7" s="52">
        <f t="shared" si="2"/>
        <v>3.625</v>
      </c>
      <c r="F7" s="52">
        <f t="shared" si="2"/>
        <v>2.75</v>
      </c>
      <c r="G7" s="52">
        <f t="shared" si="2"/>
        <v>2.1749999999999998</v>
      </c>
      <c r="H7" s="52">
        <f t="shared" si="2"/>
        <v>1.875</v>
      </c>
      <c r="I7" s="52">
        <f t="shared" si="2"/>
        <v>1.585</v>
      </c>
      <c r="J7" s="52">
        <f t="shared" si="2"/>
        <v>1.29</v>
      </c>
      <c r="K7" s="52">
        <f t="shared" si="2"/>
        <v>1.1475</v>
      </c>
      <c r="L7" s="52">
        <f t="shared" si="2"/>
        <v>1.0727500000000001</v>
      </c>
    </row>
    <row r="8" spans="1:12" x14ac:dyDescent="0.25">
      <c r="B8" s="9" t="s">
        <v>44</v>
      </c>
      <c r="C8" s="53">
        <v>7</v>
      </c>
      <c r="D8" s="53">
        <v>4.5</v>
      </c>
      <c r="E8" s="53">
        <v>3.25</v>
      </c>
      <c r="F8" s="53">
        <v>2.5</v>
      </c>
      <c r="G8" s="42">
        <v>2</v>
      </c>
      <c r="H8" s="6">
        <v>1.75</v>
      </c>
      <c r="I8" s="6">
        <v>1.5</v>
      </c>
      <c r="J8" s="6">
        <v>1.25</v>
      </c>
      <c r="K8" s="6">
        <v>1.125</v>
      </c>
      <c r="L8" s="6">
        <v>1.0625</v>
      </c>
    </row>
    <row r="9" spans="1:12" x14ac:dyDescent="0.25">
      <c r="B9" s="9" t="s">
        <v>45</v>
      </c>
      <c r="C9" s="52">
        <f t="shared" ref="C9:L9" si="3">AVERAGE(C8,C10)</f>
        <v>6.4</v>
      </c>
      <c r="D9" s="52">
        <f t="shared" si="3"/>
        <v>4.1500000000000004</v>
      </c>
      <c r="E9" s="52">
        <f t="shared" si="3"/>
        <v>3.0249999999999999</v>
      </c>
      <c r="F9" s="52">
        <f t="shared" si="3"/>
        <v>2.35</v>
      </c>
      <c r="G9" s="52">
        <f t="shared" si="3"/>
        <v>1.9</v>
      </c>
      <c r="H9" s="52">
        <f t="shared" si="3"/>
        <v>1.675</v>
      </c>
      <c r="I9" s="52">
        <f t="shared" si="3"/>
        <v>1.45</v>
      </c>
      <c r="J9" s="52">
        <f t="shared" si="3"/>
        <v>1.2250000000000001</v>
      </c>
      <c r="K9" s="52">
        <f t="shared" si="3"/>
        <v>1.1125</v>
      </c>
      <c r="L9" s="52">
        <f t="shared" si="3"/>
        <v>1.0562499999999999</v>
      </c>
    </row>
    <row r="10" spans="1:12" x14ac:dyDescent="0.25">
      <c r="B10" s="9" t="s">
        <v>46</v>
      </c>
      <c r="C10" s="53">
        <v>5.8</v>
      </c>
      <c r="D10" s="53">
        <v>3.8</v>
      </c>
      <c r="E10" s="53">
        <v>2.8</v>
      </c>
      <c r="F10" s="53">
        <v>2.2000000000000002</v>
      </c>
      <c r="G10" s="42">
        <v>1.8</v>
      </c>
      <c r="H10" s="6">
        <v>1.6</v>
      </c>
      <c r="I10" s="6">
        <v>1.4</v>
      </c>
      <c r="J10" s="6">
        <v>1.2</v>
      </c>
      <c r="K10" s="6">
        <v>1.1000000000000001</v>
      </c>
      <c r="L10" s="6">
        <v>1.05</v>
      </c>
    </row>
    <row r="11" spans="1:12" x14ac:dyDescent="0.25">
      <c r="B11" s="9" t="s">
        <v>47</v>
      </c>
      <c r="C11" s="52">
        <f t="shared" ref="C11:L11" si="4">AVERAGE(C10,C12)</f>
        <v>5.1150000000000002</v>
      </c>
      <c r="D11" s="52">
        <f t="shared" si="4"/>
        <v>3.4</v>
      </c>
      <c r="E11" s="52">
        <f t="shared" si="4"/>
        <v>2.5425</v>
      </c>
      <c r="F11" s="52">
        <f t="shared" si="4"/>
        <v>2.0285000000000002</v>
      </c>
      <c r="G11" s="52">
        <f t="shared" si="4"/>
        <v>1.6875</v>
      </c>
      <c r="H11" s="52">
        <f t="shared" si="4"/>
        <v>1.5125000000000002</v>
      </c>
      <c r="I11" s="52">
        <f t="shared" si="4"/>
        <v>1.3424999999999998</v>
      </c>
      <c r="J11" s="52">
        <f t="shared" si="4"/>
        <v>1.1724999999999999</v>
      </c>
      <c r="K11" s="52">
        <f t="shared" si="4"/>
        <v>1.085</v>
      </c>
      <c r="L11" s="52">
        <f t="shared" si="4"/>
        <v>1.0425</v>
      </c>
    </row>
    <row r="12" spans="1:12" x14ac:dyDescent="0.25">
      <c r="B12" s="9" t="s">
        <v>7</v>
      </c>
      <c r="C12" s="53">
        <v>4.43</v>
      </c>
      <c r="D12" s="53">
        <v>3</v>
      </c>
      <c r="E12" s="53">
        <v>2.2850000000000001</v>
      </c>
      <c r="F12" s="53">
        <v>1.857</v>
      </c>
      <c r="G12" s="42">
        <v>1.575</v>
      </c>
      <c r="H12" s="6">
        <v>1.425</v>
      </c>
      <c r="I12" s="6">
        <v>1.2849999999999999</v>
      </c>
      <c r="J12" s="6">
        <v>1.145</v>
      </c>
      <c r="K12" s="6">
        <v>1.07</v>
      </c>
      <c r="L12" s="6">
        <v>1.0349999999999999</v>
      </c>
    </row>
    <row r="13" spans="1:12" x14ac:dyDescent="0.25">
      <c r="B13" s="9" t="s">
        <v>48</v>
      </c>
      <c r="C13" s="52">
        <f t="shared" ref="C13:L15" si="5">AVERAGE(C12,C14)</f>
        <v>4.05</v>
      </c>
      <c r="D13" s="52">
        <f t="shared" si="5"/>
        <v>2.7800000000000002</v>
      </c>
      <c r="E13" s="52">
        <f t="shared" si="5"/>
        <v>2.1425000000000001</v>
      </c>
      <c r="F13" s="52">
        <f t="shared" si="5"/>
        <v>1.762</v>
      </c>
      <c r="G13" s="52">
        <f t="shared" si="5"/>
        <v>1.5125</v>
      </c>
      <c r="H13" s="52">
        <f t="shared" si="5"/>
        <v>1.375</v>
      </c>
      <c r="I13" s="52">
        <f t="shared" si="5"/>
        <v>1.2549999999999999</v>
      </c>
      <c r="J13" s="52">
        <f t="shared" si="5"/>
        <v>1.1274999999999999</v>
      </c>
      <c r="K13" s="52">
        <f t="shared" si="5"/>
        <v>1.0625</v>
      </c>
      <c r="L13" s="52">
        <f t="shared" si="5"/>
        <v>1.0299999999999998</v>
      </c>
    </row>
    <row r="14" spans="1:12" x14ac:dyDescent="0.25">
      <c r="B14" s="9" t="s">
        <v>49</v>
      </c>
      <c r="C14" s="53">
        <v>3.67</v>
      </c>
      <c r="D14" s="53">
        <v>2.56</v>
      </c>
      <c r="E14" s="53">
        <v>2</v>
      </c>
      <c r="F14" s="53">
        <v>1.667</v>
      </c>
      <c r="G14" s="42">
        <v>1.45</v>
      </c>
      <c r="H14" s="6">
        <v>1.325</v>
      </c>
      <c r="I14" s="6">
        <v>1.2250000000000001</v>
      </c>
      <c r="J14" s="6">
        <v>1.1100000000000001</v>
      </c>
      <c r="K14" s="6">
        <v>1.0549999999999999</v>
      </c>
      <c r="L14" s="6">
        <v>1.0249999999999999</v>
      </c>
    </row>
    <row r="15" spans="1:12" x14ac:dyDescent="0.25">
      <c r="B15" s="9" t="s">
        <v>57</v>
      </c>
      <c r="C15" s="52">
        <f t="shared" si="5"/>
        <v>2.335</v>
      </c>
      <c r="D15" s="52">
        <f t="shared" si="5"/>
        <v>1.78</v>
      </c>
      <c r="E15" s="52">
        <f t="shared" si="5"/>
        <v>1.5</v>
      </c>
      <c r="F15" s="52">
        <f t="shared" si="5"/>
        <v>1.3334999999999999</v>
      </c>
      <c r="G15" s="52">
        <f t="shared" si="5"/>
        <v>1.2250000000000001</v>
      </c>
      <c r="H15" s="52">
        <f t="shared" si="5"/>
        <v>1.1625000000000001</v>
      </c>
      <c r="I15" s="52">
        <f t="shared" si="5"/>
        <v>1.1125</v>
      </c>
      <c r="J15" s="52">
        <f t="shared" si="5"/>
        <v>1.0550000000000002</v>
      </c>
      <c r="K15" s="52">
        <f t="shared" si="5"/>
        <v>1.0274999999999999</v>
      </c>
      <c r="L15" s="52">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50</v>
      </c>
      <c r="D19" s="4" t="s">
        <v>56</v>
      </c>
      <c r="E19" s="4" t="s">
        <v>52</v>
      </c>
      <c r="F19" s="4" t="s">
        <v>4</v>
      </c>
      <c r="G19" s="4" t="s">
        <v>3</v>
      </c>
      <c r="H19" s="4" t="s">
        <v>36</v>
      </c>
      <c r="I19" s="4" t="s">
        <v>2</v>
      </c>
      <c r="J19" s="4" t="s">
        <v>1</v>
      </c>
      <c r="K19" s="4" t="s">
        <v>53</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40</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41</v>
      </c>
      <c r="C23" s="3">
        <v>25</v>
      </c>
      <c r="D23" s="3">
        <v>15</v>
      </c>
      <c r="E23" s="3">
        <v>10</v>
      </c>
      <c r="F23" s="3">
        <v>7</v>
      </c>
      <c r="G23" s="3">
        <v>5</v>
      </c>
      <c r="H23" s="3">
        <v>4</v>
      </c>
      <c r="I23" s="3">
        <v>3</v>
      </c>
      <c r="J23" s="3">
        <v>2</v>
      </c>
      <c r="K23" s="3">
        <v>1.5</v>
      </c>
      <c r="L23" s="3">
        <v>1.25</v>
      </c>
    </row>
    <row r="24" spans="1:12" x14ac:dyDescent="0.25">
      <c r="B24" s="3" t="s">
        <v>42</v>
      </c>
      <c r="C24" s="3">
        <v>25</v>
      </c>
      <c r="D24" s="3">
        <v>15</v>
      </c>
      <c r="E24" s="3">
        <v>10</v>
      </c>
      <c r="F24" s="3">
        <v>7</v>
      </c>
      <c r="G24" s="3">
        <v>5</v>
      </c>
      <c r="H24" s="3">
        <v>4</v>
      </c>
      <c r="I24" s="3">
        <v>3</v>
      </c>
      <c r="J24" s="3">
        <v>2</v>
      </c>
      <c r="K24" s="3">
        <v>1.5</v>
      </c>
      <c r="L24" s="3">
        <v>1.25</v>
      </c>
    </row>
    <row r="25" spans="1:12" x14ac:dyDescent="0.25">
      <c r="B25" s="3" t="s">
        <v>43</v>
      </c>
      <c r="C25" s="3">
        <v>25</v>
      </c>
      <c r="D25" s="3">
        <v>15</v>
      </c>
      <c r="E25" s="3">
        <v>10</v>
      </c>
      <c r="F25" s="3">
        <v>7</v>
      </c>
      <c r="G25" s="3">
        <v>5</v>
      </c>
      <c r="H25" s="3">
        <v>4</v>
      </c>
      <c r="I25" s="3">
        <v>3</v>
      </c>
      <c r="J25" s="3">
        <v>2</v>
      </c>
      <c r="K25" s="3">
        <v>1.5</v>
      </c>
      <c r="L25" s="3">
        <v>1.25</v>
      </c>
    </row>
    <row r="26" spans="1:12" x14ac:dyDescent="0.25">
      <c r="B26" s="3" t="s">
        <v>44</v>
      </c>
      <c r="C26" s="3">
        <v>25</v>
      </c>
      <c r="D26" s="3">
        <v>15</v>
      </c>
      <c r="E26" s="3">
        <v>10</v>
      </c>
      <c r="F26" s="3">
        <v>7</v>
      </c>
      <c r="G26" s="3">
        <v>5</v>
      </c>
      <c r="H26" s="3">
        <v>4</v>
      </c>
      <c r="I26" s="3">
        <v>3</v>
      </c>
      <c r="J26" s="3">
        <v>2</v>
      </c>
      <c r="K26" s="3">
        <v>1.5</v>
      </c>
      <c r="L26" s="3">
        <v>1.25</v>
      </c>
    </row>
    <row r="27" spans="1:12" x14ac:dyDescent="0.25">
      <c r="B27" s="3" t="s">
        <v>45</v>
      </c>
      <c r="C27" s="3">
        <v>25</v>
      </c>
      <c r="D27" s="3">
        <v>15</v>
      </c>
      <c r="E27" s="3">
        <v>10</v>
      </c>
      <c r="F27" s="3">
        <v>7</v>
      </c>
      <c r="G27" s="3">
        <v>5</v>
      </c>
      <c r="H27" s="3">
        <v>4</v>
      </c>
      <c r="I27" s="3">
        <v>3</v>
      </c>
      <c r="J27" s="3">
        <v>2</v>
      </c>
      <c r="K27" s="3">
        <v>1.5</v>
      </c>
      <c r="L27" s="3">
        <v>1.25</v>
      </c>
    </row>
    <row r="28" spans="1:12" x14ac:dyDescent="0.25">
      <c r="B28" s="3" t="s">
        <v>46</v>
      </c>
      <c r="C28" s="3">
        <v>25</v>
      </c>
      <c r="D28" s="3">
        <v>15</v>
      </c>
      <c r="E28" s="3">
        <v>10</v>
      </c>
      <c r="F28" s="3">
        <v>7</v>
      </c>
      <c r="G28" s="3">
        <v>5</v>
      </c>
      <c r="H28" s="3">
        <v>4</v>
      </c>
      <c r="I28" s="3">
        <v>3</v>
      </c>
      <c r="J28" s="3">
        <v>2</v>
      </c>
      <c r="K28" s="3">
        <v>1.5</v>
      </c>
      <c r="L28" s="3">
        <v>1.25</v>
      </c>
    </row>
    <row r="29" spans="1:12" x14ac:dyDescent="0.25">
      <c r="B29" s="3" t="s">
        <v>47</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48</v>
      </c>
      <c r="C31" s="3">
        <v>25</v>
      </c>
      <c r="D31" s="3">
        <v>15</v>
      </c>
      <c r="E31" s="3">
        <v>10</v>
      </c>
      <c r="F31" s="3">
        <v>7</v>
      </c>
      <c r="G31" s="3">
        <v>5</v>
      </c>
      <c r="H31" s="3">
        <v>4</v>
      </c>
      <c r="I31" s="3">
        <v>3</v>
      </c>
      <c r="J31" s="3">
        <v>2</v>
      </c>
      <c r="K31" s="3">
        <v>1.5</v>
      </c>
      <c r="L31" s="3">
        <v>1.25</v>
      </c>
    </row>
    <row r="32" spans="1:12" x14ac:dyDescent="0.25">
      <c r="B32" s="3" t="s">
        <v>49</v>
      </c>
      <c r="C32" s="3">
        <v>25</v>
      </c>
      <c r="D32" s="3">
        <v>15</v>
      </c>
      <c r="E32" s="3">
        <v>10</v>
      </c>
      <c r="F32" s="3">
        <v>7</v>
      </c>
      <c r="G32" s="3">
        <v>5</v>
      </c>
      <c r="H32" s="3">
        <v>4</v>
      </c>
      <c r="I32" s="3">
        <v>3</v>
      </c>
      <c r="J32" s="3">
        <v>2</v>
      </c>
      <c r="K32" s="3">
        <v>1.5</v>
      </c>
      <c r="L32" s="3">
        <v>1.25</v>
      </c>
    </row>
    <row r="33" spans="1:12" x14ac:dyDescent="0.25">
      <c r="B33" s="3" t="s">
        <v>57</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83" t="str">
        <f>CONCATENATE("Version ",'Change Log'!$B$2," – © 2015-",YEAR('Change Log'!$A$2),", William W. Davis, MSPM, PMP")</f>
        <v>Version 2.0b – © 2015-2019, William W. Davis, MSPM, PMP</v>
      </c>
    </row>
    <row r="37" spans="1:12" x14ac:dyDescent="0.25">
      <c r="A37" s="231" t="s">
        <v>142</v>
      </c>
      <c r="B37" s="231"/>
      <c r="C37" s="231"/>
      <c r="D37" s="231"/>
      <c r="E37" s="231"/>
      <c r="F37" s="231"/>
      <c r="G37" s="231"/>
      <c r="H37" s="231"/>
      <c r="I37" s="231"/>
      <c r="J37" s="231"/>
    </row>
    <row r="38" spans="1:12" x14ac:dyDescent="0.25">
      <c r="A38" s="231" t="s">
        <v>141</v>
      </c>
      <c r="B38" s="231"/>
      <c r="C38" s="231"/>
      <c r="D38" s="231"/>
      <c r="E38" s="231"/>
      <c r="F38" s="231"/>
      <c r="G38" s="231"/>
      <c r="H38" s="231"/>
      <c r="I38" s="231"/>
      <c r="J38" s="231"/>
    </row>
    <row r="39" spans="1:12" x14ac:dyDescent="0.25">
      <c r="A39" s="231" t="s">
        <v>96</v>
      </c>
      <c r="B39" s="231"/>
      <c r="C39" s="231"/>
      <c r="D39" s="231"/>
      <c r="E39" s="231"/>
      <c r="F39" s="231"/>
      <c r="G39" s="231"/>
      <c r="H39" s="231"/>
      <c r="I39" s="231"/>
      <c r="J39" s="231"/>
    </row>
    <row r="40" spans="1:12" x14ac:dyDescent="0.25">
      <c r="A40" s="231" t="s">
        <v>154</v>
      </c>
      <c r="B40" s="231"/>
      <c r="C40" s="231"/>
      <c r="D40" s="231"/>
      <c r="E40" s="231"/>
      <c r="F40" s="231"/>
      <c r="G40" s="231"/>
      <c r="H40" s="231"/>
      <c r="I40" s="231"/>
      <c r="J40" s="231"/>
    </row>
    <row r="41" spans="1:12" x14ac:dyDescent="0.25">
      <c r="A41" s="231" t="s">
        <v>97</v>
      </c>
      <c r="B41" s="231"/>
      <c r="C41" s="231"/>
      <c r="D41" s="231"/>
      <c r="E41" s="231"/>
      <c r="F41" s="231"/>
      <c r="G41" s="231"/>
      <c r="H41" s="231"/>
      <c r="I41" s="231"/>
      <c r="J41" s="231"/>
    </row>
    <row r="42" spans="1:12" x14ac:dyDescent="0.25">
      <c r="A42" s="185" t="s">
        <v>155</v>
      </c>
      <c r="B42" s="139"/>
      <c r="C42" s="139"/>
      <c r="D42" s="139"/>
      <c r="E42" s="139"/>
      <c r="F42" s="139"/>
      <c r="G42" s="139"/>
      <c r="H42" s="139"/>
      <c r="I42" s="139"/>
      <c r="J42" s="139"/>
    </row>
    <row r="43" spans="1:12" x14ac:dyDescent="0.25">
      <c r="A43" s="185" t="s">
        <v>93</v>
      </c>
      <c r="B43" s="17"/>
      <c r="C43" s="17"/>
      <c r="D43" s="17"/>
      <c r="E43" s="17"/>
      <c r="F43" s="18"/>
      <c r="G43" s="17"/>
      <c r="H43" s="17"/>
      <c r="I43" s="17"/>
      <c r="J43" s="17"/>
    </row>
    <row r="44" spans="1:12" x14ac:dyDescent="0.25">
      <c r="A44" s="185" t="s">
        <v>156</v>
      </c>
      <c r="B44" s="17"/>
      <c r="C44" s="17"/>
      <c r="D44" s="17"/>
      <c r="E44" s="17"/>
      <c r="F44" s="18"/>
      <c r="G44" s="17"/>
      <c r="H44" s="17"/>
      <c r="I44" s="17"/>
      <c r="J44" s="17"/>
    </row>
    <row r="45" spans="1:12" x14ac:dyDescent="0.25">
      <c r="A45" s="185" t="s">
        <v>157</v>
      </c>
      <c r="B45" s="17"/>
      <c r="C45" s="17"/>
      <c r="D45" s="17"/>
      <c r="E45" s="17"/>
      <c r="F45" s="18"/>
      <c r="G45" s="17"/>
      <c r="H45" s="17"/>
      <c r="I45" s="17"/>
      <c r="J45" s="17"/>
    </row>
    <row r="46" spans="1:12" x14ac:dyDescent="0.25">
      <c r="A46" s="185"/>
      <c r="B46" s="17"/>
      <c r="C46" s="17"/>
      <c r="D46" s="17"/>
      <c r="E46" s="17"/>
      <c r="F46" s="18"/>
      <c r="G46" s="17"/>
      <c r="H46" s="17"/>
      <c r="I46" s="17"/>
      <c r="J46" s="17"/>
    </row>
    <row r="47" spans="1:12" x14ac:dyDescent="0.25">
      <c r="A47" s="185" t="s">
        <v>158</v>
      </c>
      <c r="B47" s="17"/>
      <c r="C47" s="17"/>
      <c r="D47" s="17"/>
      <c r="E47" s="17"/>
      <c r="F47" s="18"/>
      <c r="G47" s="17"/>
      <c r="H47" s="17"/>
      <c r="I47" s="17"/>
      <c r="J47" s="17"/>
    </row>
    <row r="48" spans="1:12"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2019-06-27T02:03:30Z</dcterms:modified>
</cp:coreProperties>
</file>