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51851CA2-22C4-45E7-9399-295BB29C044A}"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 (1-Point entry)" sheetId="7" r:id="rId6"/>
    <sheet name="SPERT® Normal (Mixed entry)" sheetId="15" state="hidden" r:id="rId7"/>
    <sheet name="SPERT® Lognormal Charts" sheetId="19" r:id="rId8"/>
    <sheet name="SPERT® Lognormal MC Simulation" sheetId="24" state="hidden"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c r="K5" i="7"/>
  <c r="K6" i="7"/>
  <c r="K7" i="7"/>
  <c r="K8" i="7"/>
  <c r="K9" i="7"/>
  <c r="K10" i="7"/>
  <c r="O10" i="7" s="1"/>
  <c r="K11" i="7"/>
  <c r="K12" i="7"/>
  <c r="K13" i="7"/>
  <c r="K14" i="7"/>
  <c r="K15" i="7"/>
  <c r="K16" i="7"/>
  <c r="K17" i="7"/>
  <c r="K18" i="7"/>
  <c r="B18" i="7" s="1"/>
  <c r="K19" i="7"/>
  <c r="K20" i="7"/>
  <c r="K21" i="7"/>
  <c r="K22" i="7"/>
  <c r="B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B50" i="7" s="1"/>
  <c r="K51" i="7"/>
  <c r="K52" i="7"/>
  <c r="K53" i="7"/>
  <c r="K54" i="7"/>
  <c r="K55" i="7"/>
  <c r="K56" i="7"/>
  <c r="K57" i="7"/>
  <c r="K58" i="7"/>
  <c r="K59" i="7"/>
  <c r="K60" i="7"/>
  <c r="K61" i="7"/>
  <c r="K62" i="7"/>
  <c r="K63" i="7"/>
  <c r="K64" i="7"/>
  <c r="K65" i="7"/>
  <c r="K66" i="7"/>
  <c r="B66" i="7" s="1"/>
  <c r="K67" i="7"/>
  <c r="K68" i="7"/>
  <c r="K69" i="7"/>
  <c r="K70" i="7"/>
  <c r="K71" i="7"/>
  <c r="K72" i="7"/>
  <c r="K73" i="7"/>
  <c r="K74" i="7"/>
  <c r="K75" i="7"/>
  <c r="K76" i="7"/>
  <c r="K77" i="7"/>
  <c r="K78" i="7"/>
  <c r="B78" i="7" s="1"/>
  <c r="K79" i="7"/>
  <c r="K80" i="7"/>
  <c r="K81" i="7"/>
  <c r="K82" i="7"/>
  <c r="B82" i="7" s="1"/>
  <c r="K83" i="7"/>
  <c r="K84" i="7"/>
  <c r="K85" i="7"/>
  <c r="K86" i="7"/>
  <c r="B86" i="7" s="1"/>
  <c r="K87" i="7"/>
  <c r="K88" i="7"/>
  <c r="K89" i="7"/>
  <c r="K90" i="7"/>
  <c r="B90" i="7" s="1"/>
  <c r="K91" i="7"/>
  <c r="K92" i="7"/>
  <c r="K93" i="7"/>
  <c r="K94" i="7"/>
  <c r="K95" i="7"/>
  <c r="K96" i="7"/>
  <c r="K97" i="7"/>
  <c r="K98" i="7"/>
  <c r="K99" i="7"/>
  <c r="K100" i="7"/>
  <c r="K101" i="7"/>
  <c r="K102" i="7"/>
  <c r="B102" i="7" s="1"/>
  <c r="K103" i="7"/>
  <c r="K4" i="7"/>
  <c r="B147" i="7"/>
  <c r="G4" i="19"/>
  <c r="G5" i="7"/>
  <c r="G6" i="7"/>
  <c r="G7" i="7"/>
  <c r="G8" i="7"/>
  <c r="G9" i="7"/>
  <c r="G10" i="7"/>
  <c r="G11" i="7"/>
  <c r="G12" i="7"/>
  <c r="B12" i="7" s="1"/>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B7" i="7"/>
  <c r="D7" i="7"/>
  <c r="L7" i="7"/>
  <c r="M7" i="7" s="1"/>
  <c r="B10" i="7"/>
  <c r="D13" i="7"/>
  <c r="B13" i="7"/>
  <c r="D9" i="7"/>
  <c r="B9" i="7"/>
  <c r="B5" i="7"/>
  <c r="L5" i="7" s="1"/>
  <c r="M5" i="7" s="1"/>
  <c r="D5" i="7"/>
  <c r="B11" i="7"/>
  <c r="D11" i="7"/>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Q9" i="24"/>
  <c r="Q1" i="24"/>
  <c r="M7" i="25"/>
  <c r="L7" i="25"/>
  <c r="D17" i="24"/>
  <c r="D18" i="24"/>
  <c r="D19" i="24"/>
  <c r="M4" i="24"/>
  <c r="O5" i="24"/>
  <c r="D5" i="24"/>
  <c r="C5" i="24"/>
  <c r="B5" i="24"/>
  <c r="X4" i="24"/>
  <c r="K4" i="24"/>
  <c r="G4" i="24"/>
  <c r="G5" i="24" s="1"/>
  <c r="F4" i="24"/>
  <c r="E4" i="24"/>
  <c r="L4" i="24"/>
  <c r="L5" i="24" s="1"/>
  <c r="J5" i="24" s="1"/>
  <c r="AS4" i="24"/>
  <c r="AT4"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AR4" i="24"/>
  <c r="AQ4" i="24"/>
  <c r="D30" i="24"/>
  <c r="EP10" i="24"/>
  <c r="EP9" i="24"/>
  <c r="K7" i="25"/>
  <c r="EN10" i="24"/>
  <c r="N5" i="19"/>
  <c r="C5" i="19"/>
  <c r="P1" i="19"/>
  <c r="C6" i="18"/>
  <c r="N27" i="16"/>
  <c r="C36" i="18"/>
  <c r="B58" i="18"/>
  <c r="C8" i="18"/>
  <c r="C11" i="18"/>
  <c r="C7" i="18"/>
  <c r="C62" i="16"/>
  <c r="B147" i="15"/>
  <c r="B147" i="14"/>
  <c r="D40" i="16"/>
  <c r="B40" i="16"/>
  <c r="J18" i="16"/>
  <c r="K4" i="16"/>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R48" i="15" s="1"/>
  <c r="D49" i="15"/>
  <c r="D50" i="15"/>
  <c r="D51" i="15"/>
  <c r="D52" i="15"/>
  <c r="O52" i="15"/>
  <c r="R52" i="15" s="1"/>
  <c r="D53" i="15"/>
  <c r="D54" i="15"/>
  <c r="D55" i="15"/>
  <c r="D56" i="15"/>
  <c r="O56" i="15"/>
  <c r="R56" i="15" s="1"/>
  <c r="D57" i="15"/>
  <c r="D58" i="15"/>
  <c r="D59" i="15"/>
  <c r="D60" i="15"/>
  <c r="O60" i="15"/>
  <c r="R60" i="15" s="1"/>
  <c r="D61" i="15"/>
  <c r="D62" i="15"/>
  <c r="D63" i="15"/>
  <c r="D64" i="15"/>
  <c r="O64" i="15"/>
  <c r="R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R92" i="15" s="1"/>
  <c r="D93" i="15"/>
  <c r="D94" i="15"/>
  <c r="D95" i="15"/>
  <c r="D96" i="15"/>
  <c r="O96" i="15" s="1"/>
  <c r="R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c r="K8" i="14"/>
  <c r="I101" i="15"/>
  <c r="J5" i="15"/>
  <c r="F91" i="14"/>
  <c r="R71" i="14"/>
  <c r="G15" i="14"/>
  <c r="K7" i="14"/>
  <c r="Z8" i="15"/>
  <c r="O8" i="15"/>
  <c r="P8" i="15" s="1"/>
  <c r="P94" i="14"/>
  <c r="K10" i="15"/>
  <c r="O10" i="15"/>
  <c r="C13" i="24"/>
  <c r="R7"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N102" i="15"/>
  <c r="O98" i="15"/>
  <c r="R98" i="15" s="1"/>
  <c r="O94" i="15"/>
  <c r="O101" i="15"/>
  <c r="EN101" i="15" s="1"/>
  <c r="O97" i="15"/>
  <c r="HA97" i="15"/>
  <c r="O90" i="15"/>
  <c r="O86" i="15"/>
  <c r="R86" i="15" s="1"/>
  <c r="O82" i="15"/>
  <c r="EC82" i="15"/>
  <c r="O78" i="15"/>
  <c r="O74" i="15"/>
  <c r="EL74" i="15"/>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c r="K96" i="14"/>
  <c r="K92" i="14"/>
  <c r="K84" i="14"/>
  <c r="DU84" i="14"/>
  <c r="K80" i="14"/>
  <c r="EG80" i="14" s="1"/>
  <c r="K76" i="14"/>
  <c r="K72" i="14"/>
  <c r="K68" i="14"/>
  <c r="K64" i="14"/>
  <c r="FW64" i="14" s="1"/>
  <c r="K60" i="14"/>
  <c r="K52" i="14"/>
  <c r="K48" i="14"/>
  <c r="DT48" i="14" s="1"/>
  <c r="K44" i="14"/>
  <c r="EW44" i="14"/>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HM102"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ED87"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L87" i="14"/>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HB87" i="14"/>
  <c r="EZ87" i="14"/>
  <c r="GC64" i="14"/>
  <c r="ET64" i="14"/>
  <c r="HF78" i="14"/>
  <c r="HD78"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B16" i="18"/>
  <c r="D16"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W104" i="15" s="1"/>
  <c r="X5" i="15"/>
  <c r="U5" i="15"/>
  <c r="T5" i="15"/>
  <c r="V5" i="15"/>
  <c r="V104" i="15" s="1"/>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71" i="7"/>
  <c r="M71" i="7"/>
  <c r="L15" i="7"/>
  <c r="M15" i="7" s="1"/>
  <c r="F29" i="7"/>
  <c r="E83" i="7"/>
  <c r="E47" i="7"/>
  <c r="E51" i="7"/>
  <c r="L51" i="7"/>
  <c r="M51" i="7" s="1"/>
  <c r="L79" i="7"/>
  <c r="M79" i="7" s="1"/>
  <c r="L67" i="7"/>
  <c r="M67" i="7"/>
  <c r="E103" i="7"/>
  <c r="L103" i="7"/>
  <c r="M103" i="7" s="1"/>
  <c r="E23" i="7"/>
  <c r="L23" i="7"/>
  <c r="M2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55" i="7"/>
  <c r="M55" i="7" s="1"/>
  <c r="L77" i="7"/>
  <c r="M77" i="7"/>
  <c r="L37" i="7"/>
  <c r="M37" i="7" s="1"/>
  <c r="L47" i="7"/>
  <c r="M47" i="7" s="1"/>
  <c r="L35" i="7"/>
  <c r="M35" i="7" s="1"/>
  <c r="L83" i="7"/>
  <c r="M83" i="7" s="1"/>
  <c r="E53" i="7"/>
  <c r="L53" i="7"/>
  <c r="M53" i="7" s="1"/>
  <c r="E93" i="7"/>
  <c r="L93" i="7"/>
  <c r="M93" i="7"/>
  <c r="L43" i="7"/>
  <c r="M43" i="7"/>
  <c r="L61" i="7"/>
  <c r="M61" i="7" s="1"/>
  <c r="E87" i="7"/>
  <c r="L87" i="7"/>
  <c r="M87" i="7" s="1"/>
  <c r="E61" i="7"/>
  <c r="E99" i="7"/>
  <c r="W13" i="7"/>
  <c r="X13" i="7" s="1"/>
  <c r="E85" i="7"/>
  <c r="W7" i="7"/>
  <c r="X7" i="7"/>
  <c r="W5" i="7"/>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19" i="7"/>
  <c r="S19" i="7"/>
  <c r="P19" i="7"/>
  <c r="T19" i="7"/>
  <c r="Q19" i="7"/>
  <c r="U19" i="7"/>
  <c r="R19" i="7"/>
  <c r="W77" i="7"/>
  <c r="S77" i="7"/>
  <c r="P77" i="7"/>
  <c r="T77" i="7"/>
  <c r="Q77" i="7"/>
  <c r="U77" i="7"/>
  <c r="R77" i="7"/>
  <c r="W15" i="7"/>
  <c r="S15" i="7"/>
  <c r="P15" i="7"/>
  <c r="T15" i="7"/>
  <c r="Q15" i="7"/>
  <c r="U15" i="7"/>
  <c r="R15" i="7"/>
  <c r="Q91"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E55" i="7"/>
  <c r="W55" i="7"/>
  <c r="S55" i="7"/>
  <c r="P55" i="7"/>
  <c r="T55" i="7"/>
  <c r="Q55" i="7"/>
  <c r="U55" i="7"/>
  <c r="R55" i="7"/>
  <c r="W31" i="7"/>
  <c r="S31" i="7"/>
  <c r="P31" i="7"/>
  <c r="T31" i="7"/>
  <c r="Q31" i="7"/>
  <c r="U31" i="7"/>
  <c r="R31" i="7"/>
  <c r="W29" i="7"/>
  <c r="S29" i="7"/>
  <c r="P29" i="7"/>
  <c r="T29" i="7"/>
  <c r="Q29" i="7"/>
  <c r="U29" i="7"/>
  <c r="R29" i="7"/>
  <c r="E43" i="7"/>
  <c r="W43" i="7"/>
  <c r="S43" i="7"/>
  <c r="P43" i="7"/>
  <c r="T43" i="7"/>
  <c r="Q43" i="7"/>
  <c r="U43" i="7"/>
  <c r="R43"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71" i="7"/>
  <c r="S71" i="7"/>
  <c r="P71" i="7"/>
  <c r="T71" i="7"/>
  <c r="Q71" i="7"/>
  <c r="U71" i="7"/>
  <c r="R71" i="7"/>
  <c r="W69" i="7"/>
  <c r="S69" i="7"/>
  <c r="P69" i="7"/>
  <c r="T69" i="7"/>
  <c r="Q69" i="7"/>
  <c r="U69" i="7"/>
  <c r="R69" i="7"/>
  <c r="W63" i="7"/>
  <c r="S63" i="7"/>
  <c r="P63" i="7"/>
  <c r="T63" i="7"/>
  <c r="Q63" i="7"/>
  <c r="U63" i="7"/>
  <c r="R63" i="7"/>
  <c r="E57" i="7"/>
  <c r="E7" i="7"/>
  <c r="W23" i="7"/>
  <c r="S23" i="7"/>
  <c r="P23" i="7"/>
  <c r="T23" i="7"/>
  <c r="Q23" i="7"/>
  <c r="U23" i="7"/>
  <c r="R23" i="7"/>
  <c r="E19" i="7"/>
  <c r="W87" i="7"/>
  <c r="S87" i="7"/>
  <c r="P87" i="7"/>
  <c r="T87" i="7"/>
  <c r="Q87" i="7"/>
  <c r="U87" i="7"/>
  <c r="R87" i="7"/>
  <c r="E77" i="7"/>
  <c r="R33" i="7"/>
  <c r="U13" i="7"/>
  <c r="E15" i="7"/>
  <c r="E13" i="7"/>
  <c r="O7" i="7"/>
  <c r="F5" i="7"/>
  <c r="Q5" i="7"/>
  <c r="F71" i="7"/>
  <c r="F31" i="7"/>
  <c r="E31" i="7"/>
  <c r="F53" i="7"/>
  <c r="F43" i="7"/>
  <c r="F21" i="7"/>
  <c r="F101" i="7"/>
  <c r="F7" i="7"/>
  <c r="F19" i="7"/>
  <c r="F83" i="7"/>
  <c r="F93" i="7"/>
  <c r="F61" i="7"/>
  <c r="E71" i="7"/>
  <c r="F13" i="7"/>
  <c r="E79" i="7"/>
  <c r="F37" i="7"/>
  <c r="F69" i="7"/>
  <c r="F77" i="7"/>
  <c r="F63" i="7"/>
  <c r="F55" i="7"/>
  <c r="F45" i="7"/>
  <c r="F85" i="7"/>
  <c r="E63" i="7"/>
  <c r="F15" i="7"/>
  <c r="F47" i="7"/>
  <c r="F99" i="7"/>
  <c r="F95" i="7"/>
  <c r="F103" i="7"/>
  <c r="F87" i="7"/>
  <c r="E37" i="7"/>
  <c r="F23"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EK98" i="7"/>
  <c r="FM98" i="7"/>
  <c r="DZ98" i="7"/>
  <c r="FF98" i="7"/>
  <c r="DW98" i="7"/>
  <c r="EA98" i="7"/>
  <c r="GM98" i="7"/>
  <c r="HO98" i="7"/>
  <c r="GF98" i="7"/>
  <c r="HL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EG26" i="7"/>
  <c r="FU26" i="7"/>
  <c r="GC26" i="7"/>
  <c r="HQ26" i="7"/>
  <c r="EH26" i="7"/>
  <c r="FZ26" i="7"/>
  <c r="GT26" i="7"/>
  <c r="EQ26" i="7"/>
  <c r="EU26" i="7"/>
  <c r="GM26" i="7"/>
  <c r="HC26" i="7"/>
  <c r="EN26" i="7"/>
  <c r="HP26" i="7"/>
  <c r="HH26" i="7"/>
  <c r="FL26" i="7"/>
  <c r="X71" i="7"/>
  <c r="AI71" i="7"/>
  <c r="AM71" i="7"/>
  <c r="AY71" i="7"/>
  <c r="BC71" i="7"/>
  <c r="BO71" i="7"/>
  <c r="BS71" i="7"/>
  <c r="CE71" i="7"/>
  <c r="CI71" i="7"/>
  <c r="CU71" i="7"/>
  <c r="CY71" i="7"/>
  <c r="DK71" i="7"/>
  <c r="DO71" i="7"/>
  <c r="AF71" i="7"/>
  <c r="AJ71" i="7"/>
  <c r="AV71" i="7"/>
  <c r="AZ71" i="7"/>
  <c r="BL71" i="7"/>
  <c r="BP71" i="7"/>
  <c r="CB71" i="7"/>
  <c r="CF71" i="7"/>
  <c r="CR71" i="7"/>
  <c r="CV71" i="7"/>
  <c r="DH71" i="7"/>
  <c r="DL71" i="7"/>
  <c r="Y71" i="7"/>
  <c r="AC71" i="7"/>
  <c r="AO71" i="7"/>
  <c r="AS71" i="7"/>
  <c r="BE71" i="7"/>
  <c r="BI71" i="7"/>
  <c r="BU71" i="7"/>
  <c r="BY71" i="7"/>
  <c r="CK71" i="7"/>
  <c r="CO71" i="7"/>
  <c r="DA71" i="7"/>
  <c r="DE71" i="7"/>
  <c r="DQ71" i="7"/>
  <c r="AL71" i="7"/>
  <c r="CH71" i="7"/>
  <c r="CX71" i="7"/>
  <c r="AP71" i="7"/>
  <c r="BF71" i="7"/>
  <c r="DB71" i="7"/>
  <c r="DR71" i="7"/>
  <c r="BJ71" i="7"/>
  <c r="BZ71" i="7"/>
  <c r="AH71" i="7"/>
  <c r="CT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Z46" i="7"/>
  <c r="EH46" i="7"/>
  <c r="EP46" i="7"/>
  <c r="ET46" i="7"/>
  <c r="FF46" i="7"/>
  <c r="FJ46" i="7"/>
  <c r="FN46" i="7"/>
  <c r="FZ46" i="7"/>
  <c r="GD46" i="7"/>
  <c r="GL46" i="7"/>
  <c r="GT46" i="7"/>
  <c r="HB46" i="7"/>
  <c r="HF46" i="7"/>
  <c r="DW46" i="7"/>
  <c r="EA46" i="7"/>
  <c r="EE46" i="7"/>
  <c r="EQ46" i="7"/>
  <c r="EU46" i="7"/>
  <c r="FC46" i="7"/>
  <c r="FK46" i="7"/>
  <c r="FS46" i="7"/>
  <c r="FW46" i="7"/>
  <c r="GI46" i="7"/>
  <c r="GM46" i="7"/>
  <c r="GQ46" i="7"/>
  <c r="HC46" i="7"/>
  <c r="HG46" i="7"/>
  <c r="HO46" i="7"/>
  <c r="EB46" i="7"/>
  <c r="EJ46" i="7"/>
  <c r="EN46" i="7"/>
  <c r="EZ46" i="7"/>
  <c r="FD46" i="7"/>
  <c r="FH46" i="7"/>
  <c r="FT46" i="7"/>
  <c r="FX46" i="7"/>
  <c r="GF46" i="7"/>
  <c r="GN46" i="7"/>
  <c r="GV46" i="7"/>
  <c r="GZ46" i="7"/>
  <c r="HL46" i="7"/>
  <c r="HP46" i="7"/>
  <c r="EG46" i="7"/>
  <c r="GC46" i="7"/>
  <c r="GS46" i="7"/>
  <c r="DU46" i="7"/>
  <c r="FA46" i="7"/>
  <c r="GG46" i="7"/>
  <c r="GW46" i="7"/>
  <c r="EO46" i="7"/>
  <c r="FE46" i="7"/>
  <c r="FU46" i="7"/>
  <c r="HQ46" i="7"/>
  <c r="EC46" i="7"/>
  <c r="FI46" i="7"/>
  <c r="GO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DY34" i="7"/>
  <c r="EC34" i="7"/>
  <c r="EK34" i="7"/>
  <c r="ES34" i="7"/>
  <c r="FA34" i="7"/>
  <c r="FE34" i="7"/>
  <c r="FQ34" i="7"/>
  <c r="FU34" i="7"/>
  <c r="FY34" i="7"/>
  <c r="GK34" i="7"/>
  <c r="GO34" i="7"/>
  <c r="GW34" i="7"/>
  <c r="HE34" i="7"/>
  <c r="HM34" i="7"/>
  <c r="HQ34" i="7"/>
  <c r="ED34" i="7"/>
  <c r="EH34" i="7"/>
  <c r="EL34" i="7"/>
  <c r="EX34" i="7"/>
  <c r="FB34" i="7"/>
  <c r="FJ34" i="7"/>
  <c r="FR34" i="7"/>
  <c r="FZ34" i="7"/>
  <c r="GD34" i="7"/>
  <c r="GP34" i="7"/>
  <c r="GT34" i="7"/>
  <c r="GX34" i="7"/>
  <c r="HJ34" i="7"/>
  <c r="HN34" i="7"/>
  <c r="EA34" i="7"/>
  <c r="EI34" i="7"/>
  <c r="EQ34" i="7"/>
  <c r="EU34" i="7"/>
  <c r="FG34" i="7"/>
  <c r="FK34" i="7"/>
  <c r="FO34" i="7"/>
  <c r="GA34" i="7"/>
  <c r="GE34" i="7"/>
  <c r="GM34" i="7"/>
  <c r="GU34" i="7"/>
  <c r="HC34" i="7"/>
  <c r="HG34" i="7"/>
  <c r="EB34" i="7"/>
  <c r="ER34" i="7"/>
  <c r="FH34" i="7"/>
  <c r="HD34" i="7"/>
  <c r="EF34" i="7"/>
  <c r="FL34" i="7"/>
  <c r="GR34" i="7"/>
  <c r="EJ34" i="7"/>
  <c r="EZ34" i="7"/>
  <c r="GV34" i="7"/>
  <c r="HL34" i="7"/>
  <c r="FD34" i="7"/>
  <c r="DX34" i="7"/>
  <c r="GJ34" i="7"/>
  <c r="GZ34" i="7"/>
  <c r="DV54" i="7"/>
  <c r="ED54" i="7"/>
  <c r="EH54" i="7"/>
  <c r="ET54" i="7"/>
  <c r="EX54" i="7"/>
  <c r="FB54" i="7"/>
  <c r="FN54" i="7"/>
  <c r="FR54" i="7"/>
  <c r="FZ54" i="7"/>
  <c r="GH54" i="7"/>
  <c r="GP54" i="7"/>
  <c r="GT54" i="7"/>
  <c r="HF54" i="7"/>
  <c r="HJ54" i="7"/>
  <c r="HN54" i="7"/>
  <c r="EE54" i="7"/>
  <c r="EI54" i="7"/>
  <c r="EQ54" i="7"/>
  <c r="EY54" i="7"/>
  <c r="FG54" i="7"/>
  <c r="FK54" i="7"/>
  <c r="FW54" i="7"/>
  <c r="GA54" i="7"/>
  <c r="GE54" i="7"/>
  <c r="GQ54" i="7"/>
  <c r="GU54" i="7"/>
  <c r="HC54" i="7"/>
  <c r="HK54" i="7"/>
  <c r="DX54" i="7"/>
  <c r="EB54" i="7"/>
  <c r="EN54" i="7"/>
  <c r="ER54" i="7"/>
  <c r="EV54" i="7"/>
  <c r="FH54" i="7"/>
  <c r="FL54" i="7"/>
  <c r="FT54" i="7"/>
  <c r="GB54" i="7"/>
  <c r="GJ54" i="7"/>
  <c r="GN54" i="7"/>
  <c r="GZ54" i="7"/>
  <c r="HD54" i="7"/>
  <c r="HH54" i="7"/>
  <c r="DY54" i="7"/>
  <c r="EO54" i="7"/>
  <c r="FU54" i="7"/>
  <c r="HA54" i="7"/>
  <c r="EC54" i="7"/>
  <c r="ES54" i="7"/>
  <c r="GO54" i="7"/>
  <c r="HE54" i="7"/>
  <c r="EG54" i="7"/>
  <c r="GC54" i="7"/>
  <c r="GS54" i="7"/>
  <c r="EK54" i="7"/>
  <c r="FA54" i="7"/>
  <c r="FQ54" i="7"/>
  <c r="D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Z74" i="7"/>
  <c r="EH74" i="7"/>
  <c r="EP74" i="7"/>
  <c r="ET74" i="7"/>
  <c r="FF74" i="7"/>
  <c r="FJ74" i="7"/>
  <c r="FN74" i="7"/>
  <c r="FZ74" i="7"/>
  <c r="GD74" i="7"/>
  <c r="GL74" i="7"/>
  <c r="GT74" i="7"/>
  <c r="HB74" i="7"/>
  <c r="HF74" i="7"/>
  <c r="DW74" i="7"/>
  <c r="EA74" i="7"/>
  <c r="EE74" i="7"/>
  <c r="EQ74" i="7"/>
  <c r="EU74" i="7"/>
  <c r="FC74" i="7"/>
  <c r="FK74" i="7"/>
  <c r="FS74" i="7"/>
  <c r="FW74" i="7"/>
  <c r="GI74" i="7"/>
  <c r="GM74" i="7"/>
  <c r="GQ74" i="7"/>
  <c r="HC74" i="7"/>
  <c r="HG74" i="7"/>
  <c r="HO74" i="7"/>
  <c r="EB74" i="7"/>
  <c r="EJ74" i="7"/>
  <c r="EN74" i="7"/>
  <c r="EZ74" i="7"/>
  <c r="FD74" i="7"/>
  <c r="FH74" i="7"/>
  <c r="FT74" i="7"/>
  <c r="FX74" i="7"/>
  <c r="GF74" i="7"/>
  <c r="GN74" i="7"/>
  <c r="GV74" i="7"/>
  <c r="GZ74" i="7"/>
  <c r="HL74" i="7"/>
  <c r="HP74" i="7"/>
  <c r="DU74" i="7"/>
  <c r="FQ74" i="7"/>
  <c r="GG74" i="7"/>
  <c r="HM74" i="7"/>
  <c r="EO74" i="7"/>
  <c r="FU74" i="7"/>
  <c r="GK74" i="7"/>
  <c r="EG74" i="7"/>
  <c r="FM74" i="7"/>
  <c r="GS74" i="7"/>
  <c r="HE74" i="7"/>
  <c r="EW74" i="7"/>
  <c r="HI74" i="7"/>
  <c r="FI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ED70" i="7"/>
  <c r="EH70" i="7"/>
  <c r="EP70" i="7"/>
  <c r="EX70" i="7"/>
  <c r="FF70" i="7"/>
  <c r="FJ70" i="7"/>
  <c r="FV70" i="7"/>
  <c r="FZ70" i="7"/>
  <c r="GD70" i="7"/>
  <c r="GL70" i="7"/>
  <c r="GP70" i="7"/>
  <c r="GT70" i="7"/>
  <c r="HB70" i="7"/>
  <c r="HF70" i="7"/>
  <c r="HJ70" i="7"/>
  <c r="DW70" i="7"/>
  <c r="EA70" i="7"/>
  <c r="EE70" i="7"/>
  <c r="EM70" i="7"/>
  <c r="EQ70" i="7"/>
  <c r="EU70" i="7"/>
  <c r="FC70" i="7"/>
  <c r="FG70" i="7"/>
  <c r="FK70" i="7"/>
  <c r="FS70" i="7"/>
  <c r="FW70" i="7"/>
  <c r="GA70" i="7"/>
  <c r="GI70" i="7"/>
  <c r="GM70" i="7"/>
  <c r="GQ70" i="7"/>
  <c r="GY70" i="7"/>
  <c r="HC70" i="7"/>
  <c r="HG70" i="7"/>
  <c r="HO70" i="7"/>
  <c r="DX70" i="7"/>
  <c r="EB70" i="7"/>
  <c r="EJ70" i="7"/>
  <c r="EN70" i="7"/>
  <c r="ER70" i="7"/>
  <c r="EZ70" i="7"/>
  <c r="FD70" i="7"/>
  <c r="FH70" i="7"/>
  <c r="FP70" i="7"/>
  <c r="FT70" i="7"/>
  <c r="FX70" i="7"/>
  <c r="GF70" i="7"/>
  <c r="GJ70" i="7"/>
  <c r="GN70" i="7"/>
  <c r="GV70" i="7"/>
  <c r="GZ70" i="7"/>
  <c r="HD70" i="7"/>
  <c r="HL70" i="7"/>
  <c r="HP70" i="7"/>
  <c r="DY70" i="7"/>
  <c r="FE70" i="7"/>
  <c r="FU70" i="7"/>
  <c r="GK70" i="7"/>
  <c r="HQ70" i="7"/>
  <c r="EC70" i="7"/>
  <c r="ES70" i="7"/>
  <c r="FY70" i="7"/>
  <c r="GO70" i="7"/>
  <c r="HE70" i="7"/>
  <c r="FA70" i="7"/>
  <c r="GG70" i="7"/>
  <c r="HM70" i="7"/>
  <c r="FM70" i="7"/>
  <c r="GS70" i="7"/>
  <c r="EK70" i="7"/>
  <c r="GW70" i="7"/>
  <c r="EW70" i="7"/>
  <c r="GC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ED58" i="7"/>
  <c r="EH58" i="7"/>
  <c r="EL58" i="7"/>
  <c r="ET58" i="7"/>
  <c r="EX58" i="7"/>
  <c r="FB58" i="7"/>
  <c r="FJ58" i="7"/>
  <c r="FN58" i="7"/>
  <c r="FR58" i="7"/>
  <c r="FZ58" i="7"/>
  <c r="GD58" i="7"/>
  <c r="GH58" i="7"/>
  <c r="GP58" i="7"/>
  <c r="GT58" i="7"/>
  <c r="GX58" i="7"/>
  <c r="HF58" i="7"/>
  <c r="HJ58" i="7"/>
  <c r="HN58" i="7"/>
  <c r="EA58" i="7"/>
  <c r="EE58" i="7"/>
  <c r="EI58" i="7"/>
  <c r="EQ58" i="7"/>
  <c r="EU58" i="7"/>
  <c r="EY58" i="7"/>
  <c r="FG58" i="7"/>
  <c r="FK58" i="7"/>
  <c r="FO58" i="7"/>
  <c r="FW58" i="7"/>
  <c r="GA58" i="7"/>
  <c r="GE58" i="7"/>
  <c r="GM58" i="7"/>
  <c r="GQ58" i="7"/>
  <c r="GU58" i="7"/>
  <c r="HC58" i="7"/>
  <c r="HG58" i="7"/>
  <c r="HK58" i="7"/>
  <c r="DX58" i="7"/>
  <c r="EB58" i="7"/>
  <c r="EF58" i="7"/>
  <c r="EN58" i="7"/>
  <c r="ER58" i="7"/>
  <c r="EV58" i="7"/>
  <c r="FD58" i="7"/>
  <c r="FH58" i="7"/>
  <c r="FL58" i="7"/>
  <c r="FT58" i="7"/>
  <c r="FX58" i="7"/>
  <c r="GB58" i="7"/>
  <c r="GJ58" i="7"/>
  <c r="GN58" i="7"/>
  <c r="GR58" i="7"/>
  <c r="GZ58" i="7"/>
  <c r="HD58" i="7"/>
  <c r="HH58" i="7"/>
  <c r="HP58" i="7"/>
  <c r="DU58" i="7"/>
  <c r="EK58" i="7"/>
  <c r="FQ58" i="7"/>
  <c r="GG58" i="7"/>
  <c r="GW58" i="7"/>
  <c r="DY58" i="7"/>
  <c r="EO58" i="7"/>
  <c r="FE58" i="7"/>
  <c r="GK58" i="7"/>
  <c r="HA58" i="7"/>
  <c r="HQ58" i="7"/>
  <c r="ES58" i="7"/>
  <c r="FI58" i="7"/>
  <c r="FY58" i="7"/>
  <c r="HE58" i="7"/>
  <c r="GC58" i="7"/>
  <c r="EG58" i="7"/>
  <c r="EW58" i="7"/>
  <c r="HI58" i="7"/>
  <c r="FM58" i="7"/>
  <c r="DV14" i="7"/>
  <c r="DZ14" i="7"/>
  <c r="ED14" i="7"/>
  <c r="EL14" i="7"/>
  <c r="EP14" i="7"/>
  <c r="ET14" i="7"/>
  <c r="FB14" i="7"/>
  <c r="FF14" i="7"/>
  <c r="FJ14" i="7"/>
  <c r="FR14" i="7"/>
  <c r="FV14" i="7"/>
  <c r="FZ14" i="7"/>
  <c r="GH14" i="7"/>
  <c r="GL14" i="7"/>
  <c r="GP14" i="7"/>
  <c r="GX14" i="7"/>
  <c r="HB14" i="7"/>
  <c r="HF14" i="7"/>
  <c r="HN14" i="7"/>
  <c r="DW14" i="7"/>
  <c r="EA14" i="7"/>
  <c r="EI14" i="7"/>
  <c r="EM14" i="7"/>
  <c r="EQ14" i="7"/>
  <c r="EY14" i="7"/>
  <c r="FC14" i="7"/>
  <c r="FG14" i="7"/>
  <c r="FO14" i="7"/>
  <c r="FS14" i="7"/>
  <c r="FW14" i="7"/>
  <c r="GE14" i="7"/>
  <c r="GI14" i="7"/>
  <c r="GM14" i="7"/>
  <c r="GU14" i="7"/>
  <c r="GY14" i="7"/>
  <c r="HC14" i="7"/>
  <c r="HK14" i="7"/>
  <c r="HO14" i="7"/>
  <c r="DX14" i="7"/>
  <c r="EF14" i="7"/>
  <c r="EJ14" i="7"/>
  <c r="EN14" i="7"/>
  <c r="EV14" i="7"/>
  <c r="EZ14" i="7"/>
  <c r="FD14" i="7"/>
  <c r="FL14" i="7"/>
  <c r="FP14" i="7"/>
  <c r="FT14" i="7"/>
  <c r="GB14" i="7"/>
  <c r="GF14" i="7"/>
  <c r="GJ14" i="7"/>
  <c r="GR14" i="7"/>
  <c r="GV14" i="7"/>
  <c r="GZ14" i="7"/>
  <c r="HH14" i="7"/>
  <c r="HL14" i="7"/>
  <c r="HP14" i="7"/>
  <c r="EW14" i="7"/>
  <c r="FM14" i="7"/>
  <c r="GC14" i="7"/>
  <c r="HI14" i="7"/>
  <c r="DU14" i="7"/>
  <c r="EK14" i="7"/>
  <c r="FQ14" i="7"/>
  <c r="GG14" i="7"/>
  <c r="GW14" i="7"/>
  <c r="DY14" i="7"/>
  <c r="EO14" i="7"/>
  <c r="FE14" i="7"/>
  <c r="GK14" i="7"/>
  <c r="HA14" i="7"/>
  <c r="HQ14" i="7"/>
  <c r="FY14" i="7"/>
  <c r="EC14" i="7"/>
  <c r="GO14" i="7"/>
  <c r="HE14" i="7"/>
  <c r="O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7" i="7"/>
  <c r="U11"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S11" i="7"/>
  <c r="R11" i="7"/>
  <c r="T9" i="7"/>
  <c r="P5" i="7"/>
  <c r="S7" i="7"/>
  <c r="T7" i="7"/>
  <c r="P9" i="7"/>
  <c r="Q9" i="7"/>
  <c r="P11" i="7"/>
  <c r="Q11" i="7"/>
  <c r="U9" i="7"/>
  <c r="U7" i="7"/>
  <c r="R9" i="7"/>
  <c r="T11"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O4" i="7"/>
  <c r="B4" i="7"/>
  <c r="Q10" i="25"/>
  <c r="P10" i="25"/>
  <c r="U4" i="7" l="1"/>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O4"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D34" i="24"/>
  <c r="P5" i="24"/>
  <c r="EO4" i="24"/>
  <c r="EO8" i="24" s="1"/>
  <c r="S4" i="24"/>
  <c r="R4" i="24"/>
  <c r="E15" i="23"/>
  <c r="N4" i="24"/>
  <c r="C63" i="24" s="1"/>
  <c r="EP4" i="24"/>
  <c r="EP8" i="24" s="1"/>
  <c r="EP11" i="24" s="1"/>
  <c r="O20" i="25"/>
  <c r="J8" i="25" s="1"/>
  <c r="P20" i="25"/>
  <c r="F4" i="7"/>
  <c r="Z7" i="7"/>
  <c r="Z13" i="7"/>
  <c r="DW13" i="7" s="1"/>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P4" i="24"/>
  <c r="U4" i="24"/>
  <c r="V7" i="24"/>
  <c r="P7" i="24"/>
  <c r="Q11" i="14"/>
  <c r="P10" i="14"/>
  <c r="O10" i="14"/>
  <c r="Q4" i="24"/>
  <c r="T4" i="24"/>
  <c r="U7" i="24"/>
  <c r="Q7" i="24"/>
  <c r="P30" i="16"/>
  <c r="O30" i="16"/>
  <c r="R10" i="14"/>
  <c r="T10" i="14"/>
  <c r="V4" i="24"/>
  <c r="D13" i="24"/>
  <c r="T7" i="24"/>
  <c r="S7" i="2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EQ4" i="24"/>
  <c r="AU4" i="24"/>
  <c r="EQ10" i="24"/>
  <c r="EQ9" i="24"/>
  <c r="EQ8" i="24"/>
  <c r="EQ11" i="24" s="1"/>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EN4" i="24"/>
  <c r="EN8" i="24" s="1"/>
  <c r="EN11" i="24" s="1"/>
  <c r="EN9" i="24"/>
  <c r="AP4" i="24"/>
  <c r="O15" i="15"/>
  <c r="D36" i="24"/>
  <c r="D29" i="24"/>
  <c r="D35" i="24"/>
  <c r="EO9" i="24"/>
  <c r="EO10" i="24"/>
  <c r="C15" i="23"/>
  <c r="D15" i="23"/>
  <c r="AO4" i="24"/>
  <c r="F6" i="25"/>
  <c r="G5" i="25"/>
  <c r="I6" i="25" a="1"/>
  <c r="I6" i="25" s="1"/>
  <c r="H6" i="25" a="1"/>
  <c r="H6" i="25" s="1"/>
  <c r="B28" i="7"/>
  <c r="B44" i="7"/>
  <c r="B60" i="7"/>
  <c r="B76" i="7"/>
  <c r="B92" i="7"/>
  <c r="D4" i="19"/>
  <c r="W4" i="19" s="1"/>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U88" i="7" l="1"/>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R11" i="24"/>
  <c r="R5" i="24"/>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S5" i="24"/>
  <c r="S11" i="24"/>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T5" i="24"/>
  <c r="T11" i="24"/>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V5" i="24"/>
  <c r="V11" i="24"/>
  <c r="Q5" i="24"/>
  <c r="Q11" i="24"/>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EO11" i="24"/>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L10" i="24"/>
  <c r="EL4" i="24"/>
  <c r="EL9" i="24"/>
  <c r="EL8" i="24"/>
  <c r="EM9" i="24"/>
  <c r="EM10" i="24"/>
  <c r="EM4" i="24"/>
  <c r="EM8" i="24" s="1"/>
  <c r="EM11" i="24" s="1"/>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AN4" i="24"/>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ER9" i="24"/>
  <c r="AV4" i="24"/>
  <c r="ER4" i="24"/>
  <c r="ER8" i="24" s="1"/>
  <c r="ER11" i="24" s="1"/>
  <c r="ER10" i="2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U5" i="24"/>
  <c r="U11" i="24"/>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Y10" i="7"/>
  <c r="DV10" i="7" s="1"/>
  <c r="EL11" i="24"/>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EK4" i="24"/>
  <c r="EK8" i="24" s="1"/>
  <c r="AM4" i="24"/>
  <c r="EK9" i="24"/>
  <c r="EK10" i="2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ES9" i="24"/>
  <c r="ES4" i="24"/>
  <c r="ES8" i="24" s="1"/>
  <c r="ES10" i="24"/>
  <c r="AW4" i="2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DW9" i="7" l="1"/>
  <c r="AA9" i="7"/>
  <c r="Z11" i="7"/>
  <c r="DV11" i="7"/>
  <c r="EK11" i="24"/>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ET4" i="24"/>
  <c r="ET8" i="24" s="1"/>
  <c r="ET11" i="24" s="1"/>
  <c r="ET10" i="24"/>
  <c r="AX4" i="24"/>
  <c r="ET9" i="24"/>
  <c r="ES11" i="24"/>
  <c r="BB11" i="15"/>
  <c r="EX11" i="15"/>
  <c r="AT8" i="14"/>
  <c r="EP8" i="14"/>
  <c r="DY7" i="7"/>
  <c r="AC7" i="7"/>
  <c r="EJ10" i="24"/>
  <c r="AL4" i="24"/>
  <c r="EJ9" i="24"/>
  <c r="EJ4" i="24"/>
  <c r="EJ8" i="24" s="1"/>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EJ11" i="2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EI9" i="24"/>
  <c r="EI8" i="24"/>
  <c r="EI11" i="24" s="1"/>
  <c r="EI10" i="24"/>
  <c r="AK4" i="24"/>
  <c r="EI4" i="24"/>
  <c r="BC11" i="15"/>
  <c r="EY11" i="15"/>
  <c r="EU4" i="24"/>
  <c r="EU8" i="24" s="1"/>
  <c r="EU11" i="24" s="1"/>
  <c r="EU9" i="24"/>
  <c r="EU10" i="24"/>
  <c r="AY4" i="24"/>
  <c r="B80" i="16"/>
  <c r="C81" i="16"/>
  <c r="AB11" i="14"/>
  <c r="DZ11" i="14"/>
  <c r="EM4" i="15"/>
  <c r="AO4" i="15"/>
  <c r="EY4" i="14"/>
  <c r="BC4" i="14"/>
  <c r="DU107" i="7"/>
  <c r="DU108" i="7"/>
  <c r="DU106" i="7"/>
  <c r="DU109" i="7" s="1"/>
  <c r="DU104" i="7"/>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11" i="19" s="1"/>
  <c r="DW9" i="19"/>
  <c r="DW10" i="19"/>
  <c r="AA4" i="19"/>
  <c r="DW4" i="7" l="1"/>
  <c r="AA4" i="7"/>
  <c r="DY9" i="7"/>
  <c r="AC9" i="7"/>
  <c r="AB11" i="7"/>
  <c r="DX11" i="7"/>
  <c r="DT109" i="14"/>
  <c r="DX10" i="7"/>
  <c r="AB10" i="7"/>
  <c r="Y104" i="14"/>
  <c r="DU104" i="14"/>
  <c r="DU106" i="14" s="1"/>
  <c r="BD6" i="15"/>
  <c r="EZ6" i="15"/>
  <c r="BF12" i="15"/>
  <c r="FB12" i="15"/>
  <c r="DX9" i="19"/>
  <c r="DX4" i="19"/>
  <c r="DX10" i="19"/>
  <c r="DX8" i="19"/>
  <c r="DX11" i="19" s="1"/>
  <c r="AB4" i="19"/>
  <c r="EX11" i="14"/>
  <c r="BB11" i="14"/>
  <c r="HQ109" i="7"/>
  <c r="EW5" i="15"/>
  <c r="BA5" i="15"/>
  <c r="C89" i="16"/>
  <c r="B90" i="16"/>
  <c r="AL8" i="14"/>
  <c r="EJ8" i="14"/>
  <c r="B79" i="16"/>
  <c r="C80" i="16"/>
  <c r="EV9" i="24"/>
  <c r="EV10" i="24"/>
  <c r="EV4" i="24"/>
  <c r="EV8" i="24"/>
  <c r="EV11" i="24" s="1"/>
  <c r="AZ4" i="24"/>
  <c r="EH4" i="24"/>
  <c r="EH8" i="24" s="1"/>
  <c r="EH9" i="24"/>
  <c r="AJ4" i="24"/>
  <c r="EH10" i="2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AD9" i="7" l="1"/>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EH11" i="24"/>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EG9" i="24"/>
  <c r="EG10" i="24"/>
  <c r="EG4" i="24"/>
  <c r="EG8" i="24" s="1"/>
  <c r="EG11" i="24" s="1"/>
  <c r="AI4" i="24"/>
  <c r="EW4" i="24"/>
  <c r="EW9" i="24"/>
  <c r="BA4" i="24"/>
  <c r="EW8" i="24"/>
  <c r="EW11" i="24" s="1"/>
  <c r="EW10" i="24"/>
  <c r="AK8" i="14"/>
  <c r="EI8" i="14"/>
  <c r="DY4" i="19"/>
  <c r="DY8" i="19" s="1"/>
  <c r="DY11"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V109" i="14" l="1"/>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F10" i="24"/>
  <c r="AH4" i="24"/>
  <c r="EF9" i="24"/>
  <c r="EF4" i="24"/>
  <c r="EF8" i="24" s="1"/>
  <c r="ET8" i="14"/>
  <c r="AX8" i="14"/>
  <c r="AZ12" i="14"/>
  <c r="EV12" i="14"/>
  <c r="AC10" i="14"/>
  <c r="EA10" i="14"/>
  <c r="I13" i="25" a="1"/>
  <c r="I13" i="25" s="1"/>
  <c r="H13" i="25" a="1"/>
  <c r="H13" i="25" s="1"/>
  <c r="G12" i="25"/>
  <c r="EX4" i="24"/>
  <c r="EX8" i="24" s="1"/>
  <c r="BB4" i="24"/>
  <c r="EX10" i="24"/>
  <c r="EX9" i="24"/>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EX11" i="24"/>
  <c r="EF11" i="24"/>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8" i="19"/>
  <c r="EA4" i="19"/>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EY9" i="24"/>
  <c r="EY10" i="24"/>
  <c r="EY4" i="24"/>
  <c r="EY8" i="24" s="1"/>
  <c r="EY11" i="24" s="1"/>
  <c r="BC4" i="2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EE9" i="24"/>
  <c r="EE8" i="24"/>
  <c r="EE11" i="24" s="1"/>
  <c r="EE10" i="24"/>
  <c r="EE4" i="24"/>
  <c r="AG4" i="2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EZ9" i="24"/>
  <c r="EZ10" i="24"/>
  <c r="BD4" i="24"/>
  <c r="EZ4" i="24"/>
  <c r="EZ8" i="24" s="1"/>
  <c r="EZ11" i="24" s="1"/>
  <c r="BI13" i="15"/>
  <c r="FE13" i="15"/>
  <c r="AF10" i="15"/>
  <c r="ED10" i="15"/>
  <c r="EG7" i="14"/>
  <c r="AI7" i="14"/>
  <c r="EB108" i="15"/>
  <c r="EB107" i="15"/>
  <c r="EB104" i="15"/>
  <c r="EB106" i="15" s="1"/>
  <c r="AF104" i="15"/>
  <c r="EB4" i="19"/>
  <c r="EB10" i="19"/>
  <c r="EB9" i="19"/>
  <c r="EB8"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ED9" i="24"/>
  <c r="AF4" i="24"/>
  <c r="ED10" i="24"/>
  <c r="ED4" i="24"/>
  <c r="ED8" i="24" s="1"/>
  <c r="DU11" i="14"/>
  <c r="W11" i="14"/>
  <c r="DT11" i="14" s="1"/>
  <c r="AE13" i="15"/>
  <c r="EC13" i="15"/>
  <c r="EU7" i="14"/>
  <c r="AY7" i="14"/>
  <c r="B75" i="16"/>
  <c r="C76" i="16"/>
  <c r="EB8" i="7"/>
  <c r="AF8" i="7"/>
  <c r="BF11" i="14"/>
  <c r="FB11" i="14"/>
  <c r="B94" i="16"/>
  <c r="C93" i="16"/>
  <c r="AB9" i="14"/>
  <c r="DZ9" i="14"/>
  <c r="AH9" i="7" l="1"/>
  <c r="ED9" i="7"/>
  <c r="EC10" i="7"/>
  <c r="AG10" i="7"/>
  <c r="ED11" i="24"/>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EA109" i="7" s="1"/>
  <c r="AE104" i="7"/>
  <c r="EE8" i="14"/>
  <c r="AG8" i="14"/>
  <c r="DZ9" i="15"/>
  <c r="AB9" i="15"/>
  <c r="AF12" i="14"/>
  <c r="ED12" i="14"/>
  <c r="AH6" i="15"/>
  <c r="EF6" i="15"/>
  <c r="AJ7" i="7"/>
  <c r="EF7" i="7"/>
  <c r="BI6" i="15"/>
  <c r="FE6" i="15"/>
  <c r="BF5" i="15"/>
  <c r="FB5" i="15"/>
  <c r="EC10" i="15"/>
  <c r="AE10" i="15"/>
  <c r="FA9" i="24"/>
  <c r="FA10" i="24"/>
  <c r="FA4" i="24"/>
  <c r="FA8" i="24" s="1"/>
  <c r="FA11" i="24" s="1"/>
  <c r="BE4" i="24"/>
  <c r="J14" i="25"/>
  <c r="K13" i="25"/>
  <c r="B43" i="18"/>
  <c r="C44" i="18"/>
  <c r="BK8" i="15"/>
  <c r="FG8" i="15"/>
  <c r="BI9" i="15"/>
  <c r="FE9" i="15"/>
  <c r="BH10" i="14"/>
  <c r="FD10" i="14"/>
  <c r="EB13" i="15"/>
  <c r="AD13" i="15"/>
  <c r="AA9" i="14"/>
  <c r="DY9" i="14"/>
  <c r="FC11" i="14"/>
  <c r="BG11" i="14"/>
  <c r="C75" i="16"/>
  <c r="B74" i="16"/>
  <c r="EC10" i="24"/>
  <c r="EC9" i="24"/>
  <c r="EC4" i="24"/>
  <c r="EC8" i="24" s="1"/>
  <c r="AE4" i="24"/>
  <c r="FB4" i="15"/>
  <c r="BF4" i="15"/>
  <c r="EX6" i="14"/>
  <c r="BB6" i="14"/>
  <c r="BH9" i="14"/>
  <c r="FD9" i="14"/>
  <c r="EC9" i="19"/>
  <c r="EC4" i="19"/>
  <c r="EC8" i="19" s="1"/>
  <c r="EC11"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D10" i="7" l="1"/>
  <c r="AH10" i="7"/>
  <c r="AH11" i="7"/>
  <c r="ED11" i="7"/>
  <c r="EC11" i="24"/>
  <c r="AG4" i="7"/>
  <c r="EC4" i="7"/>
  <c r="EA108" i="14"/>
  <c r="EA104" i="14"/>
  <c r="EA107" i="14"/>
  <c r="EA106" i="14"/>
  <c r="EA109" i="14" s="1"/>
  <c r="AE104" i="14"/>
  <c r="AI9" i="7"/>
  <c r="EE9" i="7"/>
  <c r="EE7" i="14"/>
  <c r="AG7" i="14"/>
  <c r="BI9" i="14"/>
  <c r="FE9" i="14"/>
  <c r="BH11" i="14"/>
  <c r="FD11" i="14"/>
  <c r="FH12" i="15"/>
  <c r="BL12" i="15"/>
  <c r="EY6" i="14"/>
  <c r="BC6" i="14"/>
  <c r="EB9" i="24"/>
  <c r="EB10" i="24"/>
  <c r="EB4" i="24"/>
  <c r="EB8" i="24" s="1"/>
  <c r="EB11" i="24" s="1"/>
  <c r="AD4" i="2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8" i="19"/>
  <c r="ED9" i="19"/>
  <c r="ED4" i="19"/>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FB10" i="24"/>
  <c r="BF4" i="24"/>
  <c r="FB4" i="24"/>
  <c r="FB8" i="24" s="1"/>
  <c r="FB11" i="24" s="1"/>
  <c r="FB9" i="24"/>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FC10" i="24"/>
  <c r="FC9" i="24"/>
  <c r="BG4" i="24"/>
  <c r="FC4" i="24"/>
  <c r="FC8" i="24" s="1"/>
  <c r="FC11" i="24" s="1"/>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AC4" i="24"/>
  <c r="EA4" i="24"/>
  <c r="EA8" i="24" s="1"/>
  <c r="EA11" i="24" s="1"/>
  <c r="EA9" i="24"/>
  <c r="EA10" i="24"/>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DZ10" i="24"/>
  <c r="AB4" i="24"/>
  <c r="DZ9" i="24"/>
  <c r="DZ4" i="24"/>
  <c r="DZ8" i="24" s="1"/>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6" i="7"/>
  <c r="ED108" i="7"/>
  <c r="ED107" i="7"/>
  <c r="ED104" i="7"/>
  <c r="AH104" i="7"/>
  <c r="FD4" i="24"/>
  <c r="FD8" i="24" s="1"/>
  <c r="FD9" i="24"/>
  <c r="FD10" i="24"/>
  <c r="BH4" i="24"/>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EE109" i="7" s="1"/>
  <c r="AI104" i="7"/>
  <c r="FJ13" i="15"/>
  <c r="BN13" i="15"/>
  <c r="W9" i="14"/>
  <c r="DT9" i="14" s="1"/>
  <c r="DU9" i="14"/>
  <c r="AN13" i="7"/>
  <c r="EJ13" i="7"/>
  <c r="AC7" i="15"/>
  <c r="EA7" i="15"/>
  <c r="FE8" i="24"/>
  <c r="BI4" i="24"/>
  <c r="FE4" i="24"/>
  <c r="FE9" i="24" s="1"/>
  <c r="FE10" i="24"/>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FD11" i="24"/>
  <c r="B77" i="18"/>
  <c r="C76" i="18"/>
  <c r="BM6" i="15"/>
  <c r="FI6" i="15"/>
  <c r="AE5" i="15"/>
  <c r="EC5" i="15"/>
  <c r="DY9" i="24"/>
  <c r="DY4" i="24"/>
  <c r="DY8" i="24" s="1"/>
  <c r="AA4" i="24"/>
  <c r="DY10" i="24"/>
  <c r="BE8" i="14"/>
  <c r="FA8" i="14"/>
  <c r="C71" i="16"/>
  <c r="B70" i="16"/>
  <c r="J18" i="25"/>
  <c r="K17" i="25"/>
  <c r="BO12" i="15"/>
  <c r="FK12" i="15"/>
  <c r="EG8" i="7"/>
  <c r="AK8" i="7"/>
  <c r="X4" i="14"/>
  <c r="DV4" i="14"/>
  <c r="FI10" i="15"/>
  <c r="BM10" i="15"/>
  <c r="FI11" i="15"/>
  <c r="BM11" i="15"/>
  <c r="EB7" i="14"/>
  <c r="AD7" i="14"/>
  <c r="EG12" i="7"/>
  <c r="AK12" i="7"/>
  <c r="DZ11" i="24"/>
  <c r="DZ6" i="14"/>
  <c r="AB6" i="14"/>
  <c r="C98" i="16"/>
  <c r="B99" i="16"/>
  <c r="AD6" i="15"/>
  <c r="EB6" i="15"/>
  <c r="DZ12" i="14"/>
  <c r="AB12" i="14"/>
  <c r="AN7" i="7"/>
  <c r="EJ7" i="7"/>
  <c r="BM7" i="15"/>
  <c r="FI7" i="15"/>
  <c r="EG9" i="19"/>
  <c r="EG4" i="19"/>
  <c r="EG10" i="19"/>
  <c r="EG8" i="19"/>
  <c r="EG11" i="19" s="1"/>
  <c r="AK4" i="19"/>
  <c r="BK11" i="14"/>
  <c r="FG11" i="14"/>
  <c r="EI9" i="7" l="1"/>
  <c r="AM9" i="7"/>
  <c r="DY11" i="24"/>
  <c r="EH10" i="7"/>
  <c r="AL10" i="7"/>
  <c r="EE108" i="14"/>
  <c r="EE104" i="14"/>
  <c r="EE106" i="14"/>
  <c r="EE109" i="14" s="1"/>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J4" i="24"/>
  <c r="FF4" i="24"/>
  <c r="FF9" i="24" s="1"/>
  <c r="FF10" i="24"/>
  <c r="FF8" i="24"/>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FE11" i="24"/>
  <c r="EK13" i="7"/>
  <c r="AO13" i="7"/>
  <c r="Z4" i="24"/>
  <c r="DX4" i="24"/>
  <c r="DX10" i="24"/>
  <c r="DX8" i="24"/>
  <c r="DX11" i="24" s="1"/>
  <c r="DX9" i="24"/>
  <c r="BL11" i="14"/>
  <c r="FH11" i="14"/>
  <c r="J19" i="25"/>
  <c r="K18" i="25"/>
  <c r="FB8" i="14"/>
  <c r="BF8" i="14"/>
  <c r="BN9" i="15"/>
  <c r="FJ9" i="15"/>
  <c r="AD4" i="15"/>
  <c r="EB4" i="15"/>
  <c r="FD12" i="14"/>
  <c r="BH12" i="14"/>
  <c r="EF107" i="7"/>
  <c r="EF108" i="7"/>
  <c r="EF106" i="7"/>
  <c r="EF109" i="7" s="1"/>
  <c r="EF104" i="7"/>
  <c r="AJ104" i="7"/>
  <c r="EH4" i="7" l="1"/>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DW8" i="24"/>
  <c r="DW4" i="24"/>
  <c r="Y4" i="24"/>
  <c r="DW9" i="24"/>
  <c r="DW10" i="24"/>
  <c r="EI8" i="7"/>
  <c r="AM8" i="7"/>
  <c r="FK4" i="14"/>
  <c r="BO4" i="14"/>
  <c r="BQ8" i="15"/>
  <c r="FM8" i="15"/>
  <c r="DX6" i="14"/>
  <c r="Z6" i="14"/>
  <c r="EH6" i="7"/>
  <c r="AL6" i="7"/>
  <c r="C78" i="18"/>
  <c r="B79" i="18"/>
  <c r="C69" i="16"/>
  <c r="B68" i="16"/>
  <c r="DZ7" i="14"/>
  <c r="AB7" i="14"/>
  <c r="EL7" i="7"/>
  <c r="AP7" i="7"/>
  <c r="FK9" i="15"/>
  <c r="BO9" i="15"/>
  <c r="EL13" i="7"/>
  <c r="AP13" i="7"/>
  <c r="BP13" i="15"/>
  <c r="FL13" i="15"/>
  <c r="FF11" i="24"/>
  <c r="BK4" i="24"/>
  <c r="FG4" i="24"/>
  <c r="FG9" i="24" s="1"/>
  <c r="FG8" i="24"/>
  <c r="FG10" i="24"/>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8" i="19"/>
  <c r="EJ4" i="19"/>
  <c r="EJ9" i="19" s="1"/>
  <c r="EJ10" i="19"/>
  <c r="AN4" i="19"/>
  <c r="DW12" i="14"/>
  <c r="Y12" i="14"/>
  <c r="AA6" i="15"/>
  <c r="DX6" i="15" s="1"/>
  <c r="DY6" i="15"/>
  <c r="BP6" i="15"/>
  <c r="FL6" i="15"/>
  <c r="EH108" i="7"/>
  <c r="EH107" i="7"/>
  <c r="EH104" i="7"/>
  <c r="EH106" i="7" s="1"/>
  <c r="AL104" i="7"/>
  <c r="AB5" i="15"/>
  <c r="DZ5" i="15"/>
  <c r="BR12" i="15"/>
  <c r="FN12" i="15"/>
  <c r="FH10" i="24"/>
  <c r="BL4" i="24"/>
  <c r="FH8" i="24"/>
  <c r="FH4" i="24"/>
  <c r="FH9" i="24" s="1"/>
  <c r="EM13" i="7"/>
  <c r="AQ13" i="7"/>
  <c r="AQ7" i="7"/>
  <c r="EM7" i="7"/>
  <c r="C68" i="16"/>
  <c r="B67" i="16"/>
  <c r="EI6" i="7"/>
  <c r="AM6" i="7"/>
  <c r="BO9" i="14"/>
  <c r="FK9" i="14"/>
  <c r="FD8" i="14"/>
  <c r="BH8" i="14"/>
  <c r="BP10" i="15"/>
  <c r="FL10" i="15"/>
  <c r="EJ12" i="7"/>
  <c r="AN12" i="7"/>
  <c r="EJ107" i="15"/>
  <c r="EJ108" i="15"/>
  <c r="EJ106" i="15"/>
  <c r="EJ109" i="15" s="1"/>
  <c r="EJ104" i="15"/>
  <c r="AN104" i="15"/>
  <c r="EJ8" i="7"/>
  <c r="AN8" i="7"/>
  <c r="DW11" i="24"/>
  <c r="FK10" i="14"/>
  <c r="BO10" i="14"/>
  <c r="DX8" i="14"/>
  <c r="Z8" i="14"/>
  <c r="B102" i="16"/>
  <c r="C101" i="16"/>
  <c r="FE6" i="14"/>
  <c r="BI6" i="14"/>
  <c r="FI4" i="15"/>
  <c r="BM4" i="15"/>
  <c r="DZ4" i="15"/>
  <c r="AB4" i="15"/>
  <c r="FG11" i="24"/>
  <c r="FL9" i="15"/>
  <c r="BP9" i="15"/>
  <c r="DY7" i="14"/>
  <c r="AA7" i="14"/>
  <c r="B80" i="18"/>
  <c r="C79" i="18"/>
  <c r="FN8" i="15"/>
  <c r="BR8" i="15"/>
  <c r="FF12" i="14"/>
  <c r="BJ12" i="14"/>
  <c r="FC7" i="14"/>
  <c r="BG7" i="14"/>
  <c r="BP11" i="15"/>
  <c r="FL11" i="15"/>
  <c r="FL7" i="15"/>
  <c r="BP7" i="15"/>
  <c r="FM13" i="15"/>
  <c r="BQ13" i="15"/>
  <c r="DW6" i="14"/>
  <c r="Y6" i="14"/>
  <c r="BP4" i="14"/>
  <c r="FL4" i="14"/>
  <c r="DV4" i="24"/>
  <c r="DV8" i="24" s="1"/>
  <c r="DV10" i="24"/>
  <c r="DV9" i="24"/>
  <c r="BM5" i="15"/>
  <c r="FI5" i="15"/>
  <c r="AP9" i="7" l="1"/>
  <c r="EL9" i="7"/>
  <c r="AN4" i="7"/>
  <c r="EJ4" i="7"/>
  <c r="AO11" i="7"/>
  <c r="EK11" i="7"/>
  <c r="AO10" i="7"/>
  <c r="EK10" i="7"/>
  <c r="EH108" i="14"/>
  <c r="AL104" i="14"/>
  <c r="EH107" i="14"/>
  <c r="EH104" i="14"/>
  <c r="EH106" i="14" s="1"/>
  <c r="EH109" i="14" s="1"/>
  <c r="EJ11" i="19"/>
  <c r="DV11" i="24"/>
  <c r="BR13" i="15"/>
  <c r="FN13" i="15"/>
  <c r="FG12" i="14"/>
  <c r="BK12" i="14"/>
  <c r="BQ9" i="15"/>
  <c r="FM9" i="15"/>
  <c r="EK8" i="7"/>
  <c r="AO8" i="7"/>
  <c r="FI4" i="24"/>
  <c r="FI9" i="24"/>
  <c r="BM4" i="24"/>
  <c r="FI10" i="24"/>
  <c r="FI8" i="24"/>
  <c r="BQ6" i="15"/>
  <c r="FM6" i="15"/>
  <c r="FM4" i="14"/>
  <c r="BQ4" i="14"/>
  <c r="FM11" i="15"/>
  <c r="BQ11" i="15"/>
  <c r="B81" i="18"/>
  <c r="C80" i="18"/>
  <c r="FJ4" i="15"/>
  <c r="BN4" i="15"/>
  <c r="FL10" i="14"/>
  <c r="BP10" i="14"/>
  <c r="EJ6" i="7"/>
  <c r="AN6" i="7"/>
  <c r="AA5" i="15"/>
  <c r="DX5" i="15" s="1"/>
  <c r="DY5" i="15"/>
  <c r="EK9" i="19"/>
  <c r="EK8" i="19"/>
  <c r="EK10" i="19"/>
  <c r="EK4" i="19"/>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H11" i="24"/>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FI11" i="24"/>
  <c r="EJ107" i="7"/>
  <c r="EJ108" i="7"/>
  <c r="EJ106" i="7"/>
  <c r="EJ109" i="7" s="1"/>
  <c r="EJ104" i="7"/>
  <c r="AN104" i="7"/>
  <c r="EL4" i="19"/>
  <c r="EL9" i="19"/>
  <c r="EL10" i="19"/>
  <c r="EL8"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FJ10" i="24"/>
  <c r="FJ8" i="24"/>
  <c r="FJ4" i="24"/>
  <c r="FJ9" i="24" s="1"/>
  <c r="BN4" i="24"/>
  <c r="BR9" i="15"/>
  <c r="FN9" i="15"/>
  <c r="BS13" i="15"/>
  <c r="FO13" i="15"/>
  <c r="FE7" i="14"/>
  <c r="BI7" i="14"/>
  <c r="DU6" i="14"/>
  <c r="W6" i="14"/>
  <c r="DT6" i="14" s="1"/>
  <c r="FN6" i="15"/>
  <c r="BR6" i="15"/>
  <c r="BL12" i="14"/>
  <c r="FH12" i="14"/>
  <c r="EJ108" i="14" l="1"/>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J11" i="24"/>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9" i="7" s="1"/>
  <c r="EK108" i="7"/>
  <c r="EK107" i="7"/>
  <c r="EK104" i="7"/>
  <c r="AO104" i="7"/>
  <c r="EL6" i="7"/>
  <c r="AP6" i="7"/>
  <c r="FN9" i="14"/>
  <c r="BR9" i="14"/>
  <c r="C65" i="16"/>
  <c r="B64" i="16"/>
  <c r="C64" i="16" s="1"/>
  <c r="DV7" i="14"/>
  <c r="X7" i="14"/>
  <c r="EP7" i="7"/>
  <c r="AT7" i="7"/>
  <c r="FK8" i="24"/>
  <c r="FK9" i="24"/>
  <c r="FK10" i="24"/>
  <c r="BO4" i="24"/>
  <c r="FK4" i="24"/>
  <c r="FL4" i="15"/>
  <c r="BP4" i="15"/>
  <c r="BS7" i="15"/>
  <c r="FO7" i="15"/>
  <c r="C82" i="18"/>
  <c r="B83" i="18"/>
  <c r="FO4" i="14"/>
  <c r="BS4" i="14"/>
  <c r="BU12" i="15"/>
  <c r="FQ12" i="15"/>
  <c r="AQ4" i="7" l="1"/>
  <c r="EM4" i="7"/>
  <c r="AO104" i="14"/>
  <c r="EK108" i="14"/>
  <c r="EK107" i="14"/>
  <c r="EK104" i="14"/>
  <c r="EK106" i="14" s="1"/>
  <c r="EN10" i="7"/>
  <c r="AR10" i="7"/>
  <c r="AR11" i="7"/>
  <c r="EN11" i="7"/>
  <c r="EO9" i="7"/>
  <c r="AS9" i="7"/>
  <c r="FP4" i="14"/>
  <c r="BT4" i="14"/>
  <c r="BQ4" i="15"/>
  <c r="FM4" i="15"/>
  <c r="BV12" i="15"/>
  <c r="FR12" i="15"/>
  <c r="FP7" i="15"/>
  <c r="BT7" i="15"/>
  <c r="FL4" i="24"/>
  <c r="FL10" i="24"/>
  <c r="FL8" i="24"/>
  <c r="FL9" i="24"/>
  <c r="BP4" i="24"/>
  <c r="AU7" i="7"/>
  <c r="EQ7" i="7"/>
  <c r="EM6" i="7"/>
  <c r="AQ6" i="7"/>
  <c r="EN12" i="7"/>
  <c r="AR12" i="7"/>
  <c r="BR11" i="14"/>
  <c r="FN11" i="14"/>
  <c r="EN9" i="19"/>
  <c r="EN10" i="19"/>
  <c r="EN4" i="19"/>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FK11" i="24"/>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10" i="19"/>
  <c r="EO9" i="19"/>
  <c r="EO8" i="19"/>
  <c r="EO11" i="19" s="1"/>
  <c r="AS4" i="19"/>
  <c r="AV7" i="7"/>
  <c r="ER7" i="7"/>
  <c r="EO106" i="15"/>
  <c r="EO109" i="15" s="1"/>
  <c r="EO108" i="15"/>
  <c r="EO107" i="15"/>
  <c r="EO104" i="15"/>
  <c r="AS104" i="15"/>
  <c r="C106" i="16"/>
  <c r="B107" i="16"/>
  <c r="BU6" i="15"/>
  <c r="FQ6" i="15"/>
  <c r="BT9" i="14"/>
  <c r="FP9" i="14"/>
  <c r="ER13" i="7"/>
  <c r="AV13" i="7"/>
  <c r="FJ6" i="14"/>
  <c r="BN6" i="14"/>
  <c r="EN11" i="19"/>
  <c r="EN6" i="7"/>
  <c r="AR6" i="7"/>
  <c r="FM10" i="24"/>
  <c r="FM9" i="24"/>
  <c r="FM8" i="24"/>
  <c r="BQ4" i="24"/>
  <c r="FM4" i="24"/>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FL11" i="24"/>
  <c r="BW12" i="15"/>
  <c r="FS12" i="15"/>
  <c r="AU9" i="7" l="1"/>
  <c r="EQ9" i="7"/>
  <c r="AS4" i="7"/>
  <c r="EO4" i="7"/>
  <c r="AT10" i="7"/>
  <c r="EP10" i="7"/>
  <c r="EM108" i="14"/>
  <c r="AQ104" i="14"/>
  <c r="EM107" i="14"/>
  <c r="EM104" i="14"/>
  <c r="EM106" i="14" s="1"/>
  <c r="EM109" i="14" s="1"/>
  <c r="EM109" i="7"/>
  <c r="AT11" i="7"/>
  <c r="EP11" i="7"/>
  <c r="EP12" i="7"/>
  <c r="AT12" i="7"/>
  <c r="FR10" i="15"/>
  <c r="BV10" i="15"/>
  <c r="EN108" i="7"/>
  <c r="EN107" i="7"/>
  <c r="EN104" i="7"/>
  <c r="EN106" i="7" s="1"/>
  <c r="EN109" i="7" s="1"/>
  <c r="AR104" i="7"/>
  <c r="BV4" i="14"/>
  <c r="FR4" i="14"/>
  <c r="FP11" i="14"/>
  <c r="BT11" i="14"/>
  <c r="BS5" i="15"/>
  <c r="FO5" i="15"/>
  <c r="FT8" i="15"/>
  <c r="BX8" i="15"/>
  <c r="FN4" i="24"/>
  <c r="FN9" i="24" s="1"/>
  <c r="FN10" i="24"/>
  <c r="BR4" i="24"/>
  <c r="FN8" i="24"/>
  <c r="EO6" i="7"/>
  <c r="AS6" i="7"/>
  <c r="FQ9" i="14"/>
  <c r="BU9" i="14"/>
  <c r="EP107" i="15"/>
  <c r="EP108" i="15"/>
  <c r="EP104" i="15"/>
  <c r="EP106" i="15" s="1"/>
  <c r="AT104" i="15"/>
  <c r="BV9" i="15"/>
  <c r="FR9" i="15"/>
  <c r="FM11" i="24"/>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AU11" i="7" l="1"/>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c r="EQ10" i="19"/>
  <c r="AU4" i="19"/>
  <c r="C108" i="16"/>
  <c r="B109" i="16"/>
  <c r="BW7" i="15"/>
  <c r="FS7" i="15"/>
  <c r="FM12" i="14"/>
  <c r="BQ12" i="14"/>
  <c r="FS9" i="15"/>
  <c r="BW9" i="15"/>
  <c r="EP109" i="15"/>
  <c r="BV9" i="14"/>
  <c r="FR9" i="14"/>
  <c r="FN11" i="24"/>
  <c r="FP5" i="15"/>
  <c r="BT5" i="15"/>
  <c r="FS4" i="14"/>
  <c r="BW4" i="14"/>
  <c r="EQ12" i="7"/>
  <c r="AU12" i="7"/>
  <c r="EP11" i="19"/>
  <c r="BX13" i="15"/>
  <c r="FT13" i="15"/>
  <c r="FP4" i="15"/>
  <c r="BT4" i="15"/>
  <c r="FJ7" i="14"/>
  <c r="BN7" i="14"/>
  <c r="ET7" i="7"/>
  <c r="AX7" i="7"/>
  <c r="FU12" i="15"/>
  <c r="BY12" i="15"/>
  <c r="EQ108" i="15"/>
  <c r="EQ107" i="15"/>
  <c r="EQ104" i="15"/>
  <c r="EQ106" i="15" s="1"/>
  <c r="EQ109" i="15" s="1"/>
  <c r="AU104" i="15"/>
  <c r="FO4" i="24"/>
  <c r="FO9" i="24" s="1"/>
  <c r="FO8" i="24"/>
  <c r="BS4" i="24"/>
  <c r="FO10" i="24"/>
  <c r="FU8" i="15"/>
  <c r="BY8" i="15"/>
  <c r="BU11" i="14"/>
  <c r="FQ11" i="14"/>
  <c r="EO108" i="7"/>
  <c r="EO107" i="7"/>
  <c r="EO104" i="7"/>
  <c r="EO106" i="7" s="1"/>
  <c r="AS104" i="7"/>
  <c r="AU4" i="7" l="1"/>
  <c r="EQ4" i="7"/>
  <c r="EO109" i="7"/>
  <c r="AV10" i="7"/>
  <c r="ER10" i="7"/>
  <c r="EO108" i="14"/>
  <c r="AS104" i="14"/>
  <c r="EO106" i="14"/>
  <c r="EO109" i="14" s="1"/>
  <c r="EO107" i="14"/>
  <c r="EO104" i="14"/>
  <c r="AW9" i="7"/>
  <c r="ES9" i="7"/>
  <c r="AV11" i="7"/>
  <c r="ER11" i="7"/>
  <c r="FU13" i="15"/>
  <c r="BY13" i="15"/>
  <c r="BX4" i="14"/>
  <c r="FT4" i="14"/>
  <c r="FT9" i="15"/>
  <c r="BX9" i="15"/>
  <c r="ER8" i="7"/>
  <c r="AV8" i="7"/>
  <c r="EQ6" i="7"/>
  <c r="AU6" i="7"/>
  <c r="BX6" i="15"/>
  <c r="FT6" i="15"/>
  <c r="BV11" i="14"/>
  <c r="FR11" i="14"/>
  <c r="FP4" i="24"/>
  <c r="FP9" i="24" s="1"/>
  <c r="FP10" i="24"/>
  <c r="FP8" i="24"/>
  <c r="BT4" i="24"/>
  <c r="ER106" i="15"/>
  <c r="ER109" i="15" s="1"/>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FO11" i="24"/>
  <c r="ER12" i="7"/>
  <c r="AV12" i="7"/>
  <c r="BU5" i="15"/>
  <c r="FQ5" i="15"/>
  <c r="FS9" i="14"/>
  <c r="BW9" i="14"/>
  <c r="BX7" i="15"/>
  <c r="FT7" i="15"/>
  <c r="AY13" i="7"/>
  <c r="EU13" i="7"/>
  <c r="BW10" i="14"/>
  <c r="FS10" i="14"/>
  <c r="FM6" i="14"/>
  <c r="BQ6" i="14"/>
  <c r="FK7" i="14"/>
  <c r="BO7" i="14"/>
  <c r="BR12" i="14"/>
  <c r="FN12" i="14"/>
  <c r="C109" i="16"/>
  <c r="B110" i="16"/>
  <c r="C87" i="18"/>
  <c r="B88" i="18"/>
  <c r="FT10" i="15"/>
  <c r="BX10" i="15"/>
  <c r="ES10" i="7" l="1"/>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FP11" i="24"/>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FQ10" i="24"/>
  <c r="BU4" i="24"/>
  <c r="FQ8" i="24"/>
  <c r="FQ4" i="24"/>
  <c r="FQ9" i="24"/>
  <c r="BY6" i="15"/>
  <c r="FU6" i="15"/>
  <c r="FU4" i="14"/>
  <c r="BY4" i="14"/>
  <c r="EQ107" i="14" l="1"/>
  <c r="EQ104" i="14"/>
  <c r="EQ106" i="14" s="1"/>
  <c r="EQ108" i="14"/>
  <c r="AU104" i="14"/>
  <c r="AY9" i="7"/>
  <c r="EU9" i="7"/>
  <c r="ES11" i="19"/>
  <c r="ES109" i="15"/>
  <c r="AX11" i="7"/>
  <c r="ET11" i="7"/>
  <c r="AX10" i="7"/>
  <c r="ET10" i="7"/>
  <c r="AW4" i="7"/>
  <c r="ES4" i="7"/>
  <c r="FV4" i="14"/>
  <c r="BZ4" i="14"/>
  <c r="BZ6" i="15"/>
  <c r="FV6" i="15"/>
  <c r="FR8" i="24"/>
  <c r="FR4" i="24"/>
  <c r="FR9" i="24"/>
  <c r="FR10" i="24"/>
  <c r="BV4" i="24"/>
  <c r="ET108" i="15"/>
  <c r="ET107" i="15"/>
  <c r="ET106" i="15"/>
  <c r="ET109" i="15" s="1"/>
  <c r="ET104" i="15"/>
  <c r="AX104" i="15"/>
  <c r="FV11" i="15"/>
  <c r="BZ11" i="15"/>
  <c r="C111" i="16"/>
  <c r="B112" i="16"/>
  <c r="ET12" i="7"/>
  <c r="AX12" i="7"/>
  <c r="BZ9" i="15"/>
  <c r="FV9" i="15"/>
  <c r="FM7" i="14"/>
  <c r="BQ7" i="14"/>
  <c r="BR8" i="14"/>
  <c r="FN8" i="14"/>
  <c r="FO6" i="14"/>
  <c r="BS6" i="14"/>
  <c r="ET8" i="19"/>
  <c r="ET11" i="19" s="1"/>
  <c r="ET9" i="19"/>
  <c r="ET4" i="19"/>
  <c r="ET10" i="19"/>
  <c r="AX4" i="19"/>
  <c r="BW5" i="15"/>
  <c r="FS5" i="15"/>
  <c r="FP12" i="14"/>
  <c r="BT12" i="14"/>
  <c r="EW13" i="7"/>
  <c r="BA13" i="7"/>
  <c r="ET8" i="7"/>
  <c r="AX8" i="7"/>
  <c r="ES6" i="7"/>
  <c r="AW6" i="7"/>
  <c r="FX12" i="15"/>
  <c r="CB12" i="15"/>
  <c r="FS4" i="15"/>
  <c r="BW4" i="15"/>
  <c r="FQ11" i="24"/>
  <c r="FX8" i="15"/>
  <c r="CB8" i="15"/>
  <c r="C89" i="18"/>
  <c r="B90" i="18"/>
  <c r="EW7" i="7"/>
  <c r="BA7" i="7"/>
  <c r="FU10" i="14"/>
  <c r="BY10" i="14"/>
  <c r="BX11" i="14"/>
  <c r="FT11" i="14"/>
  <c r="CA13" i="15"/>
  <c r="FW13" i="15"/>
  <c r="ER107" i="7"/>
  <c r="ER106" i="7"/>
  <c r="ER108" i="7"/>
  <c r="ER104" i="7"/>
  <c r="AV104" i="7"/>
  <c r="EQ109" i="7"/>
  <c r="BZ7" i="15"/>
  <c r="FV7" i="15"/>
  <c r="FU9" i="14"/>
  <c r="BY9" i="14"/>
  <c r="BZ10" i="15"/>
  <c r="FV10" i="15"/>
  <c r="ER107" i="14" l="1"/>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9" i="7" s="1"/>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FS8" i="24"/>
  <c r="BW4" i="24"/>
  <c r="FS10" i="24"/>
  <c r="FS4" i="24"/>
  <c r="FS9" i="24" s="1"/>
  <c r="FR11" i="24"/>
  <c r="ES107" i="14" l="1"/>
  <c r="AW104" i="14"/>
  <c r="ES104" i="14"/>
  <c r="ES106" i="14" s="1"/>
  <c r="ES109" i="14" s="1"/>
  <c r="ES108" i="14"/>
  <c r="FS11" i="24"/>
  <c r="AZ11" i="7"/>
  <c r="EV11" i="7"/>
  <c r="EV10" i="7"/>
  <c r="AZ10" i="7"/>
  <c r="BA9" i="7"/>
  <c r="EW9" i="7"/>
  <c r="EU4" i="7"/>
  <c r="AY4" i="7"/>
  <c r="FP8" i="14"/>
  <c r="BT8" i="14"/>
  <c r="BC7" i="7"/>
  <c r="EY7" i="7"/>
  <c r="FT4" i="24"/>
  <c r="FT10" i="24"/>
  <c r="BX4" i="24"/>
  <c r="FT8" i="24"/>
  <c r="FT11" i="24" s="1"/>
  <c r="FT9" i="24"/>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BB9" i="7" l="1"/>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9" i="19"/>
  <c r="EW4" i="19"/>
  <c r="BA4" i="19"/>
  <c r="EW12" i="7"/>
  <c r="BA12" i="7"/>
  <c r="EW8" i="7"/>
  <c r="BA8" i="7"/>
  <c r="FY4" i="14"/>
  <c r="CC4" i="14"/>
  <c r="GA8" i="15"/>
  <c r="CE8" i="15"/>
  <c r="EW107" i="15"/>
  <c r="EW108" i="15"/>
  <c r="EW104" i="15"/>
  <c r="EW106" i="15" s="1"/>
  <c r="BA104" i="15"/>
  <c r="BD13" i="7"/>
  <c r="EZ13" i="7"/>
  <c r="CC6" i="15"/>
  <c r="FY6" i="15"/>
  <c r="FU10" i="24"/>
  <c r="BY4" i="24"/>
  <c r="FU4" i="24"/>
  <c r="FU9" i="24"/>
  <c r="FU8" i="24"/>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FU11" i="24"/>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FV10" i="24"/>
  <c r="FV8" i="24"/>
  <c r="BZ4" i="24"/>
  <c r="FV4" i="24"/>
  <c r="FV9" i="24" s="1"/>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10" i="19"/>
  <c r="EY8" i="19"/>
  <c r="EY9" i="19"/>
  <c r="BC4" i="19"/>
  <c r="EX11" i="19"/>
  <c r="CE11" i="15"/>
  <c r="GA11" i="15"/>
  <c r="CG12" i="15"/>
  <c r="GC12" i="15"/>
  <c r="EX6" i="7"/>
  <c r="BB6" i="7"/>
  <c r="EY12" i="7"/>
  <c r="BC12" i="7"/>
  <c r="FB13" i="7"/>
  <c r="BF13" i="7"/>
  <c r="EY8" i="7"/>
  <c r="BC8" i="7"/>
  <c r="GA6" i="15"/>
  <c r="CE6" i="15"/>
  <c r="FZ9" i="14"/>
  <c r="CD9" i="14"/>
  <c r="FT6" i="14"/>
  <c r="BX6" i="14"/>
  <c r="FR7" i="14"/>
  <c r="BV7" i="14"/>
  <c r="EX109" i="15"/>
  <c r="FW4" i="24"/>
  <c r="FW9" i="24" s="1"/>
  <c r="CA4" i="24"/>
  <c r="FW8" i="24"/>
  <c r="FW10" i="24"/>
  <c r="FB7" i="7"/>
  <c r="BF7" i="7"/>
  <c r="FZ10" i="14"/>
  <c r="CD10" i="14"/>
  <c r="FS8" i="14"/>
  <c r="BW8" i="14"/>
  <c r="CE10" i="15"/>
  <c r="GA10" i="15"/>
  <c r="CB5" i="15"/>
  <c r="FX5" i="15"/>
  <c r="FV11" i="24"/>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9" i="19"/>
  <c r="EZ8" i="19"/>
  <c r="EZ4" i="19"/>
  <c r="EZ10" i="19"/>
  <c r="BD4" i="19"/>
  <c r="CF9" i="15"/>
  <c r="GB9" i="15"/>
  <c r="GB7" i="15"/>
  <c r="CF7" i="15"/>
  <c r="EW109" i="7"/>
  <c r="GA10" i="14"/>
  <c r="CE10" i="14"/>
  <c r="FU6" i="14"/>
  <c r="BY6" i="14"/>
  <c r="CF6" i="15"/>
  <c r="GB6" i="15"/>
  <c r="FC13" i="7"/>
  <c r="BG13" i="7"/>
  <c r="EY6" i="7"/>
  <c r="BC6" i="7"/>
  <c r="C117" i="16"/>
  <c r="B118" i="16"/>
  <c r="EZ108" i="15"/>
  <c r="EZ107" i="15"/>
  <c r="EZ104" i="15"/>
  <c r="EZ106" i="15" s="1"/>
  <c r="EZ109" i="15" s="1"/>
  <c r="BD104" i="15"/>
  <c r="GB4" i="14"/>
  <c r="CF4" i="14"/>
  <c r="GD8" i="15"/>
  <c r="CH8" i="15"/>
  <c r="EX106" i="7"/>
  <c r="EX108" i="7"/>
  <c r="EX104" i="7"/>
  <c r="EX107" i="7" s="1"/>
  <c r="BB104" i="7"/>
  <c r="FV12" i="14"/>
  <c r="BZ12" i="14"/>
  <c r="CF10" i="15"/>
  <c r="GB10" i="15"/>
  <c r="FW11" i="24"/>
  <c r="CF11" i="15"/>
  <c r="GB11" i="15"/>
  <c r="FZ11" i="14"/>
  <c r="CD11" i="14"/>
  <c r="B96" i="18"/>
  <c r="C95" i="18"/>
  <c r="FY4" i="15"/>
  <c r="CC4" i="15"/>
  <c r="FT8" i="14"/>
  <c r="BX8" i="14"/>
  <c r="BG7" i="7"/>
  <c r="FC7" i="7"/>
  <c r="CB4" i="24"/>
  <c r="FX4" i="24"/>
  <c r="FX9" i="24" s="1"/>
  <c r="FX10" i="24"/>
  <c r="FX8" i="24"/>
  <c r="FS7" i="14"/>
  <c r="BW7" i="14"/>
  <c r="CE9" i="14"/>
  <c r="GA9" i="14"/>
  <c r="EZ8" i="7"/>
  <c r="BD8" i="7"/>
  <c r="EZ12" i="7"/>
  <c r="BD12" i="7"/>
  <c r="CG13" i="15"/>
  <c r="GC13" i="15"/>
  <c r="BD4" i="7" l="1"/>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FA109"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FX11" i="24"/>
  <c r="FY8" i="24"/>
  <c r="FY4" i="24"/>
  <c r="FY9" i="24" s="1"/>
  <c r="FY10" i="24"/>
  <c r="CC4" i="24"/>
  <c r="B97" i="18"/>
  <c r="C96" i="18"/>
  <c r="EY108" i="7"/>
  <c r="EY106" i="7"/>
  <c r="EY104" i="7"/>
  <c r="EY107" i="7" s="1"/>
  <c r="BC104" i="7"/>
  <c r="B119" i="16"/>
  <c r="C118" i="16"/>
  <c r="BH13" i="7"/>
  <c r="FD13" i="7"/>
  <c r="FV6" i="14"/>
  <c r="BZ6" i="14"/>
  <c r="EY108" i="14" l="1"/>
  <c r="EY107" i="14"/>
  <c r="BC104" i="14"/>
  <c r="EY104" i="14"/>
  <c r="EY106" i="14" s="1"/>
  <c r="EX109" i="14"/>
  <c r="BF10" i="7"/>
  <c r="FB10" i="7"/>
  <c r="BG9" i="7"/>
  <c r="FC9" i="7"/>
  <c r="BF11" i="7"/>
  <c r="FB11" i="7"/>
  <c r="BE4" i="7"/>
  <c r="FA4" i="7"/>
  <c r="C119" i="16"/>
  <c r="B120" i="16"/>
  <c r="FZ8" i="24"/>
  <c r="FZ4" i="24"/>
  <c r="FZ9" i="24" s="1"/>
  <c r="CD4" i="24"/>
  <c r="FZ10" i="24"/>
  <c r="FY11" i="24"/>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Z11" i="24"/>
  <c r="FC108" i="15"/>
  <c r="FC107" i="15"/>
  <c r="FC104" i="15"/>
  <c r="FC106" i="15" s="1"/>
  <c r="FC109" i="15" s="1"/>
  <c r="BG104" i="15"/>
  <c r="GE9" i="15"/>
  <c r="CI9" i="15"/>
  <c r="C98" i="18"/>
  <c r="B99" i="18"/>
  <c r="FB6" i="7"/>
  <c r="BF6" i="7"/>
  <c r="CI7" i="15"/>
  <c r="GE7" i="15"/>
  <c r="FC12" i="7"/>
  <c r="BG12" i="7"/>
  <c r="GB5" i="15"/>
  <c r="CF5" i="15"/>
  <c r="FA106" i="7"/>
  <c r="FA108" i="7"/>
  <c r="FA104" i="7"/>
  <c r="FA107" i="7" s="1"/>
  <c r="BE104" i="7"/>
  <c r="CA8" i="14"/>
  <c r="FW8" i="14"/>
  <c r="CE4" i="24"/>
  <c r="GA4" i="24"/>
  <c r="GA10" i="24"/>
  <c r="GA8" i="24"/>
  <c r="GA9" i="24"/>
  <c r="C120" i="16"/>
  <c r="B121" i="16"/>
  <c r="CI11" i="15"/>
  <c r="GE11" i="15"/>
  <c r="GE6" i="15"/>
  <c r="CI6" i="15"/>
  <c r="GF13" i="15"/>
  <c r="CJ13" i="15"/>
  <c r="CK12" i="15"/>
  <c r="GG12" i="15"/>
  <c r="FF7" i="7"/>
  <c r="BJ7" i="7"/>
  <c r="GA11" i="24" l="1"/>
  <c r="FA108" i="14"/>
  <c r="FA107" i="14"/>
  <c r="FA104" i="14"/>
  <c r="FA106" i="14" s="1"/>
  <c r="FA109" i="14" s="1"/>
  <c r="BE104" i="14"/>
  <c r="BH11" i="7"/>
  <c r="FD11" i="7"/>
  <c r="BI9" i="7"/>
  <c r="FE9" i="7"/>
  <c r="BH10" i="7"/>
  <c r="FD10" i="7"/>
  <c r="FC4" i="7"/>
  <c r="BG4" i="7"/>
  <c r="CK13" i="15"/>
  <c r="GG13" i="15"/>
  <c r="GB8" i="24"/>
  <c r="GB4" i="24"/>
  <c r="GB9" i="24" s="1"/>
  <c r="GB10" i="24"/>
  <c r="CF4" i="24"/>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FE109"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GC4" i="24"/>
  <c r="GC9" i="24" s="1"/>
  <c r="GC10" i="24"/>
  <c r="GC8" i="24"/>
  <c r="CG4" i="24"/>
  <c r="GB11" i="24"/>
  <c r="BG104" i="14" l="1"/>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GD8" i="24"/>
  <c r="CH4" i="24"/>
  <c r="GD10" i="24"/>
  <c r="GD4" i="24"/>
  <c r="GD9" i="24" s="1"/>
  <c r="GC11" i="24"/>
  <c r="B102" i="18"/>
  <c r="C101" i="18"/>
  <c r="BM13" i="7"/>
  <c r="FI13" i="7"/>
  <c r="GA6" i="14"/>
  <c r="CE6" i="14"/>
  <c r="B124" i="16"/>
  <c r="C123" i="16"/>
  <c r="GH6" i="15"/>
  <c r="CL6" i="15"/>
  <c r="FF8" i="7"/>
  <c r="BJ8" i="7"/>
  <c r="GH9" i="15"/>
  <c r="CL9" i="15"/>
  <c r="GE4" i="15"/>
  <c r="CI4" i="15"/>
  <c r="FF4" i="19"/>
  <c r="FF8" i="19"/>
  <c r="FF9"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D11" i="24"/>
  <c r="GI7" i="15"/>
  <c r="CM7" i="15"/>
  <c r="CO12" i="15"/>
  <c r="GK12" i="15"/>
  <c r="GH9" i="14"/>
  <c r="CL9" i="14"/>
  <c r="FF6" i="7"/>
  <c r="BJ6" i="7"/>
  <c r="GK8" i="15"/>
  <c r="CO8" i="15"/>
  <c r="CL10" i="14"/>
  <c r="GH10" i="14"/>
  <c r="GF5" i="15"/>
  <c r="CJ5" i="15"/>
  <c r="CM11" i="15"/>
  <c r="GI11" i="15"/>
  <c r="FD109" i="7"/>
  <c r="CM10" i="15"/>
  <c r="GI10" i="15"/>
  <c r="FG108" i="15"/>
  <c r="FG107" i="15"/>
  <c r="FG104" i="15"/>
  <c r="FG106" i="15" s="1"/>
  <c r="FG109" i="15" s="1"/>
  <c r="BK104" i="15"/>
  <c r="FF11" i="19"/>
  <c r="C102" i="18"/>
  <c r="B103" i="18"/>
  <c r="GJ13" i="15"/>
  <c r="CN13" i="15"/>
  <c r="GC12" i="14"/>
  <c r="CG12" i="14"/>
  <c r="FZ7" i="14"/>
  <c r="CD7" i="14"/>
  <c r="FG12" i="7"/>
  <c r="BK12" i="7"/>
  <c r="FG9" i="19"/>
  <c r="FG10" i="19"/>
  <c r="FG4" i="19"/>
  <c r="FG8" i="19"/>
  <c r="BK4" i="19"/>
  <c r="C124" i="16"/>
  <c r="B125" i="16"/>
  <c r="FJ13" i="7"/>
  <c r="BN13" i="7"/>
  <c r="GE8" i="24"/>
  <c r="CI4" i="24"/>
  <c r="GE4" i="24"/>
  <c r="GE9" i="24" s="1"/>
  <c r="GE10" i="24"/>
  <c r="FJ7" i="7"/>
  <c r="BN7" i="7"/>
  <c r="FE108" i="7"/>
  <c r="FE106" i="7"/>
  <c r="FE104" i="7"/>
  <c r="FE107" i="7" s="1"/>
  <c r="BI104" i="7"/>
  <c r="GI4" i="14"/>
  <c r="CM4" i="14"/>
  <c r="CK11" i="14"/>
  <c r="GG11" i="14"/>
  <c r="CE8" i="14"/>
  <c r="GA8" i="14"/>
  <c r="FH10" i="7" l="1"/>
  <c r="BL10" i="7"/>
  <c r="FG11" i="19"/>
  <c r="FG4" i="7"/>
  <c r="BK4" i="7"/>
  <c r="FI9" i="7"/>
  <c r="BM9" i="7"/>
  <c r="BI104" i="14"/>
  <c r="FE104" i="14"/>
  <c r="FE106" i="14" s="1"/>
  <c r="FE109"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J4" i="24"/>
  <c r="GF4" i="24"/>
  <c r="GF9" i="24"/>
  <c r="GF10" i="24"/>
  <c r="GF8" i="24"/>
  <c r="C125" i="16"/>
  <c r="B126" i="16"/>
  <c r="GA7" i="14"/>
  <c r="CE7" i="14"/>
  <c r="CO13" i="15"/>
  <c r="GK13" i="15"/>
  <c r="C103" i="18"/>
  <c r="B104" i="18"/>
  <c r="CN11" i="15"/>
  <c r="GJ11" i="15"/>
  <c r="CM10" i="14"/>
  <c r="GI10" i="14"/>
  <c r="CP12" i="15"/>
  <c r="GL12" i="15"/>
  <c r="GC6" i="14"/>
  <c r="CG6" i="14"/>
  <c r="FH8" i="7"/>
  <c r="BL8" i="7"/>
  <c r="CN9" i="15"/>
  <c r="GJ9" i="15"/>
  <c r="GE11" i="24"/>
  <c r="CN10" i="15"/>
  <c r="GJ10" i="15"/>
  <c r="GG5" i="15"/>
  <c r="CK5" i="15"/>
  <c r="CP8" i="15"/>
  <c r="GL8" i="15"/>
  <c r="GI9" i="14"/>
  <c r="CM9" i="14"/>
  <c r="CN7" i="15"/>
  <c r="GJ7" i="15"/>
  <c r="BL4" i="7" l="1"/>
  <c r="FH4" i="7"/>
  <c r="BM11" i="7"/>
  <c r="FI11" i="7"/>
  <c r="FF104" i="14"/>
  <c r="FF106" i="14" s="1"/>
  <c r="FF109" i="14" s="1"/>
  <c r="FF107" i="14"/>
  <c r="FF108" i="14"/>
  <c r="BJ104" i="14"/>
  <c r="FH109" i="15"/>
  <c r="BN9" i="7"/>
  <c r="FJ9" i="7"/>
  <c r="GF11" i="24"/>
  <c r="FI10" i="7"/>
  <c r="BM10" i="7"/>
  <c r="FH11" i="19"/>
  <c r="C104" i="18"/>
  <c r="B105" i="18"/>
  <c r="GB7" i="14"/>
  <c r="CF7" i="14"/>
  <c r="GG10" i="24"/>
  <c r="GG8" i="24"/>
  <c r="GG4" i="24"/>
  <c r="GG9" i="24" s="1"/>
  <c r="CK4" i="24"/>
  <c r="GC8" i="14"/>
  <c r="CG8" i="14"/>
  <c r="CM11" i="14"/>
  <c r="GI11" i="14"/>
  <c r="FI108" i="15"/>
  <c r="FI106" i="15"/>
  <c r="FI109" i="15" s="1"/>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BK104" i="14" l="1"/>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GG11" i="24"/>
  <c r="CR12" i="15"/>
  <c r="GN12" i="15"/>
  <c r="CO9" i="14"/>
  <c r="GK9" i="14"/>
  <c r="CP4" i="14"/>
  <c r="GL4" i="14"/>
  <c r="FG109" i="7"/>
  <c r="GL9" i="15"/>
  <c r="CP9" i="15"/>
  <c r="FJ108" i="15"/>
  <c r="FJ106" i="15"/>
  <c r="FJ107" i="15"/>
  <c r="FJ104" i="15"/>
  <c r="BN104" i="15"/>
  <c r="C105" i="18"/>
  <c r="B106" i="18"/>
  <c r="FM7" i="7"/>
  <c r="BQ7" i="7"/>
  <c r="GI5" i="15"/>
  <c r="CM5" i="15"/>
  <c r="GI4" i="15"/>
  <c r="CM4" i="15"/>
  <c r="C127" i="16"/>
  <c r="B128" i="16"/>
  <c r="GE6" i="14"/>
  <c r="CI6" i="14"/>
  <c r="FH108" i="7"/>
  <c r="FH106" i="7"/>
  <c r="FH104" i="7"/>
  <c r="FH107" i="7" s="1"/>
  <c r="BL104" i="7"/>
  <c r="GH8" i="24"/>
  <c r="GH4" i="24"/>
  <c r="GH9" i="24" s="1"/>
  <c r="GH10" i="24"/>
  <c r="CL4" i="24"/>
  <c r="FJ4" i="7" l="1"/>
  <c r="BN4" i="7"/>
  <c r="FK10" i="7"/>
  <c r="BO10" i="7"/>
  <c r="FJ11" i="19"/>
  <c r="FL9" i="7"/>
  <c r="BP9" i="7"/>
  <c r="BO11" i="7"/>
  <c r="FK11" i="7"/>
  <c r="FH107" i="14"/>
  <c r="BL104" i="14"/>
  <c r="FH108" i="14"/>
  <c r="FH104" i="14"/>
  <c r="FH106" i="14" s="1"/>
  <c r="FH109" i="14" s="1"/>
  <c r="GI10" i="24"/>
  <c r="GI8" i="24"/>
  <c r="CM4" i="24"/>
  <c r="GI4" i="24"/>
  <c r="GI9" i="24" s="1"/>
  <c r="GH11" i="24"/>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FK109" i="15" s="1"/>
  <c r="BO104" i="15"/>
  <c r="GN13" i="15"/>
  <c r="CR13" i="15"/>
  <c r="GM6" i="15"/>
  <c r="CQ6" i="15"/>
  <c r="CQ7" i="15"/>
  <c r="GM7" i="15"/>
  <c r="BP11" i="7" l="1"/>
  <c r="FL11" i="7"/>
  <c r="FL10" i="7"/>
  <c r="BP10" i="7"/>
  <c r="FI104" i="14"/>
  <c r="FI106" i="14"/>
  <c r="FI108" i="14"/>
  <c r="BM104" i="14"/>
  <c r="FI107" i="14"/>
  <c r="BQ9" i="7"/>
  <c r="FM9" i="7"/>
  <c r="FK4" i="7"/>
  <c r="BO4" i="7"/>
  <c r="GI11" i="24"/>
  <c r="CS13" i="15"/>
  <c r="GO13" i="15"/>
  <c r="FL12" i="7"/>
  <c r="BP12" i="7"/>
  <c r="GP12" i="15"/>
  <c r="CT12" i="15"/>
  <c r="CL12" i="14"/>
  <c r="GH12" i="14"/>
  <c r="GG6" i="14"/>
  <c r="CK6" i="14"/>
  <c r="CQ10" i="14"/>
  <c r="GM10" i="14"/>
  <c r="C107" i="18"/>
  <c r="B108" i="18"/>
  <c r="GM9" i="14"/>
  <c r="CQ9" i="14"/>
  <c r="GJ8" i="24"/>
  <c r="CN4" i="24"/>
  <c r="GJ4" i="24"/>
  <c r="GJ10" i="24" s="1"/>
  <c r="GJ9" i="2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FL109" i="15" s="1"/>
  <c r="BP104" i="15"/>
  <c r="GE7" i="14"/>
  <c r="CI7" i="14"/>
  <c r="BS13" i="7"/>
  <c r="FO13" i="7"/>
  <c r="CR4" i="14"/>
  <c r="GN4" i="14"/>
  <c r="FL4" i="19"/>
  <c r="FL9" i="19"/>
  <c r="FL8" i="19"/>
  <c r="FL10" i="19"/>
  <c r="BP4" i="19"/>
  <c r="FK11" i="19"/>
  <c r="CR10" i="15"/>
  <c r="GN10" i="15"/>
  <c r="GL11" i="14"/>
  <c r="CP11" i="14"/>
  <c r="CT8" i="15"/>
  <c r="GP8" i="15"/>
  <c r="CR9" i="15"/>
  <c r="GN9" i="15"/>
  <c r="C129" i="16"/>
  <c r="B130" i="16"/>
  <c r="FJ109" i="7" l="1"/>
  <c r="FJ108" i="14"/>
  <c r="FJ107" i="14"/>
  <c r="FJ104" i="14"/>
  <c r="FJ106" i="14"/>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FM109" i="15" s="1"/>
  <c r="BQ104" i="15"/>
  <c r="GL5" i="15"/>
  <c r="CP5" i="15"/>
  <c r="CP4" i="15"/>
  <c r="GL4" i="15"/>
  <c r="GN10" i="14"/>
  <c r="CR10" i="14"/>
  <c r="CM12" i="14"/>
  <c r="GI12" i="14"/>
  <c r="B131" i="16"/>
  <c r="C130" i="16"/>
  <c r="BT13" i="7"/>
  <c r="FP13" i="7"/>
  <c r="FM8" i="7"/>
  <c r="BQ8" i="7"/>
  <c r="GK4" i="24"/>
  <c r="GK10" i="24" s="1"/>
  <c r="GK8" i="24"/>
  <c r="CO4" i="24"/>
  <c r="GK9" i="24"/>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GJ11" i="24"/>
  <c r="CT13" i="15"/>
  <c r="GP13" i="15"/>
  <c r="GK11" i="24" l="1"/>
  <c r="FO9" i="7"/>
  <c r="BS9" i="7"/>
  <c r="FN10" i="7"/>
  <c r="BR10" i="7"/>
  <c r="BR11" i="7"/>
  <c r="FN11" i="7"/>
  <c r="BO104" i="14"/>
  <c r="FK104" i="14"/>
  <c r="FK106" i="14" s="1"/>
  <c r="FK109" i="14" s="1"/>
  <c r="FK107" i="14"/>
  <c r="FK108" i="14"/>
  <c r="FM4" i="7"/>
  <c r="BQ4" i="7"/>
  <c r="CT11" i="15"/>
  <c r="GP11" i="15"/>
  <c r="FL108" i="7"/>
  <c r="FL107" i="7"/>
  <c r="FL106" i="7"/>
  <c r="FL104" i="7"/>
  <c r="BP104" i="7"/>
  <c r="GP6" i="15"/>
  <c r="CT6" i="15"/>
  <c r="GL8" i="24"/>
  <c r="CP4" i="24"/>
  <c r="GL9" i="24"/>
  <c r="GL4" i="24"/>
  <c r="GL10" i="24" s="1"/>
  <c r="FN8" i="7"/>
  <c r="BR8" i="7"/>
  <c r="GO10" i="14"/>
  <c r="CS10" i="14"/>
  <c r="GM5" i="15"/>
  <c r="CQ5" i="15"/>
  <c r="FN107" i="15"/>
  <c r="FN108" i="15"/>
  <c r="FN106" i="15"/>
  <c r="FN109" i="15" s="1"/>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L107" i="14" l="1"/>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GM4" i="24"/>
  <c r="GM10" i="24" s="1"/>
  <c r="GM9" i="24"/>
  <c r="CQ4" i="24"/>
  <c r="GM8" i="24"/>
  <c r="FO12" i="7"/>
  <c r="BS12" i="7"/>
  <c r="FR13" i="7"/>
  <c r="BV13" i="7"/>
  <c r="GP9" i="14"/>
  <c r="CT9" i="14"/>
  <c r="FO4" i="19"/>
  <c r="FO9" i="19" s="1"/>
  <c r="FO8" i="19"/>
  <c r="FO10" i="19"/>
  <c r="BS4" i="19"/>
  <c r="FN11" i="19"/>
  <c r="GI8" i="14"/>
  <c r="CM8" i="14"/>
  <c r="B133" i="16"/>
  <c r="C132" i="16"/>
  <c r="CW12" i="15"/>
  <c r="GS12" i="15"/>
  <c r="GL11" i="24"/>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M11" i="24"/>
  <c r="GO5" i="15"/>
  <c r="CS5" i="15"/>
  <c r="GL12" i="14"/>
  <c r="CP12" i="14"/>
  <c r="FP108" i="15"/>
  <c r="FP107" i="15"/>
  <c r="FP106" i="15"/>
  <c r="FP104" i="15"/>
  <c r="BT104" i="15"/>
  <c r="GS13" i="15"/>
  <c r="CW13" i="15"/>
  <c r="GI7" i="14"/>
  <c r="CM7" i="14"/>
  <c r="GO4" i="15"/>
  <c r="CS4" i="15"/>
  <c r="CN8" i="14"/>
  <c r="GJ8" i="14"/>
  <c r="FP4" i="19"/>
  <c r="FP9" i="19" s="1"/>
  <c r="FP8" i="19"/>
  <c r="FP10" i="19"/>
  <c r="BT4" i="19"/>
  <c r="GN8" i="24"/>
  <c r="GN4" i="24"/>
  <c r="GN10" i="24" s="1"/>
  <c r="GN9" i="24"/>
  <c r="CR4" i="24"/>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GO4" i="24"/>
  <c r="GO10" i="24"/>
  <c r="GO8" i="24"/>
  <c r="CS4" i="24"/>
  <c r="GO9" i="24"/>
  <c r="GN11" i="24"/>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GO11" i="24"/>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8" i="19"/>
  <c r="FR9"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P8" i="24"/>
  <c r="CT4" i="24"/>
  <c r="GP4" i="24"/>
  <c r="GP10" i="24" s="1"/>
  <c r="GP9" i="24"/>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9" i="7" s="1"/>
  <c r="FQ104" i="7"/>
  <c r="BU104" i="7"/>
  <c r="CU4" i="24"/>
  <c r="GQ4" i="24"/>
  <c r="GQ10" i="24" s="1"/>
  <c r="GQ9" i="24"/>
  <c r="GQ8" i="24"/>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8" i="19"/>
  <c r="FS9" i="19"/>
  <c r="FS10" i="19"/>
  <c r="BW4" i="19"/>
  <c r="FS12" i="7"/>
  <c r="BW12" i="7"/>
  <c r="CY11" i="15"/>
  <c r="GU11" i="15"/>
  <c r="GN6" i="14"/>
  <c r="CR6" i="14"/>
  <c r="FV13" i="7"/>
  <c r="BZ13" i="7"/>
  <c r="CS12" i="14"/>
  <c r="GO12" i="14"/>
  <c r="GP11" i="24"/>
  <c r="CY10" i="15"/>
  <c r="GU10" i="15"/>
  <c r="FR6" i="7"/>
  <c r="BV6" i="7"/>
  <c r="CX10" i="14"/>
  <c r="GT10" i="14"/>
  <c r="FR109" i="15"/>
  <c r="BY9" i="7" l="1"/>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Q11" i="24"/>
  <c r="GR4" i="24"/>
  <c r="GR9" i="24"/>
  <c r="GR10" i="24"/>
  <c r="GR8" i="24"/>
  <c r="CV4" i="24"/>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GS8" i="24"/>
  <c r="CW4" i="24"/>
  <c r="GS9" i="24"/>
  <c r="GS4" i="24"/>
  <c r="GS10" i="24"/>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GR11" i="24"/>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FV9"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T8" i="24"/>
  <c r="CX4" i="24"/>
  <c r="GT9" i="24"/>
  <c r="GT4" i="24"/>
  <c r="GT10" i="24" s="1"/>
  <c r="GU5" i="15"/>
  <c r="CY5" i="15"/>
  <c r="GO7" i="14"/>
  <c r="CS7" i="14"/>
  <c r="CC13" i="7"/>
  <c r="FY13" i="7"/>
  <c r="GW9" i="14"/>
  <c r="DA9" i="14"/>
  <c r="FT106" i="7"/>
  <c r="FT108" i="7"/>
  <c r="FT104" i="7"/>
  <c r="FT107" i="7" s="1"/>
  <c r="BX104" i="7"/>
  <c r="FS109" i="7"/>
  <c r="DB4" i="14"/>
  <c r="GX4" i="14"/>
  <c r="GS11" i="24"/>
  <c r="CZ11" i="14"/>
  <c r="GV11" i="14"/>
  <c r="CA11" i="7" l="1"/>
  <c r="FW11" i="7"/>
  <c r="FT106" i="14"/>
  <c r="FT104" i="14"/>
  <c r="FT107" i="14"/>
  <c r="BX104" i="14"/>
  <c r="FT108" i="14"/>
  <c r="FV11" i="19"/>
  <c r="BZ4" i="7"/>
  <c r="FV4" i="7"/>
  <c r="FS109" i="14"/>
  <c r="CB9" i="7"/>
  <c r="FX9" i="7"/>
  <c r="FW10" i="7"/>
  <c r="CA10" i="7"/>
  <c r="GX9" i="14"/>
  <c r="DB9" i="14"/>
  <c r="GP7" i="14"/>
  <c r="CT7" i="14"/>
  <c r="GT11" i="2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7" i="7"/>
  <c r="FU106" i="7"/>
  <c r="FU104" i="7"/>
  <c r="BY104" i="7"/>
  <c r="FZ13" i="7"/>
  <c r="CD13" i="7"/>
  <c r="GU4" i="24"/>
  <c r="GU9" i="24"/>
  <c r="GU10" i="24"/>
  <c r="GU8" i="24"/>
  <c r="CY4" i="24"/>
  <c r="FZ7" i="7"/>
  <c r="CD7" i="7"/>
  <c r="HA8" i="15"/>
  <c r="DE8" i="15"/>
  <c r="FW4" i="19"/>
  <c r="FW10" i="19" s="1"/>
  <c r="FW8" i="19"/>
  <c r="FW9" i="19"/>
  <c r="CA4" i="19"/>
  <c r="CC9" i="7" l="1"/>
  <c r="FY9" i="7"/>
  <c r="CB10" i="7"/>
  <c r="FX10" i="7"/>
  <c r="FT109" i="14"/>
  <c r="FU106" i="14"/>
  <c r="FU108" i="14"/>
  <c r="FU104" i="14"/>
  <c r="FU107" i="14" s="1"/>
  <c r="BY104" i="14"/>
  <c r="CA4" i="7"/>
  <c r="FW4" i="7"/>
  <c r="CB11" i="7"/>
  <c r="FX11" i="7"/>
  <c r="FX4" i="19"/>
  <c r="FX8" i="19"/>
  <c r="FX10" i="19"/>
  <c r="FX9" i="19"/>
  <c r="CB4" i="19"/>
  <c r="HB8" i="15"/>
  <c r="DF8" i="15"/>
  <c r="FV107" i="7"/>
  <c r="FV106" i="7"/>
  <c r="FV108" i="7"/>
  <c r="FV104" i="7"/>
  <c r="BZ104" i="7"/>
  <c r="CX12" i="14"/>
  <c r="GT12" i="14"/>
  <c r="GW4" i="15"/>
  <c r="DA4" i="15"/>
  <c r="C119" i="18"/>
  <c r="B120" i="18"/>
  <c r="FW6" i="7"/>
  <c r="CA6" i="7"/>
  <c r="FW109" i="15"/>
  <c r="GQ7" i="14"/>
  <c r="CU7" i="14"/>
  <c r="DF12" i="15"/>
  <c r="HB12" i="15"/>
  <c r="GX11" i="14"/>
  <c r="DB11" i="14"/>
  <c r="DD6" i="15"/>
  <c r="GZ6" i="15"/>
  <c r="CZ4" i="24"/>
  <c r="GV4" i="24"/>
  <c r="GV9" i="24"/>
  <c r="GV10" i="24"/>
  <c r="GV8" i="24"/>
  <c r="FW11" i="19"/>
  <c r="CE7" i="7"/>
  <c r="GA7" i="7"/>
  <c r="GU11" i="24"/>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CC11" i="7" l="1"/>
  <c r="FY11" i="7"/>
  <c r="CC10" i="7"/>
  <c r="FY10" i="7"/>
  <c r="GV11" i="24"/>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GW4" i="24"/>
  <c r="GW10" i="24" s="1"/>
  <c r="GW8" i="24"/>
  <c r="DA4" i="24"/>
  <c r="GW9" i="24"/>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GX4" i="24"/>
  <c r="GX10" i="24" s="1"/>
  <c r="GX9" i="24"/>
  <c r="DB4" i="24"/>
  <c r="GX8" i="24"/>
  <c r="FZ12" i="7"/>
  <c r="CD12" i="7"/>
  <c r="DG13" i="15"/>
  <c r="HC13" i="15"/>
  <c r="DF9" i="15"/>
  <c r="HB9" i="15"/>
  <c r="DC5" i="15"/>
  <c r="GY5" i="15"/>
  <c r="GY4" i="15"/>
  <c r="DC4" i="15"/>
  <c r="GW11" i="24"/>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8" i="19"/>
  <c r="FZ9" i="19"/>
  <c r="FZ10" i="19"/>
  <c r="CD4" i="19"/>
  <c r="DE9" i="14"/>
  <c r="HA9" i="14"/>
  <c r="HB6" i="15"/>
  <c r="DF6" i="15"/>
  <c r="FX107" i="7"/>
  <c r="FX108" i="7"/>
  <c r="FX106" i="7"/>
  <c r="FX104" i="7"/>
  <c r="CB104" i="7"/>
  <c r="FW109" i="7"/>
  <c r="CE11" i="7" l="1"/>
  <c r="GA11" i="7"/>
  <c r="GA10" i="7"/>
  <c r="CE10" i="7"/>
  <c r="FX104" i="14"/>
  <c r="FX108" i="14" s="1"/>
  <c r="CB104" i="14"/>
  <c r="FX106" i="14"/>
  <c r="FX107" i="14"/>
  <c r="CF9" i="7"/>
  <c r="GB9" i="7"/>
  <c r="CD4" i="7"/>
  <c r="FZ4" i="7"/>
  <c r="FW109" i="14"/>
  <c r="HC4" i="14"/>
  <c r="DG4" i="14"/>
  <c r="FY106" i="7"/>
  <c r="FY108" i="7"/>
  <c r="FY104" i="7"/>
  <c r="FY107" i="7" s="1"/>
  <c r="CC104" i="7"/>
  <c r="HB9" i="14"/>
  <c r="DF9" i="14"/>
  <c r="FZ11" i="19"/>
  <c r="GU8" i="14"/>
  <c r="CY8" i="14"/>
  <c r="DG10" i="15"/>
  <c r="HC10" i="15"/>
  <c r="DD5" i="15"/>
  <c r="GZ5" i="15"/>
  <c r="DH13" i="15"/>
  <c r="HD13" i="15"/>
  <c r="GV6" i="14"/>
  <c r="CZ6" i="14"/>
  <c r="GT7" i="14"/>
  <c r="CX7" i="14"/>
  <c r="GD13" i="7"/>
  <c r="CH13" i="7"/>
  <c r="GD7" i="7"/>
  <c r="CH7" i="7"/>
  <c r="HC6" i="15"/>
  <c r="DG6" i="15"/>
  <c r="GA8" i="19"/>
  <c r="GA4" i="19"/>
  <c r="GA10" i="19"/>
  <c r="GA9" i="19"/>
  <c r="CE4" i="19"/>
  <c r="GA8" i="7"/>
  <c r="CE8" i="7"/>
  <c r="DG7" i="15"/>
  <c r="HC7" i="15"/>
  <c r="C144" i="16"/>
  <c r="B145" i="16"/>
  <c r="C122" i="18"/>
  <c r="B123" i="18"/>
  <c r="GZ4" i="15"/>
  <c r="DD4" i="15"/>
  <c r="GA12" i="7"/>
  <c r="CE12" i="7"/>
  <c r="GX11" i="24"/>
  <c r="DG11" i="15"/>
  <c r="HC11" i="15"/>
  <c r="FZ6" i="7"/>
  <c r="CD6" i="7"/>
  <c r="DE11" i="14"/>
  <c r="HA11" i="14"/>
  <c r="FX109" i="7"/>
  <c r="HE12" i="15"/>
  <c r="DI12" i="15"/>
  <c r="DA12" i="14"/>
  <c r="GW12" i="14"/>
  <c r="HC9" i="15"/>
  <c r="DG9" i="15"/>
  <c r="GY9" i="24"/>
  <c r="GY8" i="24"/>
  <c r="DC4" i="24"/>
  <c r="GY4" i="24"/>
  <c r="GY10" i="24" s="1"/>
  <c r="HB10" i="14"/>
  <c r="DF10" i="14"/>
  <c r="DI8" i="15"/>
  <c r="HE8" i="15"/>
  <c r="GA106" i="15"/>
  <c r="GA107" i="15"/>
  <c r="GA104" i="15"/>
  <c r="GA108" i="15" s="1"/>
  <c r="CE104" i="15"/>
  <c r="FZ109" i="15"/>
  <c r="GY11" i="24" l="1"/>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7" i="7"/>
  <c r="FZ108" i="7"/>
  <c r="FZ106" i="7"/>
  <c r="FZ104" i="7"/>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GZ9" i="24"/>
  <c r="DD4" i="24"/>
  <c r="GZ8" i="24"/>
  <c r="GZ4" i="24"/>
  <c r="GZ10" i="24"/>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HA9" i="24"/>
  <c r="HA4" i="24"/>
  <c r="HA10" i="24" s="1"/>
  <c r="HA8" i="24"/>
  <c r="DE4" i="24"/>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Z11" i="24"/>
  <c r="GC107" i="15"/>
  <c r="GC108" i="15"/>
  <c r="GC106" i="15"/>
  <c r="GC104" i="15"/>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HA11" i="24"/>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DF4" i="24"/>
  <c r="HB4" i="24"/>
  <c r="HB10" i="24" s="1"/>
  <c r="HB8" i="24"/>
  <c r="HB9" i="24"/>
  <c r="CH4" i="7" l="1"/>
  <c r="GD4" i="7"/>
  <c r="GA109" i="14"/>
  <c r="CI11" i="7"/>
  <c r="GE11" i="7"/>
  <c r="CJ9" i="7"/>
  <c r="GF9" i="7"/>
  <c r="GE10" i="7"/>
  <c r="CI10" i="7"/>
  <c r="GB107" i="14"/>
  <c r="GB104" i="14"/>
  <c r="GB108" i="14" s="1"/>
  <c r="CF104" i="14"/>
  <c r="GB106" i="14"/>
  <c r="GB109" i="14" s="1"/>
  <c r="HC9" i="24"/>
  <c r="HC10" i="24"/>
  <c r="HC8" i="24"/>
  <c r="DG4" i="24"/>
  <c r="HC4" i="2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HB11" i="24"/>
  <c r="C126" i="18"/>
  <c r="B127" i="18"/>
  <c r="GE106" i="15"/>
  <c r="GE107" i="15"/>
  <c r="GE104" i="15"/>
  <c r="GE108" i="15" s="1"/>
  <c r="CI104" i="15"/>
  <c r="HG9" i="15"/>
  <c r="DK9" i="15"/>
  <c r="DI11" i="14"/>
  <c r="HE11" i="14"/>
  <c r="DK4" i="14"/>
  <c r="HG4" i="14"/>
  <c r="GY8" i="14"/>
  <c r="DC8" i="14"/>
  <c r="GC107" i="7"/>
  <c r="GC108" i="7"/>
  <c r="GC106" i="7"/>
  <c r="GC104" i="7"/>
  <c r="CG104" i="7"/>
  <c r="DJ9" i="14"/>
  <c r="HF9" i="14"/>
  <c r="HC11" i="2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D8" i="24"/>
  <c r="HD4" i="24"/>
  <c r="HD10" i="24" s="1"/>
  <c r="HD9" i="24"/>
  <c r="DH4" i="24"/>
  <c r="HH10" i="15"/>
  <c r="DL10" i="15"/>
  <c r="HA6" i="14"/>
  <c r="DE6" i="14"/>
  <c r="GF8" i="7"/>
  <c r="CJ8" i="7"/>
  <c r="GE11" i="19"/>
  <c r="HG10" i="14"/>
  <c r="DK10" i="14"/>
  <c r="GE6" i="7"/>
  <c r="CI6" i="7"/>
  <c r="DL6" i="15"/>
  <c r="HH6" i="15"/>
  <c r="HE4" i="15"/>
  <c r="DI4" i="15"/>
  <c r="GF4" i="19"/>
  <c r="GF8" i="19"/>
  <c r="GF10" i="19"/>
  <c r="GF9" i="19"/>
  <c r="CJ4" i="19"/>
  <c r="GD106" i="7"/>
  <c r="GD108" i="7"/>
  <c r="GD104" i="7"/>
  <c r="GD107" i="7" s="1"/>
  <c r="CH104" i="7"/>
  <c r="GZ8" i="14"/>
  <c r="DD8" i="14"/>
  <c r="GF108" i="15"/>
  <c r="GF107" i="15"/>
  <c r="GF106" i="15"/>
  <c r="GF104" i="15"/>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HE9" i="24"/>
  <c r="HE4" i="24"/>
  <c r="HE10" i="24"/>
  <c r="HE8" i="24"/>
  <c r="DI4" i="24"/>
  <c r="HD11" i="24"/>
  <c r="DG12" i="14"/>
  <c r="HC12" i="14"/>
  <c r="HH9" i="14"/>
  <c r="DL9" i="14"/>
  <c r="GD109" i="14" l="1"/>
  <c r="CM9" i="7"/>
  <c r="GI9" i="7"/>
  <c r="HE11" i="24"/>
  <c r="CL11" i="7"/>
  <c r="GH11" i="7"/>
  <c r="GG4" i="7"/>
  <c r="CK4" i="7"/>
  <c r="GH10" i="7"/>
  <c r="CL10" i="7"/>
  <c r="GE106" i="14"/>
  <c r="CI104" i="14"/>
  <c r="GE104" i="14"/>
  <c r="GE108" i="14" s="1"/>
  <c r="GE107" i="14"/>
  <c r="HF9" i="24"/>
  <c r="DJ4" i="24"/>
  <c r="HF8" i="24"/>
  <c r="HF4" i="24"/>
  <c r="HF10" i="24" s="1"/>
  <c r="HB8" i="14"/>
  <c r="DF8" i="14"/>
  <c r="HJ9" i="15"/>
  <c r="DN9" i="15"/>
  <c r="DP8" i="15"/>
  <c r="HL8" i="15"/>
  <c r="DN10" i="15"/>
  <c r="HJ10" i="15"/>
  <c r="GH12" i="7"/>
  <c r="CL12" i="7"/>
  <c r="HG5" i="15"/>
  <c r="DK5" i="15"/>
  <c r="DN7" i="15"/>
  <c r="HJ7" i="15"/>
  <c r="HA7" i="14"/>
  <c r="DE7" i="14"/>
  <c r="C151" i="16"/>
  <c r="B152" i="16"/>
  <c r="HC6" i="14"/>
  <c r="DG6" i="14"/>
  <c r="GH106" i="15"/>
  <c r="GH108" i="15"/>
  <c r="GH107" i="15"/>
  <c r="GH104" i="15"/>
  <c r="CL104" i="15"/>
  <c r="DO13" i="15"/>
  <c r="HK13" i="15"/>
  <c r="GG6" i="7"/>
  <c r="CK6" i="7"/>
  <c r="GF107" i="7"/>
  <c r="GF108" i="7"/>
  <c r="GF106" i="7"/>
  <c r="GF104" i="7"/>
  <c r="CJ104" i="7"/>
  <c r="GE109" i="7"/>
  <c r="HD12" i="14"/>
  <c r="DH12" i="14"/>
  <c r="HJ6" i="15"/>
  <c r="DN6" i="15"/>
  <c r="HJ4" i="14"/>
  <c r="DN4" i="14"/>
  <c r="HI10" i="14"/>
  <c r="DM10" i="14"/>
  <c r="DP12" i="15"/>
  <c r="HL12" i="15"/>
  <c r="C129" i="18"/>
  <c r="B130" i="18"/>
  <c r="HI9" i="14"/>
  <c r="DM9" i="14"/>
  <c r="GH8" i="7"/>
  <c r="CL8" i="7"/>
  <c r="GH4" i="19"/>
  <c r="GH8" i="19"/>
  <c r="GH10" i="19"/>
  <c r="GH9" i="19"/>
  <c r="CL4" i="19"/>
  <c r="GG11" i="19"/>
  <c r="GK7" i="7"/>
  <c r="CO7" i="7"/>
  <c r="DL11" i="14"/>
  <c r="HH11" i="14"/>
  <c r="GG109" i="15"/>
  <c r="DN11" i="15"/>
  <c r="HJ11" i="15"/>
  <c r="HG4" i="15"/>
  <c r="DK4" i="15"/>
  <c r="CO13" i="7"/>
  <c r="GK13" i="7"/>
  <c r="GF107" i="14" l="1"/>
  <c r="CJ104" i="14"/>
  <c r="GF104" i="14"/>
  <c r="GF106" i="14"/>
  <c r="GF108"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DK4" i="24"/>
  <c r="HG4" i="24"/>
  <c r="HG10" i="24" s="1"/>
  <c r="HG9" i="24"/>
  <c r="HG8" i="2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HF11" i="24"/>
  <c r="CN11" i="7" l="1"/>
  <c r="GJ11" i="7"/>
  <c r="CO9" i="7"/>
  <c r="GK9" i="7"/>
  <c r="GF109" i="14"/>
  <c r="GI4" i="7"/>
  <c r="CM4" i="7"/>
  <c r="GG104" i="14"/>
  <c r="CK104" i="14"/>
  <c r="GG107" i="14"/>
  <c r="GG106" i="14"/>
  <c r="GG109" i="14" s="1"/>
  <c r="GG108" i="14"/>
  <c r="CN10" i="7"/>
  <c r="GJ10" i="7"/>
  <c r="DP10" i="15"/>
  <c r="HL10" i="15"/>
  <c r="DP7" i="15"/>
  <c r="HL7" i="15"/>
  <c r="GI6" i="7"/>
  <c r="CM6" i="7"/>
  <c r="HL4" i="14"/>
  <c r="DP4" i="14"/>
  <c r="GJ8" i="19"/>
  <c r="GJ4" i="19"/>
  <c r="GJ10" i="19"/>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HG11" i="24"/>
  <c r="HH4" i="24"/>
  <c r="HH10" i="24" s="1"/>
  <c r="HH9" i="24"/>
  <c r="DL4" i="24"/>
  <c r="HH8" i="24"/>
  <c r="CQ7" i="7"/>
  <c r="GM7" i="7"/>
  <c r="GJ107" i="15"/>
  <c r="GJ106" i="15"/>
  <c r="GJ104" i="15"/>
  <c r="GJ108" i="15" s="1"/>
  <c r="CN104" i="15"/>
  <c r="HF12" i="14"/>
  <c r="DJ12" i="14"/>
  <c r="GI11" i="19"/>
  <c r="GG109" i="7"/>
  <c r="DO10" i="14"/>
  <c r="HK10" i="14"/>
  <c r="DM5" i="15"/>
  <c r="HI5" i="15"/>
  <c r="HE6" i="14"/>
  <c r="DI6" i="14"/>
  <c r="DR12" i="15"/>
  <c r="HN12" i="15"/>
  <c r="GJ4" i="7" l="1"/>
  <c r="CN4" i="7"/>
  <c r="GL9" i="7"/>
  <c r="CP9" i="7"/>
  <c r="GH109" i="7"/>
  <c r="GK10" i="7"/>
  <c r="CO10" i="7"/>
  <c r="GH104" i="14"/>
  <c r="GH108" i="14" s="1"/>
  <c r="GH106" i="14"/>
  <c r="GH109" i="14" s="1"/>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HH11" i="24"/>
  <c r="GK12" i="7"/>
  <c r="CO12" i="7"/>
  <c r="GN13" i="7"/>
  <c r="CR13" i="7"/>
  <c r="DI8" i="14"/>
  <c r="HE8" i="14"/>
  <c r="GK4" i="19"/>
  <c r="GK8" i="19"/>
  <c r="GK10" i="19"/>
  <c r="GK9" i="19"/>
  <c r="CO4" i="19"/>
  <c r="GJ11" i="19"/>
  <c r="DQ10" i="15"/>
  <c r="HM10" i="15"/>
  <c r="HL10" i="14"/>
  <c r="DP10" i="14"/>
  <c r="DK12" i="14"/>
  <c r="HG12" i="14"/>
  <c r="GJ109" i="15"/>
  <c r="HI8" i="24"/>
  <c r="DM4" i="24"/>
  <c r="HI9" i="24"/>
  <c r="HI4" i="24"/>
  <c r="HI10" i="24"/>
  <c r="DQ6" i="15"/>
  <c r="HM6" i="15"/>
  <c r="HJ4" i="15"/>
  <c r="DN4" i="15"/>
  <c r="DQ9" i="15"/>
  <c r="HM9" i="15"/>
  <c r="DQ4" i="14"/>
  <c r="HM4" i="14"/>
  <c r="HJ5" i="15"/>
  <c r="DN5" i="15"/>
  <c r="HK11" i="14"/>
  <c r="DO11" i="14"/>
  <c r="HD7" i="14"/>
  <c r="DH7" i="14"/>
  <c r="GI107" i="7"/>
  <c r="GI106" i="7"/>
  <c r="GI108" i="7"/>
  <c r="GI104" i="7"/>
  <c r="CM104" i="7"/>
  <c r="GK8" i="7"/>
  <c r="CO8" i="7"/>
  <c r="DQ7" i="15"/>
  <c r="HM7" i="15"/>
  <c r="CP11" i="7" l="1"/>
  <c r="GL11" i="7"/>
  <c r="CQ9" i="7"/>
  <c r="GM9" i="7"/>
  <c r="CM104" i="14"/>
  <c r="GI107" i="14"/>
  <c r="GI106" i="14"/>
  <c r="GI104" i="14"/>
  <c r="GI108" i="14" s="1"/>
  <c r="CP10" i="7"/>
  <c r="GL10" i="7"/>
  <c r="GK4" i="7"/>
  <c r="CO4" i="7"/>
  <c r="GL8" i="7"/>
  <c r="CP8" i="7"/>
  <c r="HK5" i="15"/>
  <c r="DO5" i="15"/>
  <c r="DR7" i="15"/>
  <c r="HN7" i="15"/>
  <c r="HE7" i="14"/>
  <c r="DI7" i="14"/>
  <c r="HN9" i="15"/>
  <c r="DR9" i="15"/>
  <c r="DR6" i="15"/>
  <c r="HN6" i="15"/>
  <c r="HJ9" i="24"/>
  <c r="DN4" i="24"/>
  <c r="HJ4" i="24"/>
  <c r="HJ10" i="24" s="1"/>
  <c r="HJ8" i="24"/>
  <c r="GL4" i="19"/>
  <c r="GL10" i="19" s="1"/>
  <c r="GL9" i="19"/>
  <c r="GL8" i="19"/>
  <c r="CP4" i="19"/>
  <c r="DR11" i="15"/>
  <c r="HN11" i="15"/>
  <c r="B156" i="16"/>
  <c r="C155" i="16"/>
  <c r="GO7" i="7"/>
  <c r="CS7" i="7"/>
  <c r="HK4" i="15"/>
  <c r="DO4" i="15"/>
  <c r="HI11" i="24"/>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J11" i="24"/>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DO4" i="24"/>
  <c r="HK4" i="24"/>
  <c r="HK10" i="24" s="1"/>
  <c r="HK9" i="24"/>
  <c r="HK8" i="24"/>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HK11" i="24"/>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HL9" i="24"/>
  <c r="HL8" i="24"/>
  <c r="DP4" i="24"/>
  <c r="HL4" i="24"/>
  <c r="HL10" i="24" s="1"/>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HL11" i="24" l="1"/>
  <c r="GK109" i="14"/>
  <c r="GN4" i="7"/>
  <c r="CR4" i="7"/>
  <c r="GL106" i="14"/>
  <c r="GL104" i="14"/>
  <c r="GL107" i="14"/>
  <c r="CP104" i="14"/>
  <c r="GL108" i="14"/>
  <c r="CT9" i="7"/>
  <c r="GP9" i="7"/>
  <c r="CS11" i="7"/>
  <c r="GO11" i="7"/>
  <c r="GO10" i="7"/>
  <c r="CS10" i="7"/>
  <c r="DW12" i="15"/>
  <c r="HT12" i="15" s="1"/>
  <c r="HS12" i="15"/>
  <c r="GO12" i="7"/>
  <c r="CS12" i="7"/>
  <c r="B159" i="16"/>
  <c r="C158" i="16"/>
  <c r="GN6" i="7"/>
  <c r="CR6" i="7"/>
  <c r="HM4" i="24"/>
  <c r="HM10" i="24" s="1"/>
  <c r="HM8" i="24"/>
  <c r="DQ4" i="24"/>
  <c r="HM9" i="24"/>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7" i="7"/>
  <c r="GM108" i="7"/>
  <c r="GM106" i="7"/>
  <c r="GM104" i="7"/>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9" i="14" s="1"/>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8" i="19"/>
  <c r="GP9" i="19"/>
  <c r="GP10" i="19"/>
  <c r="CT4" i="19"/>
  <c r="HN9" i="24"/>
  <c r="HN8" i="24"/>
  <c r="DR4" i="24"/>
  <c r="HN4" i="24"/>
  <c r="HN10" i="24" s="1"/>
  <c r="GO6" i="7"/>
  <c r="CS6" i="7"/>
  <c r="C137" i="18"/>
  <c r="B138" i="18"/>
  <c r="C138" i="18" s="1"/>
  <c r="DV6" i="15"/>
  <c r="HR6" i="15"/>
  <c r="HI7" i="14"/>
  <c r="DM7" i="14"/>
  <c r="GS13" i="7"/>
  <c r="CW13" i="7"/>
  <c r="GS7" i="7"/>
  <c r="CW7" i="7"/>
  <c r="HK6" i="14"/>
  <c r="DO6" i="14"/>
  <c r="HM11" i="24"/>
  <c r="CV9" i="7" l="1"/>
  <c r="GR9" i="7"/>
  <c r="GP4" i="7"/>
  <c r="CT4" i="7"/>
  <c r="GN109" i="7"/>
  <c r="CU10" i="7"/>
  <c r="GQ10" i="7"/>
  <c r="GN107" i="14"/>
  <c r="GN108" i="14"/>
  <c r="CR104" i="14"/>
  <c r="GN106" i="14"/>
  <c r="GN109" i="14" s="1"/>
  <c r="GN104" i="14"/>
  <c r="CU11" i="7"/>
  <c r="GQ11" i="7"/>
  <c r="HS6" i="15"/>
  <c r="DW6" i="15"/>
  <c r="HT6" i="15" s="1"/>
  <c r="HL6" i="14"/>
  <c r="DP6" i="14"/>
  <c r="GT13" i="7"/>
  <c r="CX13" i="7"/>
  <c r="GP6" i="7"/>
  <c r="CT6" i="7"/>
  <c r="HN11" i="24"/>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DS4" i="24"/>
  <c r="HO4" i="24"/>
  <c r="HO10" i="24" s="1"/>
  <c r="HO9" i="24"/>
  <c r="HO8" i="24"/>
  <c r="GQ9" i="19"/>
  <c r="GQ4" i="19"/>
  <c r="GQ8" i="19"/>
  <c r="GQ10" i="19"/>
  <c r="CU4" i="19"/>
  <c r="GQ8" i="7"/>
  <c r="CU8" i="7"/>
  <c r="GQ106" i="15"/>
  <c r="GQ107" i="15"/>
  <c r="GQ104" i="15"/>
  <c r="GQ108" i="15" s="1"/>
  <c r="CU104" i="15"/>
  <c r="HS10" i="15"/>
  <c r="DW10" i="15"/>
  <c r="HT10" i="15" s="1"/>
  <c r="DT4" i="15"/>
  <c r="HP4" i="15"/>
  <c r="GO109" i="7" l="1"/>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9" i="19"/>
  <c r="GR8" i="19"/>
  <c r="GR10" i="19"/>
  <c r="CV4" i="19"/>
  <c r="HQ5" i="15"/>
  <c r="DU5" i="15"/>
  <c r="GR12" i="7"/>
  <c r="CV12" i="7"/>
  <c r="B162" i="16"/>
  <c r="C161" i="16"/>
  <c r="GQ109" i="15"/>
  <c r="HO11" i="24"/>
  <c r="HP9" i="24"/>
  <c r="HP8" i="24"/>
  <c r="DT4" i="24"/>
  <c r="HP4" i="24"/>
  <c r="HP10" i="24" s="1"/>
  <c r="CY7" i="7"/>
  <c r="GU7" i="7"/>
  <c r="DR12" i="14"/>
  <c r="HN12" i="14"/>
  <c r="HL8" i="14"/>
  <c r="DP8" i="14"/>
  <c r="CY13" i="7"/>
  <c r="GU13" i="7"/>
  <c r="GR8" i="7"/>
  <c r="CV8" i="7"/>
  <c r="GQ11" i="19"/>
  <c r="GP107" i="7"/>
  <c r="GP108" i="7"/>
  <c r="GP106" i="7"/>
  <c r="GP104" i="7"/>
  <c r="CT104" i="7"/>
  <c r="GT9" i="7" l="1"/>
  <c r="CX9" i="7"/>
  <c r="HP11" i="24"/>
  <c r="GS10" i="7"/>
  <c r="CW10" i="7"/>
  <c r="GP104" i="14"/>
  <c r="GP108" i="14" s="1"/>
  <c r="GP106" i="14"/>
  <c r="GP109" i="14" s="1"/>
  <c r="GP107" i="14"/>
  <c r="CT104" i="14"/>
  <c r="CW11" i="7"/>
  <c r="GS11" i="7"/>
  <c r="GO109" i="14"/>
  <c r="GR4" i="7"/>
  <c r="CV4" i="7"/>
  <c r="CZ7" i="7"/>
  <c r="GV7" i="7"/>
  <c r="DU4" i="24"/>
  <c r="HQ4" i="24"/>
  <c r="HQ8" i="24"/>
  <c r="HQ11" i="24" s="1"/>
  <c r="HQ10" i="24"/>
  <c r="HQ9" i="24"/>
  <c r="GS12" i="7"/>
  <c r="CW12" i="7"/>
  <c r="GS4" i="19"/>
  <c r="GS9" i="19"/>
  <c r="GS8" i="19"/>
  <c r="GS10"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8" i="15"/>
  <c r="GS107" i="15"/>
  <c r="GS104" i="15"/>
  <c r="CW104" i="15"/>
  <c r="GS4" i="7" l="1"/>
  <c r="CW4" i="7"/>
  <c r="CX11" i="7"/>
  <c r="GT11" i="7"/>
  <c r="GU9" i="7"/>
  <c r="CY9" i="7"/>
  <c r="GQ104" i="14"/>
  <c r="GQ108" i="14"/>
  <c r="GQ106" i="14"/>
  <c r="GQ109" i="14" s="1"/>
  <c r="CU104" i="14"/>
  <c r="GQ107" i="14"/>
  <c r="GT10" i="7"/>
  <c r="CX10" i="7"/>
  <c r="B164" i="16"/>
  <c r="C164" i="16" s="1"/>
  <c r="C163" i="16"/>
  <c r="GT106" i="15"/>
  <c r="GT107" i="15"/>
  <c r="GT104" i="15"/>
  <c r="GT108" i="15" s="1"/>
  <c r="CX104" i="15"/>
  <c r="HS4" i="15"/>
  <c r="DW4" i="15"/>
  <c r="HT4" i="15" s="1"/>
  <c r="HR8" i="24"/>
  <c r="HR9" i="24"/>
  <c r="HR4" i="24"/>
  <c r="HR10" i="24" s="1"/>
  <c r="GT8" i="7"/>
  <c r="CX8" i="7"/>
  <c r="HM7" i="14"/>
  <c r="DQ7" i="14"/>
  <c r="GT9" i="19"/>
  <c r="GT8" i="19"/>
  <c r="GT10" i="19"/>
  <c r="GT4" i="19"/>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CY11" i="7" l="1"/>
  <c r="GU11" i="7"/>
  <c r="CV104" i="14"/>
  <c r="GR104" i="14"/>
  <c r="GR108" i="14" s="1"/>
  <c r="GR106" i="14"/>
  <c r="GR109" i="14" s="1"/>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HR11" i="24"/>
  <c r="GX13" i="7"/>
  <c r="DB13" i="7"/>
  <c r="GT6" i="7"/>
  <c r="CX6" i="7"/>
  <c r="GU8" i="19"/>
  <c r="GU9" i="19"/>
  <c r="GU4" i="19"/>
  <c r="GU10" i="19" s="1"/>
  <c r="CY4" i="19"/>
  <c r="GV10" i="7" l="1"/>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9" i="7" s="1"/>
  <c r="GW107" i="7"/>
  <c r="GW108" i="7"/>
  <c r="GW104" i="7"/>
  <c r="DA104" i="7"/>
  <c r="GY12" i="7"/>
  <c r="DC12" i="7"/>
  <c r="GY4" i="19"/>
  <c r="GY8" i="19"/>
  <c r="GY11" i="19" s="1"/>
  <c r="GY9" i="19"/>
  <c r="GY10" i="19"/>
  <c r="DC4" i="19"/>
  <c r="GV109" i="7"/>
  <c r="HB13" i="7"/>
  <c r="DF13" i="7"/>
  <c r="GW107" i="14" l="1"/>
  <c r="GW104" i="14"/>
  <c r="GW106" i="14"/>
  <c r="GW109" i="14" s="1"/>
  <c r="GW108" i="14"/>
  <c r="DA104" i="14"/>
  <c r="GZ10" i="7"/>
  <c r="DD10" i="7"/>
  <c r="GY4" i="7"/>
  <c r="DC4" i="7"/>
  <c r="GV109" i="14"/>
  <c r="DD11" i="7"/>
  <c r="GZ11" i="7"/>
  <c r="DE9" i="7"/>
  <c r="HA9" i="7"/>
  <c r="GZ8" i="19"/>
  <c r="GZ9" i="19"/>
  <c r="GZ10" i="19"/>
  <c r="GZ4" i="19"/>
  <c r="DD4" i="19"/>
  <c r="DG7" i="7"/>
  <c r="HC7" i="7"/>
  <c r="GZ106" i="15"/>
  <c r="GZ107" i="15"/>
  <c r="GZ104" i="15"/>
  <c r="GZ108" i="15" s="1"/>
  <c r="DD104" i="15"/>
  <c r="GZ12" i="7"/>
  <c r="DD12" i="7"/>
  <c r="GZ8" i="7"/>
  <c r="DD8" i="7"/>
  <c r="GY109" i="15"/>
  <c r="GY6" i="7"/>
  <c r="DC6" i="7"/>
  <c r="HC13" i="7"/>
  <c r="DG13" i="7"/>
  <c r="GX106" i="7"/>
  <c r="GX107" i="7"/>
  <c r="GX108" i="7"/>
  <c r="GX104" i="7"/>
  <c r="DB104" i="7"/>
  <c r="GZ109" i="15" l="1"/>
  <c r="DF9" i="7"/>
  <c r="HB9" i="7"/>
  <c r="GZ4" i="7"/>
  <c r="DD4" i="7"/>
  <c r="DB104" i="14"/>
  <c r="GX104" i="14"/>
  <c r="GX106" i="14"/>
  <c r="GX108" i="14"/>
  <c r="GX107" i="14"/>
  <c r="DE11" i="7"/>
  <c r="HA11" i="7"/>
  <c r="HA10" i="7"/>
  <c r="DE10" i="7"/>
  <c r="HA9" i="19"/>
  <c r="HA4" i="19"/>
  <c r="HA10" i="19" s="1"/>
  <c r="HA8" i="19"/>
  <c r="DE4" i="19"/>
  <c r="GZ11" i="19"/>
  <c r="HA107" i="15"/>
  <c r="HA108" i="15"/>
  <c r="HA106" i="15"/>
  <c r="HA104" i="15"/>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9" i="14" s="1"/>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DH9" i="7" l="1"/>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9" i="14" s="1"/>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F9" i="7" l="1"/>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10" i="19"/>
  <c r="HE4" i="19"/>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8" i="7"/>
  <c r="HD107" i="7"/>
  <c r="HD106" i="7"/>
  <c r="HD104" i="7"/>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9" i="7" s="1"/>
  <c r="HE104" i="7"/>
  <c r="DI104" i="7"/>
  <c r="HG107" i="15"/>
  <c r="HG106" i="15"/>
  <c r="HG104" i="15"/>
  <c r="HG108" i="15" s="1"/>
  <c r="DK104" i="15"/>
  <c r="HJ13" i="7"/>
  <c r="DN13" i="7"/>
  <c r="HG4" i="19"/>
  <c r="HG10" i="19" s="1"/>
  <c r="HG8" i="19"/>
  <c r="HG9" i="19"/>
  <c r="DK4" i="19"/>
  <c r="HF11" i="19"/>
  <c r="HG4" i="7" l="1"/>
  <c r="DK4" i="7"/>
  <c r="HH10" i="7"/>
  <c r="DL10" i="7"/>
  <c r="DL11" i="7"/>
  <c r="HH11" i="7"/>
  <c r="HE106" i="14"/>
  <c r="HE109" i="14" s="1"/>
  <c r="HE108" i="14"/>
  <c r="HE104" i="14"/>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I10" i="7" l="1"/>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9" i="14" s="1"/>
  <c r="HG107" i="14"/>
  <c r="DN10" i="7"/>
  <c r="HJ10" i="7"/>
  <c r="HM13" i="7"/>
  <c r="DQ13" i="7"/>
  <c r="HJ106" i="15"/>
  <c r="HJ107" i="15"/>
  <c r="HJ104" i="15"/>
  <c r="HJ108" i="15" s="1"/>
  <c r="DN104" i="15"/>
  <c r="HJ12" i="7"/>
  <c r="DN12" i="7"/>
  <c r="HM7" i="7"/>
  <c r="DQ7" i="7"/>
  <c r="HH108" i="7"/>
  <c r="HH106" i="7"/>
  <c r="HH107" i="7"/>
  <c r="HH104" i="7"/>
  <c r="DL104" i="7"/>
  <c r="HI109" i="15"/>
  <c r="HJ8" i="7"/>
  <c r="DN8" i="7"/>
  <c r="HI6" i="7"/>
  <c r="DM6" i="7"/>
  <c r="HJ8" i="19"/>
  <c r="HJ9" i="19"/>
  <c r="HJ4" i="19"/>
  <c r="HJ10" i="19" s="1"/>
  <c r="DN4" i="19"/>
  <c r="HI11" i="19"/>
  <c r="HH109" i="7" l="1"/>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8" i="15"/>
  <c r="HL106" i="15"/>
  <c r="HL104" i="15"/>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8" i="19"/>
  <c r="HP10"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8" i="15"/>
  <c r="HR106" i="15"/>
  <c r="HR107" i="15"/>
  <c r="HR104" i="15"/>
  <c r="DV104" i="15"/>
  <c r="HP109" i="7" l="1"/>
  <c r="HO109" i="14"/>
  <c r="HR109" i="15"/>
  <c r="HS107" i="15"/>
  <c r="HS106" i="15"/>
  <c r="HS104" i="15"/>
  <c r="HS108" i="15" s="1"/>
  <c r="HS109"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<sst xmlns="http://schemas.openxmlformats.org/spreadsheetml/2006/main" count="1211" uniqueCount="844">
  <si>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</si>
  <si>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</si>
  <si>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</si>
  <si>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</si>
  <si>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</si>
  <si>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</si>
  <si>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</si>
  <si>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</si>
  <si>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</si>
  <si>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</si>
  <si>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</si>
  <si>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</si>
  <si>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</si>
  <si>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</si>
  <si>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</si>
  <si>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</si>
  <si>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</si>
  <si>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</si>
  <si>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</si>
  <si>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</si>
  <si>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</si>
  <si>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</si>
  <si>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</si>
  <si>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</si>
  <si>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</si>
  <si>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</si>
  <si>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</si>
  <si>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</si>
  <si>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</si>
  <si>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</si>
  <si>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</si>
  <si>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Max</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</si>
  <si>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</si>
  <si>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</si>
  <si>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</si>
  <si>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</si>
  <si>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</si>
  <si>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</si>
  <si>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</si>
  <si>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</si>
  <si>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</si>
  <si>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</si>
  <si>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</si>
  <si>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</si>
  <si>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</si>
  <si>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</si>
  <si>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</si>
  <si>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</si>
  <si>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</si>
  <si>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</si>
  <si>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</si>
  <si>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</si>
  <si>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</si>
  <si>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</si>
  <si>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</si>
  <si>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</si>
  <si>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</si>
  <si>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</si>
  <si>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</si>
  <si>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</si>
  <si>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</si>
  <si>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</si>
  <si>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</si>
  <si>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</si>
  <si>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</si>
  <si>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</si>
  <si>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</si>
  <si>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</si>
  <si>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</si>
  <si>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</si>
  <si>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</si>
  <si>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</si>
  <si>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</si>
  <si>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</si>
  <si>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</si>
  <si>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</si>
  <si>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</si>
  <si>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</si>
  <si>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</si>
  <si>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</si>
  <si>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</si>
  <si>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</si>
  <si>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</si>
  <si>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</si>
  <si>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</si>
  <si>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</si>
  <si>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</si>
  <si>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</si>
  <si>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</si>
  <si>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</si>
  <si>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</si>
  <si>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</si>
  <si>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</si>
  <si>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</si>
  <si>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</si>
  <si>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</si>
  <si>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</si>
  <si>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</si>
  <si>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</si>
  <si>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</si>
  <si>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</si>
  <si>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</si>
  <si>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</si>
  <si>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</si>
  <si>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</si>
  <si>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</si>
  <si>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</si>
  <si>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</si>
  <si>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</si>
  <si>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</si>
  <si>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</si>
  <si>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</si>
  <si>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</si>
  <si>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</si>
  <si>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</si>
  <si>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</si>
  <si>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</si>
  <si>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</si>
  <si>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</si>
  <si>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</si>
  <si>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</si>
  <si>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</si>
  <si>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</si>
  <si>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</si>
  <si>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</si>
  <si>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</si>
  <si>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</si>
  <si>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</si>
  <si>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</si>
  <si>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</si>
  <si>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</si>
  <si>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</si>
  <si>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</si>
  <si>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</si>
  <si>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</si>
  <si>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</si>
  <si>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</si>
  <si>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</si>
  <si>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</si>
  <si>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</si>
  <si>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</si>
  <si>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</si>
  <si>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</si>
  <si>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</si>
  <si>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</si>
  <si>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</si>
  <si>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</si>
  <si>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</si>
  <si>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</si>
  <si>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</si>
  <si>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</si>
  <si>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</si>
  <si>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</si>
  <si>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</si>
  <si>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</si>
  <si>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</si>
  <si>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</si>
  <si>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</si>
  <si>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</si>
  <si>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</si>
  <si>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</si>
  <si>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</si>
  <si>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</si>
  <si>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</si>
  <si>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</si>
  <si>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</si>
  <si>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</si>
  <si>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</si>
  <si>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</si>
  <si>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</si>
  <si>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</si>
  <si>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</si>
  <si>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</si>
  <si>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</si>
  <si>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</si>
  <si>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</si>
  <si>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</si>
  <si>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</si>
  <si>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</si>
  <si>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</si>
  <si>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</si>
  <si>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</si>
  <si>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</si>
  <si>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</si>
  <si>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</si>
  <si>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</si>
  <si>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</si>
  <si>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</si>
  <si>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</si>
  <si>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</si>
  <si>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</si>
  <si>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</si>
  <si>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</si>
  <si>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</si>
  <si>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</si>
  <si>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</si>
  <si>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</si>
  <si>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</si>
  <si>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</si>
  <si>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</si>
  <si>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</si>
  <si>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</si>
  <si>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</si>
  <si>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</si>
  <si>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</si>
  <si>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</si>
  <si>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</si>
  <si>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</si>
  <si>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</si>
  <si>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</si>
  <si>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</si>
  <si>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</si>
  <si>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</si>
  <si>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</si>
  <si>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</si>
  <si>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</si>
  <si>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</si>
  <si>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</si>
  <si>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</si>
  <si>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</si>
  <si>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</si>
  <si>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</si>
  <si>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</si>
  <si>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</si>
  <si>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</si>
  <si>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</si>
  <si>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</si>
  <si>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</si>
  <si>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</si>
  <si>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</si>
  <si>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</si>
  <si>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</si>
  <si>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</si>
  <si>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</si>
  <si>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</si>
  <si>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</si>
  <si>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</si>
  <si>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</si>
  <si>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</si>
  <si>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</si>
  <si>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</si>
  <si>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</si>
  <si>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</si>
  <si>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</si>
  <si>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</si>
  <si>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</si>
  <si>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</si>
  <si>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</si>
  <si>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</si>
  <si>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</si>
  <si>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</si>
  <si>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</si>
  <si>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</si>
  <si>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</si>
  <si>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</si>
  <si>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</si>
  <si>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</si>
  <si>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</si>
  <si>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</si>
  <si>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</si>
  <si>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</si>
  <si>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</si>
  <si>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</si>
  <si>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</si>
  <si>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</si>
  <si>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</si>
  <si>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</si>
  <si>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</si>
  <si>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</si>
  <si>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</si>
  <si>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</si>
  <si>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</si>
  <si>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</si>
  <si>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</si>
  <si>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</si>
  <si>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</si>
  <si>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</si>
  <si>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</si>
  <si>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</si>
  <si>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</si>
  <si>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</si>
  <si>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</si>
  <si>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</si>
  <si>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</si>
  <si>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</si>
  <si>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</si>
  <si>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</si>
  <si>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</si>
  <si>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</si>
  <si>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</si>
  <si>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</si>
  <si>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</si>
  <si>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</si>
  <si>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</si>
  <si>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</si>
  <si>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</si>
  <si>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</si>
  <si>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</si>
  <si>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</si>
  <si>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</si>
  <si>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</si>
  <si>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</si>
  <si>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</si>
  <si>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</si>
  <si>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</si>
  <si>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</si>
  <si>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</si>
  <si>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</si>
  <si>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</si>
  <si>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</si>
  <si>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</si>
  <si>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</si>
  <si>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</si>
  <si>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</si>
  <si>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</si>
  <si>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</si>
  <si>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</si>
  <si>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</si>
  <si>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</si>
  <si>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</si>
  <si>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</si>
  <si>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</si>
  <si>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</si>
  <si>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</si>
  <si>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</si>
  <si>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</si>
  <si>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</si>
  <si>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</si>
  <si>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</si>
  <si>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</si>
  <si>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</si>
  <si>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</si>
  <si>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</si>
  <si>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</si>
  <si>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</si>
  <si>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</si>
  <si>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</si>
  <si>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</si>
  <si>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</si>
  <si>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</si>
  <si>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</si>
  <si>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</si>
  <si>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</si>
  <si>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</si>
  <si>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</si>
  <si>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</si>
  <si>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</si>
  <si>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</si>
  <si>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</si>
  <si>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</si>
  <si>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</si>
  <si>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</si>
  <si>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</si>
  <si>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</si>
  <si>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</si>
  <si>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</si>
  <si>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</si>
  <si>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</si>
  <si>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</si>
  <si>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</si>
  <si>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</si>
  <si>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</si>
  <si>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</si>
  <si>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</si>
  <si>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</si>
  <si>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</si>
  <si>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</si>
  <si>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</si>
  <si>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</si>
  <si>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</si>
  <si>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</si>
  <si>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</si>
  <si>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</si>
  <si>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</si>
  <si>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</si>
  <si>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</si>
  <si>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</si>
  <si>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</si>
  <si>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</si>
  <si>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</si>
  <si>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</si>
  <si>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</si>
  <si>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</si>
  <si>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</si>
  <si>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</si>
  <si>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</si>
  <si>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</si>
  <si>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</si>
  <si>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</si>
  <si>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</si>
  <si>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</si>
  <si>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</si>
  <si>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</si>
  <si>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</si>
  <si>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</si>
  <si>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</si>
  <si>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</si>
  <si>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</si>
  <si>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</si>
  <si>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</si>
  <si>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</si>
  <si>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</si>
  <si>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</si>
  <si>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</si>
  <si>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</si>
  <si>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</si>
  <si>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</si>
  <si>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</si>
  <si>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</si>
  <si>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</si>
  <si>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</si>
  <si>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</si>
  <si>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</si>
  <si>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</si>
  <si>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</si>
  <si>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</si>
  <si>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</si>
  <si>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</si>
  <si>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</si>
  <si>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</si>
  <si>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</si>
  <si>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</si>
  <si>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</si>
  <si>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</si>
  <si>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</si>
  <si>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</si>
  <si>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</si>
  <si>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</si>
  <si>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</si>
  <si>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</si>
  <si>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</si>
  <si>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</si>
  <si>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</si>
  <si>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</si>
  <si>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</si>
  <si>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</si>
  <si>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</si>
  <si>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</si>
  <si>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</si>
  <si>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</si>
  <si>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</si>
  <si>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</si>
  <si>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</si>
  <si>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</si>
  <si>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</si>
  <si>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</si>
  <si>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</si>
  <si>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</si>
  <si>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</si>
  <si>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</si>
  <si>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</si>
  <si>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</si>
  <si>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</si>
  <si>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</si>
  <si>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</si>
  <si>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</si>
  <si>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</si>
  <si>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</si>
  <si>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</si>
  <si>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</si>
  <si>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</si>
  <si>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</si>
  <si>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</si>
  <si>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</si>
  <si>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</si>
  <si>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</si>
  <si>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</si>
  <si>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</si>
  <si>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</si>
  <si>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</si>
  <si>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</si>
  <si>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</si>
  <si>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</si>
  <si>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</si>
  <si>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</si>
  <si>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</si>
  <si>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</si>
  <si>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</si>
  <si>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</si>
  <si>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</si>
  <si>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</si>
  <si>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</si>
  <si>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</si>
  <si>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</si>
  <si>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</si>
  <si>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</si>
  <si>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</si>
  <si>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</si>
  <si>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</si>
  <si>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</si>
  <si>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</si>
  <si>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</si>
  <si>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</si>
  <si>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</si>
  <si>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</si>
  <si>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</si>
  <si>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</si>
  <si>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</si>
  <si>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</si>
  <si>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</si>
  <si>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</si>
  <si>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</si>
  <si>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</si>
  <si>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</si>
  <si>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</si>
  <si>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</si>
  <si>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</si>
  <si>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</si>
  <si>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</si>
  <si>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</si>
  <si>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</si>
  <si>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</si>
  <si>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</si>
  <si>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</si>
  <si>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</si>
  <si>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</si>
  <si>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</si>
  <si>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</si>
  <si>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</si>
  <si>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</si>
  <si>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</si>
  <si>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</si>
  <si>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</si>
  <si>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</si>
  <si>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</si>
  <si>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</si>
  <si>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</si>
  <si>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</si>
  <si>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</si>
  <si>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</si>
  <si>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</si>
  <si>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</si>
  <si>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</si>
  <si>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</si>
  <si>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</si>
  <si>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</si>
  <si>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</si>
  <si>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</si>
  <si>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</si>
  <si>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</si>
  <si>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</si>
  <si>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</si>
  <si>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</si>
  <si>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</si>
  <si>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</si>
  <si>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</si>
  <si>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</si>
  <si>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</si>
  <si>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</si>
  <si>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</si>
  <si>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</si>
  <si>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</si>
  <si>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</si>
  <si>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</si>
  <si>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</si>
  <si>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</si>
  <si>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</si>
  <si>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</si>
  <si>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</si>
  <si>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</si>
  <si>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</si>
  <si>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</si>
  <si>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</si>
  <si>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</si>
  <si>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</si>
  <si>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</si>
  <si>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</si>
  <si>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</si>
  <si>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</si>
  <si>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</si>
  <si>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</si>
  <si>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</si>
  <si>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</si>
  <si>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</si>
  <si>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</si>
  <si>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</si>
  <si>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</si>
  <si>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</si>
  <si>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</si>
  <si>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</si>
  <si>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</si>
  <si>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</si>
  <si>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</si>
  <si>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</si>
  <si>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</si>
  <si>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</si>
  <si>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</si>
  <si>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</si>
  <si>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</si>
  <si>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</si>
  <si>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</si>
  <si>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</si>
  <si>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</si>
  <si>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</si>
  <si>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</si>
  <si>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</si>
  <si>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</si>
  <si>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</si>
  <si>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</si>
  <si>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</si>
  <si>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</si>
  <si>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</si>
  <si>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</si>
  <si>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</si>
  <si>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</si>
  <si>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</si>
  <si>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</si>
  <si>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</si>
  <si>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</si>
  <si>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</si>
  <si>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</si>
  <si>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</si>
  <si>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</si>
  <si>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</si>
  <si>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</si>
  <si>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</si>
  <si>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</si>
  <si>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</si>
  <si>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</si>
  <si>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</si>
  <si>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</si>
  <si>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</si>
  <si>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</si>
  <si>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</si>
  <si>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</si>
  <si>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</si>
  <si>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</si>
  <si>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</si>
  <si>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</si>
  <si>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</si>
  <si>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</si>
  <si>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</si>
  <si>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</si>
  <si>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</si>
  <si>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</si>
  <si>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</si>
  <si>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</si>
  <si>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</si>
  <si>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</si>
  <si>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</si>
  <si>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</si>
  <si>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</si>
  <si>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</si>
  <si>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</si>
  <si>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</si>
  <si>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</si>
  <si>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</si>
  <si>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</si>
  <si>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</si>
  <si>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</si>
  <si>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</si>
  <si>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</si>
  <si>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</si>
  <si>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</si>
  <si>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</si>
  <si>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</si>
  <si>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</si>
  <si>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</si>
  <si>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</si>
  <si>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</si>
  <si>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</si>
  <si>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</si>
  <si>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</si>
  <si>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</si>
  <si>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</si>
  <si>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</si>
  <si>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</si>
  <si>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</si>
  <si>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</si>
  <si>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</si>
  <si>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</si>
  <si>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</si>
  <si>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</si>
  <si>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</si>
  <si>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</si>
  <si>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</si>
  <si>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</si>
  <si>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</si>
  <si>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</si>
  <si>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</si>
  <si>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</si>
  <si>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</si>
  <si>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</si>
  <si>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</si>
  <si>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</si>
  <si>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</si>
  <si>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</si>
  <si>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</si>
  <si>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</si>
  <si>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</si>
  <si>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</si>
  <si>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</si>
  <si>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</si>
  <si>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</si>
  <si>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</si>
  <si>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</si>
  <si>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</si>
  <si>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</si>
  <si>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</si>
  <si>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</si>
  <si>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</si>
  <si>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</si>
  <si>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</si>
  <si>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</si>
  <si>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</si>
  <si>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</si>
  <si>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</si>
  <si>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</si>
  <si>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</si>
  <si>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</si>
  <si>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</si>
  <si>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</si>
  <si>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</si>
  <si>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</si>
  <si>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</si>
  <si>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</si>
  <si>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</si>
  <si>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</si>
  <si>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</si>
  <si>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</si>
  <si>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</si>
  <si>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</si>
  <si>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</si>
  <si>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</si>
  <si>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</si>
  <si>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</si>
  <si>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</si>
  <si>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</si>
  <si>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</si>
  <si>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</si>
  <si>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</si>
  <si>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</si>
  <si>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</si>
  <si>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</si>
  <si>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</si>
  <si>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</si>
  <si>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</si>
  <si>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</si>
  <si>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</si>
  <si>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</si>
  <si>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</si>
  <si>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</si>
  <si>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</si>
  <si>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</si>
  <si>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</si>
  <si>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</si>
  <si>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</si>
  <si>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</si>
  <si>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</si>
  <si>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</si>
  <si>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</si>
  <si>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</si>
  <si>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</si>
  <si>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</si>
  <si>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</si>
  <si>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</si>
  <si>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</si>
  <si>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</si>
  <si>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</si>
  <si>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</si>
  <si>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</si>
  <si>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</si>
  <si>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</si>
  <si>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</si>
  <si>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</si>
  <si>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</si>
  <si>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</si>
  <si>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</si>
  <si>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</si>
  <si>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</si>
  <si>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</si>
  <si>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</si>
  <si>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</si>
  <si>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</si>
  <si>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</si>
  <si>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</si>
  <si>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</si>
  <si>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</si>
  <si>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</si>
  <si>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</si>
  <si>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</si>
  <si>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</si>
  <si>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</si>
  <si>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</si>
  <si>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</si>
  <si>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</si>
  <si>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</si>
  <si>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</si>
  <si>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</si>
  <si>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</si>
  <si>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</si>
  <si>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</si>
  <si>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</si>
  <si>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</si>
  <si>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</si>
  <si>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</si>
  <si>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</si>
  <si>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</si>
  <si>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</si>
  <si>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</si>
  <si>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</si>
  <si>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</si>
  <si>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</si>
  <si>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</si>
  <si>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</si>
  <si>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</si>
  <si>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</si>
  <si>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</si>
  <si>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</si>
  <si>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</si>
  <si>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</si>
  <si>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</si>
  <si>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</si>
  <si>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1-Point Entry</t>
    </r>
  </si>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</sst>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 (1-Point entry)'!$D$114:$D$116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 (1-Point entry)'!$W$104:$DT$104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 (1-Point entry)'!$DU$109:$HQ$109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784</v>
      </c>
      <c r="C2" s="204"/>
    </row>
    <row r="3" spans="1:7" x14ac:dyDescent="0.25">
      <c r="A3" s="5"/>
      <c r="B3" s="5"/>
    </row>
    <row r="4" spans="1:7" ht="17.25" x14ac:dyDescent="0.3">
      <c r="A4" s="5"/>
      <c r="B4" s="5" t="s">
        <v>101</v>
      </c>
      <c r="D4" s="234" t="s">
        <v>183</v>
      </c>
      <c r="G4" s="205"/>
    </row>
    <row r="5" spans="1:7" x14ac:dyDescent="0.25">
      <c r="A5" s="5"/>
      <c r="B5" s="5" t="s">
        <v>63</v>
      </c>
      <c r="D5" s="235" t="s">
        <v>182</v>
      </c>
      <c r="G5" s="205"/>
    </row>
    <row r="6" spans="1:7" x14ac:dyDescent="0.25">
      <c r="A6" s="5"/>
      <c r="B6" s="5" t="s">
        <v>26</v>
      </c>
      <c r="G6" s="205"/>
    </row>
    <row r="7" spans="1:7" x14ac:dyDescent="0.25">
      <c r="A7" s="5"/>
      <c r="B7" s="5"/>
      <c r="G7" s="205"/>
    </row>
    <row r="8" spans="1:7" ht="17.25" x14ac:dyDescent="0.3">
      <c r="A8" s="5"/>
      <c r="B8" s="5" t="s">
        <v>790</v>
      </c>
      <c r="D8" s="236" t="s">
        <v>184</v>
      </c>
      <c r="G8" s="205"/>
    </row>
    <row r="9" spans="1:7" x14ac:dyDescent="0.25">
      <c r="A9" s="5"/>
      <c r="B9" s="5" t="s">
        <v>825</v>
      </c>
      <c r="D9" s="235" t="s">
        <v>181</v>
      </c>
      <c r="G9" s="205"/>
    </row>
    <row r="10" spans="1:7" x14ac:dyDescent="0.25">
      <c r="A10" s="5"/>
      <c r="B10" s="5" t="s">
        <v>826</v>
      </c>
      <c r="G10" s="205"/>
    </row>
    <row r="11" spans="1:7" x14ac:dyDescent="0.25">
      <c r="A11" s="5"/>
      <c r="B11" s="5" t="s">
        <v>827</v>
      </c>
      <c r="G11" s="205"/>
    </row>
    <row r="12" spans="1:7" x14ac:dyDescent="0.25">
      <c r="A12" s="5"/>
      <c r="B12" s="5" t="s">
        <v>828</v>
      </c>
      <c r="G12" s="205"/>
    </row>
    <row r="13" spans="1:7" x14ac:dyDescent="0.25">
      <c r="A13" s="5"/>
      <c r="B13" s="5"/>
      <c r="G13" s="205"/>
    </row>
    <row r="14" spans="1:7" x14ac:dyDescent="0.25">
      <c r="A14" s="5"/>
      <c r="B14" s="373" t="s">
        <v>823</v>
      </c>
      <c r="G14" s="205"/>
    </row>
    <row r="15" spans="1:7" x14ac:dyDescent="0.25">
      <c r="A15" s="5"/>
      <c r="B15" s="5"/>
      <c r="G15" s="205"/>
    </row>
    <row r="16" spans="1:7" x14ac:dyDescent="0.25">
      <c r="A16" s="5"/>
      <c r="B16" s="5" t="s">
        <v>29</v>
      </c>
      <c r="G16" s="205"/>
    </row>
    <row r="17" spans="1:9" x14ac:dyDescent="0.25">
      <c r="A17" s="5"/>
      <c r="B17" s="46" t="s">
        <v>791</v>
      </c>
      <c r="G17" s="205"/>
    </row>
    <row r="18" spans="1:9" x14ac:dyDescent="0.25">
      <c r="A18" s="5"/>
      <c r="B18" s="5" t="s">
        <v>792</v>
      </c>
      <c r="G18" s="205"/>
    </row>
    <row r="19" spans="1:9" x14ac:dyDescent="0.25">
      <c r="A19" s="5"/>
      <c r="B19" s="5" t="s">
        <v>65</v>
      </c>
      <c r="G19" s="206"/>
    </row>
    <row r="20" spans="1:9" x14ac:dyDescent="0.25">
      <c r="A20" s="5"/>
      <c r="B20" s="5"/>
      <c r="G20" s="205"/>
    </row>
    <row r="21" spans="1:9" x14ac:dyDescent="0.25">
      <c r="A21" s="5"/>
      <c r="B21" s="5" t="s">
        <v>41</v>
      </c>
      <c r="G21" s="374"/>
      <c r="H21" s="374"/>
      <c r="I21" s="374"/>
    </row>
    <row r="22" spans="1:9" x14ac:dyDescent="0.25">
      <c r="A22" s="5"/>
      <c r="B22" s="5" t="s">
        <v>43</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0.1.6 – © 2020, William W. Davis, MSPM, PMP</v>
      </c>
      <c r="C28" s="12"/>
      <c r="D28" s="249"/>
      <c r="H28" s="12"/>
    </row>
    <row r="29" spans="1:9" x14ac:dyDescent="0.25">
      <c r="A29" s="5"/>
      <c r="B29" s="97" t="s">
        <v>99</v>
      </c>
      <c r="C29" s="96"/>
      <c r="D29" s="249"/>
      <c r="E29" s="96"/>
      <c r="F29" s="96"/>
      <c r="G29" s="96"/>
      <c r="H29" s="96"/>
    </row>
    <row r="30" spans="1:9" x14ac:dyDescent="0.25">
      <c r="A30" s="5"/>
      <c r="B30" s="97" t="s">
        <v>100</v>
      </c>
      <c r="C30" s="96"/>
      <c r="D30" s="249"/>
      <c r="H30" s="12"/>
    </row>
    <row r="31" spans="1:9" x14ac:dyDescent="0.25">
      <c r="A31" s="5"/>
      <c r="B31" s="97" t="s">
        <v>64</v>
      </c>
      <c r="C31" s="96"/>
      <c r="D31" s="249"/>
      <c r="H31" s="12"/>
    </row>
    <row r="32" spans="1:9" x14ac:dyDescent="0.25">
      <c r="A32" s="5"/>
      <c r="B32" s="97" t="s">
        <v>169</v>
      </c>
      <c r="C32" s="96"/>
      <c r="D32" s="249"/>
      <c r="H32" s="12"/>
    </row>
    <row r="33" spans="1:8" x14ac:dyDescent="0.25">
      <c r="A33" s="5"/>
      <c r="B33" s="340" t="s">
        <v>769</v>
      </c>
      <c r="C33" s="96"/>
      <c r="D33" s="249"/>
      <c r="H33" s="12"/>
    </row>
    <row r="34" spans="1:8" x14ac:dyDescent="0.25">
      <c r="A34" s="5"/>
      <c r="B34" s="148" t="s">
        <v>167</v>
      </c>
      <c r="C34" s="12"/>
      <c r="D34" s="249"/>
      <c r="H34" s="12"/>
    </row>
    <row r="35" spans="1:8" x14ac:dyDescent="0.25">
      <c r="A35" s="5"/>
      <c r="B35" s="148" t="s">
        <v>62</v>
      </c>
      <c r="C35" s="12"/>
      <c r="D35" s="249"/>
      <c r="H35" s="12"/>
    </row>
    <row r="36" spans="1:8" x14ac:dyDescent="0.25">
      <c r="A36" s="5"/>
      <c r="B36" s="148" t="s">
        <v>166</v>
      </c>
      <c r="C36" s="12"/>
      <c r="H36" s="12"/>
    </row>
    <row r="37" spans="1:8" x14ac:dyDescent="0.25">
      <c r="A37" s="5"/>
      <c r="B37" s="148" t="s">
        <v>168</v>
      </c>
      <c r="C37" s="12"/>
      <c r="D37" s="249"/>
      <c r="H37" s="12"/>
    </row>
    <row r="38" spans="1:8" x14ac:dyDescent="0.25">
      <c r="A38" s="5"/>
      <c r="B38" s="148" t="s">
        <v>702</v>
      </c>
      <c r="C38" s="12"/>
      <c r="H38" s="12"/>
    </row>
    <row r="39" spans="1:8" x14ac:dyDescent="0.25">
      <c r="A39" s="5"/>
      <c r="B39" s="148" t="s">
        <v>703</v>
      </c>
      <c r="C39" s="12"/>
      <c r="D39" s="249"/>
      <c r="H39" s="12"/>
    </row>
    <row r="40" spans="1:8" x14ac:dyDescent="0.25">
      <c r="A40" s="5"/>
      <c r="B40" s="148"/>
      <c r="C40" s="12"/>
      <c r="D40" s="249"/>
      <c r="H40" s="12"/>
    </row>
    <row r="41" spans="1:8" x14ac:dyDescent="0.25">
      <c r="A41" s="5"/>
      <c r="B41" s="148" t="s">
        <v>704</v>
      </c>
      <c r="C41" s="12"/>
      <c r="D41" s="249"/>
      <c r="H41" s="12"/>
    </row>
    <row r="42" spans="1:8" x14ac:dyDescent="0.25">
      <c r="A42" s="19"/>
      <c r="B42" s="148" t="s">
        <v>61</v>
      </c>
      <c r="C42" s="12"/>
      <c r="D42" s="249"/>
      <c r="H42" s="12"/>
    </row>
    <row r="43" spans="1:8" x14ac:dyDescent="0.25">
      <c r="A43" s="5"/>
      <c r="B43" s="250" t="s">
        <v>708</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785</v>
      </c>
      <c r="C2" s="204"/>
    </row>
    <row r="3" spans="1:7" x14ac:dyDescent="0.25">
      <c r="A3" s="5"/>
      <c r="B3" s="5"/>
    </row>
    <row r="4" spans="1:7" ht="17.25" x14ac:dyDescent="0.3">
      <c r="A4" s="5"/>
      <c r="B4" s="5" t="s">
        <v>829</v>
      </c>
      <c r="D4" s="234"/>
      <c r="G4" s="205"/>
    </row>
    <row r="5" spans="1:7" x14ac:dyDescent="0.25">
      <c r="A5" s="5"/>
      <c r="B5" s="5" t="s">
        <v>831</v>
      </c>
      <c r="D5" s="235"/>
      <c r="G5" s="205"/>
    </row>
    <row r="6" spans="1:7" x14ac:dyDescent="0.25">
      <c r="A6" s="5"/>
      <c r="B6" s="5" t="s">
        <v>748</v>
      </c>
      <c r="G6" s="205"/>
    </row>
    <row r="7" spans="1:7" x14ac:dyDescent="0.25">
      <c r="A7" s="5"/>
      <c r="B7" s="5" t="s">
        <v>749</v>
      </c>
      <c r="G7" s="205"/>
    </row>
    <row r="8" spans="1:7" ht="17.25" x14ac:dyDescent="0.3">
      <c r="A8" s="5"/>
      <c r="B8" s="5"/>
      <c r="D8" s="236"/>
      <c r="G8" s="205"/>
    </row>
    <row r="9" spans="1:7" x14ac:dyDescent="0.25">
      <c r="A9" s="5"/>
      <c r="B9" s="5" t="s">
        <v>750</v>
      </c>
      <c r="D9" s="235"/>
      <c r="G9" s="205"/>
    </row>
    <row r="10" spans="1:7" x14ac:dyDescent="0.25">
      <c r="A10" s="5"/>
      <c r="B10" s="5" t="s">
        <v>751</v>
      </c>
      <c r="G10" s="205"/>
    </row>
    <row r="11" spans="1:7" x14ac:dyDescent="0.25">
      <c r="A11" s="5"/>
      <c r="B11" s="5" t="s">
        <v>752</v>
      </c>
      <c r="G11" s="205"/>
    </row>
    <row r="12" spans="1:7" x14ac:dyDescent="0.25">
      <c r="A12" s="5"/>
      <c r="B12" s="327" t="s">
        <v>753</v>
      </c>
      <c r="G12" s="205"/>
    </row>
    <row r="13" spans="1:7" x14ac:dyDescent="0.25">
      <c r="A13" s="5"/>
      <c r="B13" s="5" t="s">
        <v>755</v>
      </c>
      <c r="G13" s="205"/>
    </row>
    <row r="14" spans="1:7" x14ac:dyDescent="0.25">
      <c r="A14" s="5"/>
      <c r="B14" s="5" t="s">
        <v>754</v>
      </c>
      <c r="G14" s="205"/>
    </row>
    <row r="15" spans="1:7" x14ac:dyDescent="0.25">
      <c r="A15" s="5"/>
      <c r="B15" s="5" t="s">
        <v>832</v>
      </c>
      <c r="G15" s="205"/>
    </row>
    <row r="16" spans="1:7" x14ac:dyDescent="0.25">
      <c r="A16" s="5"/>
      <c r="B16" s="5"/>
      <c r="G16" s="206"/>
    </row>
    <row r="17" spans="1:9" x14ac:dyDescent="0.25">
      <c r="A17" s="5"/>
      <c r="B17" s="5" t="s">
        <v>833</v>
      </c>
      <c r="G17" s="205"/>
    </row>
    <row r="18" spans="1:9" x14ac:dyDescent="0.25">
      <c r="A18" s="5"/>
      <c r="B18" s="5" t="s">
        <v>756</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0.1.6 – © 2020, William W. Davis, MSPM, PMP</v>
      </c>
      <c r="C25" s="12"/>
      <c r="D25" s="249"/>
      <c r="H25" s="12"/>
    </row>
    <row r="26" spans="1:9" x14ac:dyDescent="0.25">
      <c r="A26" s="5"/>
      <c r="B26" s="324" t="s">
        <v>99</v>
      </c>
      <c r="C26" s="96"/>
      <c r="D26" s="249"/>
      <c r="E26" s="96"/>
      <c r="F26" s="96"/>
      <c r="G26" s="96"/>
      <c r="H26" s="96"/>
    </row>
    <row r="27" spans="1:9" x14ac:dyDescent="0.25">
      <c r="A27" s="5"/>
      <c r="B27" s="324" t="s">
        <v>100</v>
      </c>
      <c r="C27" s="96"/>
      <c r="D27" s="249"/>
      <c r="H27" s="12"/>
    </row>
    <row r="28" spans="1:9" x14ac:dyDescent="0.25">
      <c r="A28" s="5"/>
      <c r="B28" s="324" t="s">
        <v>64</v>
      </c>
      <c r="C28" s="96"/>
      <c r="D28" s="249"/>
      <c r="H28" s="12"/>
    </row>
    <row r="29" spans="1:9" x14ac:dyDescent="0.25">
      <c r="A29" s="5"/>
      <c r="B29" s="324" t="s">
        <v>169</v>
      </c>
      <c r="C29" s="96"/>
      <c r="D29" s="249"/>
      <c r="H29" s="12"/>
    </row>
    <row r="30" spans="1:9" x14ac:dyDescent="0.25">
      <c r="A30" s="5"/>
      <c r="B30" s="340" t="s">
        <v>769</v>
      </c>
      <c r="C30" s="96"/>
      <c r="D30" s="249"/>
      <c r="H30" s="12"/>
    </row>
    <row r="31" spans="1:9" x14ac:dyDescent="0.25">
      <c r="A31" s="5"/>
      <c r="B31" s="148" t="s">
        <v>167</v>
      </c>
      <c r="C31" s="12"/>
      <c r="D31" s="249"/>
      <c r="H31" s="12"/>
    </row>
    <row r="32" spans="1:9" x14ac:dyDescent="0.25">
      <c r="A32" s="5"/>
      <c r="B32" s="148" t="s">
        <v>62</v>
      </c>
      <c r="C32" s="12"/>
      <c r="D32" s="249"/>
      <c r="H32" s="12"/>
    </row>
    <row r="33" spans="1:8" x14ac:dyDescent="0.25">
      <c r="A33" s="5"/>
      <c r="B33" s="148" t="s">
        <v>166</v>
      </c>
      <c r="C33" s="12"/>
      <c r="H33" s="12"/>
    </row>
    <row r="34" spans="1:8" x14ac:dyDescent="0.25">
      <c r="A34" s="5"/>
      <c r="B34" s="148" t="s">
        <v>168</v>
      </c>
      <c r="C34" s="12"/>
      <c r="D34" s="249"/>
      <c r="H34" s="12"/>
    </row>
    <row r="35" spans="1:8" x14ac:dyDescent="0.25">
      <c r="A35" s="5"/>
      <c r="B35" s="148" t="s">
        <v>702</v>
      </c>
      <c r="C35" s="12"/>
      <c r="H35" s="12"/>
    </row>
    <row r="36" spans="1:8" x14ac:dyDescent="0.25">
      <c r="A36" s="5"/>
      <c r="B36" s="148" t="s">
        <v>703</v>
      </c>
      <c r="C36" s="12"/>
      <c r="D36" s="249"/>
      <c r="H36" s="12"/>
    </row>
    <row r="37" spans="1:8" x14ac:dyDescent="0.25">
      <c r="A37" s="5"/>
      <c r="B37" s="148"/>
      <c r="C37" s="12"/>
      <c r="D37" s="249"/>
      <c r="H37" s="12"/>
    </row>
    <row r="38" spans="1:8" x14ac:dyDescent="0.25">
      <c r="A38" s="5"/>
      <c r="B38" s="148" t="s">
        <v>704</v>
      </c>
      <c r="C38" s="12"/>
      <c r="D38" s="249"/>
      <c r="H38" s="12"/>
    </row>
    <row r="39" spans="1:8" x14ac:dyDescent="0.25">
      <c r="A39" s="19"/>
      <c r="B39" s="148" t="s">
        <v>61</v>
      </c>
      <c r="C39" s="12"/>
      <c r="D39" s="249"/>
      <c r="H39" s="12"/>
    </row>
    <row r="40" spans="1:8" x14ac:dyDescent="0.25">
      <c r="A40" s="5"/>
      <c r="B40" s="325" t="s">
        <v>708</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793</v>
      </c>
      <c r="C1" s="5"/>
      <c r="D1" s="5"/>
      <c r="E1" s="5"/>
      <c r="F1" s="2"/>
      <c r="G1" s="2"/>
      <c r="H1" s="5"/>
      <c r="I1" s="5"/>
      <c r="J1" s="5"/>
      <c r="K1" s="5"/>
      <c r="L1" s="33"/>
      <c r="M1" s="33"/>
      <c r="N1" s="33"/>
      <c r="O1" s="33"/>
      <c r="P1" s="33"/>
      <c r="Q1" s="33"/>
      <c r="R1" s="5"/>
    </row>
    <row r="2" spans="1:18" ht="30" customHeight="1" x14ac:dyDescent="0.25">
      <c r="A2" s="240"/>
      <c r="B2" s="241"/>
      <c r="C2" s="242" t="s">
        <v>165</v>
      </c>
      <c r="D2" s="243"/>
      <c r="E2" s="243"/>
      <c r="F2" s="244"/>
      <c r="G2" s="244"/>
      <c r="H2" s="243"/>
      <c r="I2" s="243"/>
      <c r="J2" s="243"/>
      <c r="K2" s="245"/>
      <c r="L2" s="33"/>
      <c r="M2" s="33"/>
      <c r="N2" s="33"/>
      <c r="O2" s="33"/>
      <c r="P2" s="33"/>
      <c r="Q2" s="33"/>
      <c r="R2" s="5"/>
    </row>
    <row r="3" spans="1:18" ht="20.100000000000001" customHeight="1" x14ac:dyDescent="0.25">
      <c r="A3" s="183"/>
      <c r="B3" s="184" t="s">
        <v>151</v>
      </c>
      <c r="C3" s="341">
        <v>50</v>
      </c>
      <c r="D3" s="198" t="s">
        <v>149</v>
      </c>
      <c r="E3" s="199"/>
      <c r="F3" s="200"/>
      <c r="G3" s="200"/>
      <c r="H3" s="199"/>
      <c r="I3" s="199"/>
      <c r="J3" s="199"/>
      <c r="K3" s="201"/>
      <c r="L3" s="33"/>
      <c r="M3" s="33"/>
      <c r="N3" s="33"/>
      <c r="O3" s="33"/>
      <c r="P3" s="33"/>
      <c r="Q3" s="33"/>
      <c r="R3" s="5"/>
    </row>
    <row r="4" spans="1:18" ht="20.100000000000001" customHeight="1" x14ac:dyDescent="0.25">
      <c r="A4" s="246"/>
      <c r="B4" s="247" t="s">
        <v>762</v>
      </c>
      <c r="C4" s="342">
        <v>100</v>
      </c>
      <c r="D4" s="198" t="s">
        <v>763</v>
      </c>
      <c r="E4" s="199"/>
      <c r="F4" s="200"/>
      <c r="G4" s="200"/>
      <c r="H4" s="199"/>
      <c r="I4" s="199"/>
      <c r="J4" s="199"/>
      <c r="K4" s="201"/>
      <c r="L4" s="33"/>
      <c r="M4" s="33"/>
      <c r="N4" s="33"/>
      <c r="O4" s="33"/>
      <c r="P4" s="33"/>
      <c r="Q4" s="33"/>
      <c r="R4" s="5"/>
    </row>
    <row r="5" spans="1:18" ht="20.100000000000001" customHeight="1" x14ac:dyDescent="0.25">
      <c r="A5" s="183"/>
      <c r="B5" s="184" t="s">
        <v>152</v>
      </c>
      <c r="C5" s="342">
        <v>150</v>
      </c>
      <c r="D5" s="198" t="s">
        <v>150</v>
      </c>
      <c r="E5" s="199"/>
      <c r="F5" s="200"/>
      <c r="G5" s="200"/>
      <c r="H5" s="199"/>
      <c r="I5" s="199"/>
      <c r="J5" s="199"/>
      <c r="K5" s="201"/>
      <c r="L5" s="33"/>
      <c r="M5" s="33"/>
      <c r="N5" s="33"/>
      <c r="O5" s="33"/>
      <c r="P5" s="33"/>
      <c r="Q5" s="33"/>
      <c r="R5" s="5"/>
    </row>
    <row r="6" spans="1:18" ht="20.100000000000001" customHeight="1" x14ac:dyDescent="0.25">
      <c r="A6" s="196"/>
      <c r="B6" s="197" t="s">
        <v>140</v>
      </c>
      <c r="C6" s="118">
        <f>IF(OR(ISBLANK(C4),ISBLANK(C5),ISBLANK(C3)),"",IF(AND(C3&gt;0,C4&gt;0,C5&gt;0),IF(C4&gt;C3,IF(C5&gt;C4,1,-1),-1)))</f>
        <v>1</v>
      </c>
      <c r="D6" s="198" t="s">
        <v>136</v>
      </c>
      <c r="E6" s="199"/>
      <c r="F6" s="200"/>
      <c r="G6" s="200"/>
      <c r="H6" s="199"/>
      <c r="I6" s="199"/>
      <c r="J6" s="199"/>
      <c r="K6" s="201"/>
      <c r="L6" s="33"/>
      <c r="M6" s="33"/>
      <c r="N6" s="33"/>
      <c r="O6" s="33"/>
      <c r="P6" s="33"/>
      <c r="Q6" s="33"/>
      <c r="R6" s="5"/>
    </row>
    <row r="7" spans="1:18" ht="20.100000000000001" customHeight="1" x14ac:dyDescent="0.25">
      <c r="A7" s="196"/>
      <c r="B7" s="197" t="s">
        <v>141</v>
      </c>
      <c r="C7" s="118">
        <f>IF(OR(ISBLANK(C3),ISBLANK(C4),ISBLANK(C5)),"",IFERROR(MIN(C4-C3,C5-C4)/MAX(C4-C3,C5-C4),""))</f>
        <v>1</v>
      </c>
      <c r="D7" s="198" t="s">
        <v>137</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146</v>
      </c>
      <c r="C9" s="120" t="s">
        <v>1</v>
      </c>
      <c r="D9" s="198" t="s">
        <v>138</v>
      </c>
      <c r="E9" s="199"/>
      <c r="F9" s="200"/>
      <c r="G9" s="200"/>
      <c r="H9" s="199"/>
      <c r="I9" s="199"/>
      <c r="J9" s="199"/>
      <c r="K9" s="201"/>
      <c r="L9" s="33"/>
      <c r="M9" s="33"/>
      <c r="N9" s="33"/>
      <c r="O9" s="33"/>
      <c r="P9" s="33"/>
      <c r="Q9" s="33"/>
      <c r="R9" s="5"/>
    </row>
    <row r="10" spans="1:18" ht="20.100000000000001" customHeight="1" x14ac:dyDescent="0.25">
      <c r="A10" s="196"/>
      <c r="B10" s="197" t="s">
        <v>147</v>
      </c>
      <c r="C10" s="56"/>
      <c r="D10" s="198" t="s">
        <v>139</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106</v>
      </c>
      <c r="D11" s="199"/>
      <c r="E11" s="199"/>
      <c r="F11" s="200"/>
      <c r="G11" s="200"/>
      <c r="H11" s="199"/>
      <c r="I11" s="199"/>
      <c r="J11" s="199"/>
      <c r="K11" s="201"/>
      <c r="L11" s="33"/>
      <c r="M11" s="33"/>
      <c r="N11" s="33"/>
      <c r="O11" s="33"/>
      <c r="P11" s="33"/>
      <c r="Q11" s="33"/>
      <c r="R11" s="5"/>
    </row>
    <row r="12" spans="1:18" ht="20.100000000000001" customHeight="1" x14ac:dyDescent="0.25">
      <c r="A12" s="183"/>
      <c r="B12" s="184" t="s">
        <v>142</v>
      </c>
      <c r="C12" s="342">
        <v>75</v>
      </c>
      <c r="D12" s="198" t="s">
        <v>186</v>
      </c>
      <c r="E12" s="199"/>
      <c r="F12" s="200"/>
      <c r="G12" s="200"/>
      <c r="H12" s="199"/>
      <c r="I12" s="199"/>
      <c r="J12" s="199"/>
      <c r="K12" s="201"/>
      <c r="L12" s="33"/>
      <c r="M12" s="33"/>
      <c r="N12" s="33"/>
      <c r="O12" s="33"/>
      <c r="P12" s="33"/>
      <c r="Q12" s="33"/>
      <c r="R12" s="5"/>
    </row>
    <row r="13" spans="1:18" ht="20.100000000000001" customHeight="1" x14ac:dyDescent="0.25">
      <c r="A13" s="183"/>
      <c r="B13" s="184" t="s">
        <v>143</v>
      </c>
      <c r="C13" s="179" t="s">
        <v>47</v>
      </c>
      <c r="D13" s="198" t="s">
        <v>148</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0.40677490002477751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144</v>
      </c>
      <c r="C15" s="344">
        <v>0.5</v>
      </c>
      <c r="D15" s="198" t="s">
        <v>145</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779</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0.1.6 – © 2020, William W. Davis, MSPM, PMP</v>
      </c>
      <c r="C19" s="182"/>
      <c r="D19" s="5"/>
      <c r="E19" s="2"/>
      <c r="F19" s="5"/>
      <c r="G19" s="5"/>
      <c r="H19" s="2"/>
      <c r="I19" s="5"/>
      <c r="J19" s="5"/>
      <c r="K19" s="5"/>
      <c r="L19" s="5"/>
      <c r="M19" s="5"/>
      <c r="N19" s="5"/>
      <c r="O19" s="5"/>
      <c r="P19" s="5"/>
      <c r="Q19" s="5"/>
      <c r="R19" s="5"/>
    </row>
    <row r="20" spans="1:18" x14ac:dyDescent="0.25">
      <c r="A20" s="2"/>
      <c r="B20" s="308" t="s">
        <v>99</v>
      </c>
      <c r="C20" s="308"/>
      <c r="D20" s="308"/>
      <c r="E20" s="308"/>
      <c r="F20" s="308"/>
      <c r="G20" s="308"/>
      <c r="H20" s="2"/>
      <c r="I20" s="5"/>
      <c r="J20" s="5"/>
      <c r="K20" s="5"/>
      <c r="L20" s="5"/>
      <c r="M20" s="5"/>
      <c r="N20" s="5"/>
      <c r="O20" s="5"/>
      <c r="P20" s="5"/>
      <c r="Q20" s="5"/>
      <c r="R20" s="5"/>
    </row>
    <row r="21" spans="1:18" x14ac:dyDescent="0.25">
      <c r="A21" s="2"/>
      <c r="B21" s="308" t="s">
        <v>100</v>
      </c>
      <c r="C21" s="308"/>
      <c r="D21" s="308"/>
      <c r="E21" s="308"/>
      <c r="F21" s="308"/>
      <c r="G21" s="308"/>
      <c r="H21" s="2"/>
      <c r="I21" s="5"/>
      <c r="J21" s="5"/>
      <c r="K21" s="5"/>
      <c r="L21" s="5"/>
      <c r="M21" s="5"/>
      <c r="N21" s="5"/>
      <c r="O21" s="5"/>
      <c r="P21" s="5"/>
      <c r="Q21" s="5"/>
      <c r="R21" s="5"/>
    </row>
    <row r="22" spans="1:18" x14ac:dyDescent="0.25">
      <c r="A22" s="2"/>
      <c r="B22" s="308" t="s">
        <v>64</v>
      </c>
      <c r="C22" s="308"/>
      <c r="D22" s="308"/>
      <c r="E22" s="308"/>
      <c r="F22" s="308"/>
      <c r="G22" s="308"/>
      <c r="H22" s="2"/>
      <c r="I22" s="5"/>
      <c r="J22" s="5"/>
      <c r="K22" s="5"/>
      <c r="L22" s="5"/>
      <c r="M22" s="5"/>
      <c r="N22" s="5"/>
      <c r="O22" s="5"/>
      <c r="P22" s="5"/>
      <c r="Q22" s="5"/>
      <c r="R22" s="5"/>
    </row>
    <row r="23" spans="1:18" x14ac:dyDescent="0.25">
      <c r="A23" s="2"/>
      <c r="B23" s="308" t="s">
        <v>169</v>
      </c>
      <c r="C23" s="308"/>
      <c r="D23" s="308"/>
      <c r="E23" s="308"/>
      <c r="F23" s="308"/>
      <c r="G23" s="308"/>
      <c r="H23" s="2"/>
      <c r="I23" s="5"/>
      <c r="J23" s="5"/>
      <c r="K23" s="5"/>
      <c r="L23" s="5"/>
      <c r="M23" s="5"/>
      <c r="N23" s="5"/>
      <c r="O23" s="5"/>
      <c r="P23" s="5"/>
      <c r="Q23" s="5"/>
      <c r="R23" s="5"/>
    </row>
    <row r="24" spans="1:18" x14ac:dyDescent="0.25">
      <c r="A24" s="2"/>
      <c r="B24" s="375" t="s">
        <v>769</v>
      </c>
      <c r="C24" s="375"/>
      <c r="D24" s="308"/>
      <c r="E24" s="308"/>
      <c r="F24" s="308"/>
      <c r="G24" s="308"/>
      <c r="H24" s="2"/>
      <c r="I24" s="5"/>
      <c r="J24" s="5"/>
      <c r="K24" s="5"/>
      <c r="L24" s="5"/>
      <c r="M24" s="5"/>
      <c r="N24" s="5"/>
      <c r="O24" s="5"/>
      <c r="P24" s="5"/>
      <c r="Q24" s="5"/>
      <c r="R24" s="5"/>
    </row>
    <row r="25" spans="1:18" x14ac:dyDescent="0.25">
      <c r="A25" s="2"/>
      <c r="B25" s="148" t="s">
        <v>167</v>
      </c>
      <c r="C25" s="5"/>
      <c r="D25" s="5"/>
      <c r="E25" s="2"/>
      <c r="F25" s="5"/>
      <c r="G25" s="5"/>
      <c r="H25" s="2"/>
      <c r="I25" s="5"/>
      <c r="J25" s="5"/>
      <c r="K25" s="5"/>
      <c r="L25" s="5"/>
      <c r="M25" s="5"/>
      <c r="N25" s="5"/>
      <c r="O25" s="5"/>
      <c r="P25" s="5"/>
      <c r="Q25" s="5"/>
      <c r="R25" s="5"/>
    </row>
    <row r="26" spans="1:18" x14ac:dyDescent="0.25">
      <c r="A26" s="2"/>
      <c r="B26" s="148" t="s">
        <v>62</v>
      </c>
      <c r="C26" s="5"/>
      <c r="D26" s="5"/>
      <c r="E26" s="2"/>
      <c r="F26" s="5"/>
      <c r="G26" s="5"/>
      <c r="H26" s="2"/>
      <c r="I26" s="5"/>
      <c r="J26" s="5"/>
      <c r="K26" s="5"/>
      <c r="L26" s="5"/>
      <c r="M26" s="5"/>
      <c r="N26" s="5"/>
      <c r="O26" s="5"/>
      <c r="P26" s="5"/>
      <c r="Q26" s="5"/>
      <c r="R26" s="5"/>
    </row>
    <row r="27" spans="1:18" x14ac:dyDescent="0.25">
      <c r="A27" s="19"/>
      <c r="B27" s="148" t="s">
        <v>166</v>
      </c>
      <c r="C27" s="5"/>
      <c r="D27" s="5"/>
      <c r="E27" s="5"/>
      <c r="F27" s="2"/>
      <c r="G27" s="2"/>
      <c r="H27" s="5"/>
      <c r="I27" s="5"/>
      <c r="J27" s="5"/>
      <c r="K27" s="5"/>
      <c r="L27" s="5"/>
      <c r="M27" s="5"/>
      <c r="N27" s="5"/>
      <c r="O27" s="5"/>
      <c r="P27" s="5"/>
      <c r="Q27" s="5"/>
      <c r="R27" s="5"/>
    </row>
    <row r="28" spans="1:18" x14ac:dyDescent="0.25">
      <c r="A28" s="19"/>
      <c r="B28" s="148" t="s">
        <v>168</v>
      </c>
      <c r="C28" s="5"/>
      <c r="D28" s="5"/>
      <c r="E28" s="5"/>
      <c r="F28" s="2"/>
      <c r="G28" s="2"/>
      <c r="H28" s="5"/>
      <c r="I28" s="5"/>
      <c r="J28" s="5"/>
      <c r="K28" s="5"/>
      <c r="L28" s="5"/>
      <c r="M28" s="5"/>
      <c r="N28" s="5"/>
      <c r="O28" s="5"/>
      <c r="P28" s="5"/>
      <c r="Q28" s="5"/>
      <c r="R28" s="5"/>
    </row>
    <row r="29" spans="1:18" x14ac:dyDescent="0.25">
      <c r="A29" s="19"/>
      <c r="B29" s="148" t="s">
        <v>702</v>
      </c>
      <c r="C29" s="5"/>
      <c r="D29" s="5"/>
      <c r="E29" s="5"/>
      <c r="F29" s="2"/>
      <c r="G29" s="2"/>
      <c r="H29" s="5"/>
      <c r="I29" s="5"/>
      <c r="J29" s="5"/>
      <c r="K29" s="5"/>
      <c r="L29" s="5"/>
      <c r="M29" s="5"/>
      <c r="N29" s="5"/>
      <c r="O29" s="5"/>
      <c r="P29" s="5"/>
      <c r="Q29" s="5"/>
      <c r="R29" s="5"/>
    </row>
    <row r="30" spans="1:18" x14ac:dyDescent="0.25">
      <c r="A30" s="19"/>
      <c r="B30" s="148" t="s">
        <v>703</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704</v>
      </c>
      <c r="C32" s="5"/>
      <c r="D32" s="5"/>
      <c r="E32" s="5"/>
      <c r="F32" s="2"/>
      <c r="G32" s="2"/>
      <c r="H32" s="5"/>
      <c r="I32" s="5"/>
      <c r="J32" s="5"/>
      <c r="K32" s="5"/>
      <c r="L32" s="5"/>
      <c r="M32" s="5"/>
      <c r="N32" s="5"/>
      <c r="O32" s="5"/>
      <c r="P32" s="5"/>
      <c r="Q32" s="5"/>
      <c r="R32" s="5"/>
    </row>
    <row r="33" spans="1:18" x14ac:dyDescent="0.25">
      <c r="A33" s="2"/>
      <c r="B33" s="148" t="s">
        <v>61</v>
      </c>
      <c r="C33" s="5"/>
      <c r="D33" s="5"/>
      <c r="E33" s="5"/>
      <c r="F33" s="2"/>
      <c r="G33" s="2"/>
      <c r="H33" s="5"/>
      <c r="I33" s="5"/>
      <c r="J33" s="5"/>
      <c r="K33" s="5"/>
      <c r="L33" s="5"/>
      <c r="M33" s="5"/>
      <c r="N33" s="5"/>
      <c r="O33" s="5"/>
      <c r="P33" s="5"/>
      <c r="Q33" s="5"/>
      <c r="R33" s="5"/>
    </row>
    <row r="34" spans="1:18" x14ac:dyDescent="0.25">
      <c r="A34" s="2"/>
      <c r="B34" s="309" t="s">
        <v>708</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130</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1">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4" t="s">
        <v>705</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830</v>
      </c>
      <c r="C1" s="5"/>
      <c r="D1" s="5"/>
      <c r="E1" s="2"/>
      <c r="F1" s="2"/>
      <c r="G1" s="5"/>
      <c r="H1" s="2"/>
      <c r="I1" s="2"/>
      <c r="J1" s="5"/>
      <c r="K1" s="5"/>
      <c r="L1" s="5"/>
      <c r="M1" s="5"/>
      <c r="N1" s="33"/>
      <c r="O1" s="33"/>
      <c r="P1" s="33"/>
      <c r="Q1" s="33"/>
      <c r="R1" s="33"/>
      <c r="S1" s="33"/>
      <c r="T1" s="5"/>
    </row>
    <row r="2" spans="1:22" ht="24.95" customHeight="1" x14ac:dyDescent="0.25">
      <c r="A2" s="153" t="s">
        <v>96</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55</v>
      </c>
      <c r="L3" s="129"/>
      <c r="M3" s="129"/>
      <c r="N3" s="130"/>
      <c r="O3" s="130"/>
      <c r="P3" s="130"/>
      <c r="Q3" s="130"/>
      <c r="R3" s="130"/>
      <c r="S3" s="130"/>
      <c r="T3" s="129"/>
    </row>
    <row r="4" spans="1:22" x14ac:dyDescent="0.25">
      <c r="A4" s="127"/>
      <c r="B4" s="151">
        <v>60</v>
      </c>
      <c r="C4" s="151">
        <v>120</v>
      </c>
      <c r="D4" s="151">
        <v>240</v>
      </c>
      <c r="E4" s="145" t="s">
        <v>87</v>
      </c>
      <c r="F4" s="127"/>
      <c r="G4" s="129"/>
      <c r="H4" s="127"/>
      <c r="I4" s="127"/>
      <c r="J4" s="129"/>
      <c r="K4" s="132">
        <f>IF(J18="","",J18^2)</f>
        <v>36404.640000000007</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97</v>
      </c>
      <c r="E6" s="118">
        <f>IF(OR(ISBLANK(C4),ISBLANK(D4),ISBLANK(B4)),"",IF(AND(B4&gt;0,C4&gt;0,D4&gt;0),IF(C4&gt;B4,IF(D4&gt;C4,1,-1),-1)))</f>
        <v>1</v>
      </c>
      <c r="F6" s="118">
        <f>IF(OR(ISBLANK(B4),ISBLANK(C4),ISBLANK(D4)),"",IFERROR(MIN(C4-B4,D4-C4)/MAX(C4-B4,D4-C4),""))</f>
        <v>0.5</v>
      </c>
      <c r="G6" s="387" t="s">
        <v>77</v>
      </c>
      <c r="H6" s="388"/>
      <c r="I6" s="388"/>
      <c r="J6" s="388"/>
      <c r="K6" s="388"/>
      <c r="L6" s="388"/>
      <c r="M6" s="388"/>
      <c r="N6" s="388"/>
      <c r="O6" s="388"/>
      <c r="P6" s="38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88</v>
      </c>
      <c r="G8" s="55" t="s">
        <v>42</v>
      </c>
      <c r="H8" s="127"/>
      <c r="I8" s="127"/>
      <c r="J8" s="127"/>
      <c r="K8" s="127"/>
      <c r="L8" s="139"/>
      <c r="M8" s="129"/>
      <c r="N8" s="130"/>
      <c r="O8" s="130"/>
      <c r="P8" s="130"/>
      <c r="Q8" s="130"/>
      <c r="R8" s="130"/>
      <c r="S8" s="130"/>
      <c r="T8" s="129"/>
    </row>
    <row r="9" spans="1:22" ht="15.75" customHeight="1" x14ac:dyDescent="0.25">
      <c r="A9" s="146"/>
      <c r="B9" s="146"/>
      <c r="C9" s="146"/>
      <c r="D9" s="146"/>
      <c r="E9" s="146"/>
      <c r="F9" s="147" t="s">
        <v>89</v>
      </c>
      <c r="G9" s="126">
        <f>IF(AND(B4&gt;0,C4&gt;0,D4&gt;0),(B4+(4*C4)+D4)/6,"")</f>
        <v>130</v>
      </c>
      <c r="H9" s="143" t="s">
        <v>90</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98</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92</v>
      </c>
      <c r="H12" s="120" t="s">
        <v>1</v>
      </c>
      <c r="I12" s="142" t="s">
        <v>80</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132</v>
      </c>
      <c r="B14" s="385"/>
      <c r="C14" s="385"/>
      <c r="D14" s="385"/>
      <c r="E14" s="385"/>
      <c r="F14" s="385"/>
      <c r="G14" s="385"/>
      <c r="H14" s="386"/>
      <c r="I14" s="56" t="s">
        <v>128</v>
      </c>
      <c r="J14" s="166" t="s">
        <v>131</v>
      </c>
      <c r="K14" s="176"/>
      <c r="L14" s="176"/>
      <c r="M14" s="176"/>
      <c r="N14" s="176"/>
      <c r="O14" s="176"/>
      <c r="P14" s="176"/>
      <c r="Q14" s="176"/>
      <c r="R14" s="176"/>
      <c r="S14" s="176"/>
      <c r="T14" s="176"/>
    </row>
    <row r="15" spans="1:22" ht="20.100000000000001" customHeight="1" x14ac:dyDescent="0.25">
      <c r="A15" s="385"/>
      <c r="B15" s="385"/>
      <c r="C15" s="385"/>
      <c r="D15" s="385"/>
      <c r="E15" s="385"/>
      <c r="F15" s="385"/>
      <c r="G15" s="385"/>
      <c r="H15" s="386"/>
      <c r="I15" s="56"/>
      <c r="J15" s="166" t="s">
        <v>133</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83" t="s">
        <v>79</v>
      </c>
      <c r="B17" s="383"/>
      <c r="C17" s="383"/>
      <c r="D17" s="383"/>
      <c r="E17" s="383"/>
      <c r="F17" s="383"/>
      <c r="G17" s="383"/>
      <c r="H17" s="383"/>
      <c r="I17" s="384"/>
      <c r="J17" s="55" t="s">
        <v>40</v>
      </c>
      <c r="K17" s="2"/>
      <c r="L17" s="382" t="s">
        <v>72</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1">
        <f>IF(AND(B4&gt;0,C4&gt;0,D4&gt;0,NOT(ISBLANK(H12))),(D4-B4)*VLOOKUP(H12,VLookups!$A$4:$B$13,2,FALSE),"")</f>
        <v>190.8</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76</v>
      </c>
      <c r="K20" s="2"/>
      <c r="L20" s="389" t="s">
        <v>47</v>
      </c>
      <c r="M20" s="390"/>
      <c r="N20" s="143" t="s">
        <v>86</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92" t="s">
        <v>44</v>
      </c>
      <c r="M22" s="392" t="s">
        <v>45</v>
      </c>
      <c r="N22" s="169" t="s">
        <v>83</v>
      </c>
      <c r="O22" s="33"/>
      <c r="P22" s="33"/>
      <c r="Q22" s="33"/>
      <c r="R22" s="33"/>
      <c r="S22" s="33"/>
      <c r="T22" s="5"/>
    </row>
    <row r="23" spans="1:20" ht="15" customHeight="1" x14ac:dyDescent="0.25">
      <c r="A23" s="2"/>
      <c r="B23" s="5"/>
      <c r="C23" s="5"/>
      <c r="D23" s="5"/>
      <c r="E23" s="2"/>
      <c r="F23" s="2"/>
      <c r="G23" s="5"/>
      <c r="H23" s="2"/>
      <c r="I23" s="2"/>
      <c r="J23" s="168"/>
      <c r="K23" s="2"/>
      <c r="L23" s="393"/>
      <c r="M23" s="393"/>
      <c r="N23" s="169" t="s">
        <v>734</v>
      </c>
      <c r="O23" s="33"/>
      <c r="P23" s="33"/>
      <c r="Q23" s="33"/>
      <c r="R23" s="33"/>
      <c r="S23" s="33"/>
      <c r="T23" s="5"/>
    </row>
    <row r="24" spans="1:20" ht="20.100000000000001" customHeight="1" x14ac:dyDescent="0.25">
      <c r="A24" s="2"/>
      <c r="B24" s="5"/>
      <c r="C24" s="5"/>
      <c r="D24" s="5"/>
      <c r="E24" s="2"/>
      <c r="F24" s="2"/>
      <c r="G24" s="5"/>
      <c r="H24" s="2"/>
      <c r="I24" s="2"/>
      <c r="J24" s="119" t="s">
        <v>73</v>
      </c>
      <c r="K24" s="2"/>
      <c r="L24" s="152">
        <v>150</v>
      </c>
      <c r="M24" s="258">
        <f>IF(AND(L24&gt;0,C4&gt;0,J18&gt;0,NOT(ISBLANK(H12))),ABS(VLOOKUP($L$20,VLookups!$A$48:$B$49,2,FALSE)-_xlfn.NORM.DIST(L24,G9,J18,TRUE)),"")</f>
        <v>0.54174139544255429</v>
      </c>
      <c r="N24" s="170" t="s">
        <v>91</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733</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91" t="str">
        <f>VLOOKUP(L20,VLookups!A48:C49,3,FALSE)</f>
        <v>Show the likelihood that the SPERT estimates will be EQUAL TO or GREATER THAN an uncertainty</v>
      </c>
      <c r="O27" s="391"/>
      <c r="P27" s="391"/>
      <c r="Q27" s="391"/>
      <c r="R27" s="391"/>
      <c r="S27" s="391"/>
      <c r="T27" s="129"/>
    </row>
    <row r="28" spans="1:20" ht="20.100000000000001" customHeight="1" x14ac:dyDescent="0.25">
      <c r="A28" s="127"/>
      <c r="B28" s="129"/>
      <c r="C28" s="129"/>
      <c r="D28" s="129"/>
      <c r="E28" s="129"/>
      <c r="F28" s="129"/>
      <c r="G28" s="129"/>
      <c r="H28" s="129"/>
      <c r="I28" s="129"/>
      <c r="J28" s="129"/>
      <c r="K28" s="129"/>
      <c r="L28" s="129"/>
      <c r="M28" s="172" t="s">
        <v>75</v>
      </c>
      <c r="N28" s="376" t="s">
        <v>32</v>
      </c>
      <c r="O28" s="377"/>
      <c r="P28" s="377"/>
      <c r="Q28" s="377"/>
      <c r="R28" s="377"/>
      <c r="S28" s="378"/>
      <c r="T28" s="129"/>
    </row>
    <row r="29" spans="1:20" ht="15.75" customHeight="1" x14ac:dyDescent="0.25">
      <c r="A29" s="127"/>
      <c r="B29" s="129"/>
      <c r="C29" s="129"/>
      <c r="D29" s="129"/>
      <c r="E29" s="129"/>
      <c r="F29" s="129"/>
      <c r="G29" s="129"/>
      <c r="H29" s="129"/>
      <c r="I29" s="129"/>
      <c r="J29" s="129"/>
      <c r="K29" s="129"/>
      <c r="L29" s="129"/>
      <c r="M29" s="173" t="s">
        <v>94</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95</v>
      </c>
      <c r="N30" s="124">
        <f>IF(AND($B4&gt;0,$C4&gt;0,$D4&gt;0,NOT(ISBLANK($H12))),_xlfn.NORM.INV(ABS(VLOOKUP($L$20,VLookups!$A$48:$B$49,2,FALSE)-N$29),$G9,$J18),"")</f>
        <v>-114.5200387059098</v>
      </c>
      <c r="O30" s="125">
        <f>IF(AND($B4&gt;0,$C4&gt;0,$D4&gt;0,NOT(ISBLANK($H12))),_xlfn.NORM.INV(ABS(VLOOKUP($L$20,VLookups!$A$48:$B$49,2,FALSE)-O$29),$G9,$J18),"")</f>
        <v>374.52003870590977</v>
      </c>
      <c r="P30" s="124">
        <f>IF(AND($B4&gt;0,$C4&gt;0,$D4&gt;0,NOT(ISBLANK($H12))),_xlfn.NORM.INV(ABS(VLOOKUP($L$20,VLookups!$A$48:$B$49,2,FALSE)-P$29),$G9,$J18),"")</f>
        <v>327.75149071541512</v>
      </c>
      <c r="Q30" s="125">
        <f>IF(AND($B4&gt;0,$C4&gt;0,$D4&gt;0,NOT(ISBLANK($H12))),_xlfn.NORM.INV(ABS(VLOOKUP($L$20,VLookups!$A$48:$B$49,2,FALSE)-Q$29),$G9,$J18),"")</f>
        <v>290.58133136571212</v>
      </c>
      <c r="R30" s="124">
        <f>IF(AND($B4&gt;0,$C4&gt;0,$D4&gt;0,NOT(ISBLANK($H12))),_xlfn.NORM.INV(ABS(VLOOKUP($L$20,VLookups!$A$48:$B$49,2,FALSE)-R$29),$G9,$J18),"")</f>
        <v>258.69264433741245</v>
      </c>
      <c r="S30" s="125">
        <f>IF(AND($B4&gt;0,$C4&gt;0,$D4&gt;0,NOT(ISBLANK($H12))),_xlfn.NORM.INV(ABS(VLOOKUP($L$20,VLookups!$A$48:$B$49,2,FALSE)-S$29),$G9,$J18),"")</f>
        <v>230.0556178246942</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93</v>
      </c>
      <c r="B32" s="5"/>
      <c r="C32" s="5"/>
      <c r="D32" s="5"/>
      <c r="E32" s="2"/>
      <c r="F32" s="2"/>
      <c r="G32" s="5"/>
      <c r="H32" s="5"/>
      <c r="I32" s="5"/>
      <c r="J32" s="5"/>
      <c r="K32" s="5"/>
      <c r="L32" s="5"/>
      <c r="M32" s="5"/>
      <c r="N32" s="5"/>
      <c r="O32" s="5"/>
      <c r="P32" s="5"/>
      <c r="Q32" s="5"/>
      <c r="R32" s="5"/>
      <c r="S32" s="5"/>
      <c r="T32" s="5"/>
    </row>
    <row r="33" spans="1:20" x14ac:dyDescent="0.25">
      <c r="A33" s="5"/>
      <c r="B33" s="379" t="s">
        <v>49</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82</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81</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59</v>
      </c>
      <c r="D38" s="95">
        <v>1</v>
      </c>
      <c r="E38" s="141" t="s">
        <v>74</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84</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78</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85</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0.1.6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99</v>
      </c>
      <c r="C46" s="375"/>
      <c r="D46" s="375"/>
      <c r="E46" s="375"/>
      <c r="F46" s="375"/>
      <c r="G46" s="375"/>
      <c r="H46" s="375"/>
      <c r="I46" s="97"/>
      <c r="J46" s="2"/>
      <c r="K46" s="5"/>
      <c r="L46" s="5"/>
      <c r="M46" s="5"/>
      <c r="N46" s="5"/>
      <c r="O46" s="5"/>
      <c r="P46" s="5"/>
      <c r="Q46" s="5"/>
      <c r="R46" s="5"/>
      <c r="S46" s="5"/>
      <c r="T46" s="5"/>
    </row>
    <row r="47" spans="1:20" x14ac:dyDescent="0.25">
      <c r="A47" s="2"/>
      <c r="B47" s="375" t="s">
        <v>100</v>
      </c>
      <c r="C47" s="375"/>
      <c r="D47" s="375"/>
      <c r="E47" s="375"/>
      <c r="F47" s="375"/>
      <c r="G47" s="375"/>
      <c r="H47" s="375"/>
      <c r="I47" s="97"/>
      <c r="J47" s="2"/>
      <c r="K47" s="5"/>
      <c r="L47" s="5"/>
      <c r="M47" s="5"/>
      <c r="N47" s="5"/>
      <c r="O47" s="5"/>
      <c r="P47" s="5"/>
      <c r="Q47" s="5"/>
      <c r="R47" s="5"/>
      <c r="S47" s="5"/>
      <c r="T47" s="5"/>
    </row>
    <row r="48" spans="1:20" x14ac:dyDescent="0.25">
      <c r="A48" s="2"/>
      <c r="B48" s="375" t="s">
        <v>64</v>
      </c>
      <c r="C48" s="375"/>
      <c r="D48" s="375"/>
      <c r="E48" s="375"/>
      <c r="F48" s="375"/>
      <c r="G48" s="375"/>
      <c r="H48" s="375"/>
      <c r="I48" s="97"/>
      <c r="J48" s="2"/>
      <c r="K48" s="5"/>
      <c r="L48" s="5"/>
      <c r="M48" s="5"/>
      <c r="N48" s="5"/>
      <c r="O48" s="5"/>
      <c r="P48" s="5"/>
      <c r="Q48" s="5"/>
      <c r="R48" s="5"/>
      <c r="S48" s="5"/>
      <c r="T48" s="5"/>
    </row>
    <row r="49" spans="1:20" x14ac:dyDescent="0.25">
      <c r="A49" s="2"/>
      <c r="B49" s="375" t="s">
        <v>169</v>
      </c>
      <c r="C49" s="375"/>
      <c r="D49" s="375"/>
      <c r="E49" s="375"/>
      <c r="F49" s="375"/>
      <c r="G49" s="375"/>
      <c r="H49" s="375"/>
      <c r="I49" s="97"/>
      <c r="J49" s="2"/>
      <c r="K49" s="5"/>
      <c r="L49" s="5"/>
      <c r="M49" s="5"/>
      <c r="N49" s="5"/>
      <c r="O49" s="5"/>
      <c r="P49" s="5"/>
      <c r="Q49" s="5"/>
      <c r="R49" s="5"/>
      <c r="S49" s="5"/>
      <c r="T49" s="5"/>
    </row>
    <row r="50" spans="1:20" x14ac:dyDescent="0.25">
      <c r="A50" s="2"/>
      <c r="B50" s="375" t="s">
        <v>769</v>
      </c>
      <c r="C50" s="375"/>
      <c r="D50" s="375"/>
      <c r="E50" s="375"/>
      <c r="F50" s="375"/>
      <c r="G50" s="375"/>
      <c r="H50" s="375"/>
      <c r="I50" s="97"/>
      <c r="J50" s="2"/>
      <c r="K50" s="5"/>
      <c r="L50" s="5"/>
      <c r="M50" s="5"/>
      <c r="N50" s="5"/>
      <c r="O50" s="5"/>
      <c r="P50" s="5"/>
      <c r="Q50" s="5"/>
      <c r="R50" s="5"/>
      <c r="S50" s="5"/>
      <c r="T50" s="5"/>
    </row>
    <row r="51" spans="1:20" x14ac:dyDescent="0.25">
      <c r="A51" s="2"/>
      <c r="B51" s="148" t="s">
        <v>167</v>
      </c>
      <c r="C51" s="5"/>
      <c r="D51" s="5"/>
      <c r="E51" s="5"/>
      <c r="F51" s="2"/>
      <c r="G51" s="2"/>
      <c r="H51" s="5"/>
      <c r="I51" s="5"/>
      <c r="J51" s="2"/>
      <c r="K51" s="5"/>
      <c r="L51" s="5"/>
      <c r="M51" s="5"/>
      <c r="N51" s="5"/>
      <c r="O51" s="5"/>
      <c r="P51" s="5"/>
      <c r="Q51" s="5"/>
      <c r="R51" s="5"/>
      <c r="S51" s="5"/>
      <c r="T51" s="5"/>
    </row>
    <row r="52" spans="1:20" x14ac:dyDescent="0.25">
      <c r="A52" s="2"/>
      <c r="B52" s="148" t="s">
        <v>62</v>
      </c>
      <c r="C52" s="5"/>
      <c r="D52" s="5"/>
      <c r="E52" s="5"/>
      <c r="F52" s="2"/>
      <c r="G52" s="2"/>
      <c r="H52" s="5"/>
      <c r="I52" s="5"/>
      <c r="J52" s="2"/>
      <c r="K52" s="5"/>
      <c r="L52" s="5"/>
      <c r="M52" s="5"/>
      <c r="N52" s="5"/>
      <c r="O52" s="5"/>
      <c r="P52" s="5"/>
      <c r="Q52" s="5"/>
      <c r="R52" s="5"/>
      <c r="S52" s="5"/>
      <c r="T52" s="5"/>
    </row>
    <row r="53" spans="1:20" x14ac:dyDescent="0.25">
      <c r="A53" s="19"/>
      <c r="B53" s="148" t="s">
        <v>166</v>
      </c>
      <c r="C53" s="5"/>
      <c r="D53" s="5"/>
      <c r="E53" s="2"/>
      <c r="F53" s="2"/>
      <c r="G53" s="5"/>
      <c r="H53" s="2"/>
      <c r="I53" s="2"/>
      <c r="J53" s="5"/>
      <c r="K53" s="5"/>
      <c r="L53" s="5"/>
      <c r="M53" s="5"/>
      <c r="N53" s="5"/>
      <c r="O53" s="5"/>
      <c r="P53" s="5"/>
      <c r="Q53" s="5"/>
      <c r="R53" s="5"/>
      <c r="S53" s="5"/>
      <c r="T53" s="5"/>
    </row>
    <row r="54" spans="1:20" x14ac:dyDescent="0.25">
      <c r="A54" s="19"/>
      <c r="B54" s="148" t="s">
        <v>168</v>
      </c>
      <c r="C54" s="5"/>
      <c r="D54" s="5"/>
      <c r="E54" s="2"/>
      <c r="F54" s="2"/>
      <c r="G54" s="5"/>
      <c r="H54" s="2"/>
      <c r="I54" s="2"/>
      <c r="J54" s="5"/>
      <c r="K54" s="5"/>
      <c r="L54" s="5"/>
      <c r="M54" s="5"/>
      <c r="N54" s="5"/>
      <c r="O54" s="5"/>
      <c r="P54" s="5"/>
      <c r="Q54" s="5"/>
      <c r="R54" s="5"/>
      <c r="S54" s="5"/>
      <c r="T54" s="5"/>
    </row>
    <row r="55" spans="1:20" x14ac:dyDescent="0.25">
      <c r="A55" s="19"/>
      <c r="B55" s="148" t="s">
        <v>702</v>
      </c>
      <c r="C55" s="5"/>
      <c r="D55" s="5"/>
      <c r="E55" s="2"/>
      <c r="F55" s="2"/>
      <c r="G55" s="5"/>
      <c r="H55" s="2"/>
      <c r="I55" s="2"/>
      <c r="J55" s="5"/>
      <c r="K55" s="5"/>
      <c r="L55" s="5"/>
      <c r="M55" s="5"/>
      <c r="N55" s="5"/>
      <c r="O55" s="5"/>
      <c r="P55" s="5"/>
      <c r="Q55" s="5"/>
      <c r="R55" s="5"/>
      <c r="S55" s="5"/>
      <c r="T55" s="5"/>
    </row>
    <row r="56" spans="1:20" x14ac:dyDescent="0.25">
      <c r="A56" s="19"/>
      <c r="B56" s="148" t="s">
        <v>703</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704</v>
      </c>
      <c r="C58" s="5"/>
      <c r="D58" s="5"/>
      <c r="E58" s="2"/>
      <c r="F58" s="2"/>
      <c r="G58" s="5"/>
      <c r="H58" s="2"/>
      <c r="I58" s="2"/>
      <c r="J58" s="5"/>
      <c r="K58" s="5"/>
      <c r="L58" s="5"/>
      <c r="M58" s="5"/>
      <c r="N58" s="5"/>
      <c r="O58" s="5"/>
      <c r="P58" s="5"/>
      <c r="Q58" s="5"/>
      <c r="R58" s="5"/>
      <c r="S58" s="5"/>
      <c r="T58" s="5"/>
    </row>
    <row r="59" spans="1:20" x14ac:dyDescent="0.25">
      <c r="A59" s="19"/>
      <c r="B59" s="148" t="s">
        <v>61</v>
      </c>
      <c r="C59" s="5"/>
      <c r="D59" s="5"/>
      <c r="E59" s="2"/>
      <c r="F59" s="2"/>
      <c r="G59" s="5"/>
      <c r="H59" s="2"/>
      <c r="I59" s="2"/>
      <c r="J59" s="5"/>
      <c r="K59" s="5"/>
      <c r="L59" s="5"/>
      <c r="M59" s="5"/>
      <c r="N59" s="5"/>
      <c r="O59" s="5"/>
      <c r="P59" s="5"/>
      <c r="Q59" s="5"/>
      <c r="R59" s="5"/>
      <c r="S59" s="5"/>
      <c r="T59" s="5"/>
    </row>
    <row r="60" spans="1:20" x14ac:dyDescent="0.25">
      <c r="A60" s="2"/>
      <c r="B60" s="394" t="s">
        <v>708</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130</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1">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4" t="s">
        <v>706</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720</v>
      </c>
      <c r="C1" s="5"/>
      <c r="D1" s="5"/>
      <c r="E1" s="2"/>
      <c r="F1" s="2"/>
      <c r="G1" s="5"/>
      <c r="H1" s="2"/>
      <c r="I1" s="2"/>
      <c r="J1" s="5"/>
      <c r="K1" s="5"/>
      <c r="L1" s="5"/>
      <c r="M1" s="389" t="s">
        <v>47</v>
      </c>
      <c r="N1" s="39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59</v>
      </c>
      <c r="D2" s="95">
        <v>1</v>
      </c>
      <c r="E2" s="24"/>
      <c r="F2" s="24"/>
      <c r="G2" s="23"/>
      <c r="H2" s="24"/>
      <c r="I2" s="24"/>
      <c r="J2" s="5"/>
      <c r="K2" s="5"/>
      <c r="L2" s="5"/>
      <c r="M2" s="399" t="s">
        <v>44</v>
      </c>
      <c r="N2" s="399" t="s">
        <v>45</v>
      </c>
      <c r="O2" s="396" t="s">
        <v>32</v>
      </c>
      <c r="P2" s="397"/>
      <c r="Q2" s="397"/>
      <c r="R2" s="397"/>
      <c r="S2" s="397"/>
      <c r="T2" s="398"/>
      <c r="U2" s="5"/>
      <c r="V2" s="161" t="s">
        <v>134</v>
      </c>
    </row>
    <row r="3" spans="1:225" x14ac:dyDescent="0.25">
      <c r="A3" s="3" t="s">
        <v>5</v>
      </c>
      <c r="B3" s="56" t="s">
        <v>24</v>
      </c>
      <c r="C3" s="56" t="s">
        <v>6</v>
      </c>
      <c r="D3" s="56" t="s">
        <v>25</v>
      </c>
      <c r="E3" s="56"/>
      <c r="F3" s="56"/>
      <c r="G3" s="56" t="s">
        <v>42</v>
      </c>
      <c r="H3" s="56" t="s">
        <v>9</v>
      </c>
      <c r="I3" s="56" t="s">
        <v>128</v>
      </c>
      <c r="J3" s="56" t="s">
        <v>713</v>
      </c>
      <c r="K3" s="56" t="s">
        <v>40</v>
      </c>
      <c r="L3" s="56" t="s">
        <v>55</v>
      </c>
      <c r="M3" s="400"/>
      <c r="N3" s="400"/>
      <c r="O3" s="94">
        <v>0.1</v>
      </c>
      <c r="P3" s="52">
        <v>0.9</v>
      </c>
      <c r="Q3" s="52">
        <v>0.85</v>
      </c>
      <c r="R3" s="52">
        <v>0.8</v>
      </c>
      <c r="S3" s="52">
        <v>0.75</v>
      </c>
      <c r="T3" s="52">
        <v>0.5</v>
      </c>
      <c r="U3" s="5"/>
      <c r="V3" s="161" t="s">
        <v>135</v>
      </c>
      <c r="DT3" s="161" t="s">
        <v>129</v>
      </c>
      <c r="HQ3" s="164" t="s">
        <v>170</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181.8</v>
      </c>
      <c r="L4" s="72">
        <f t="shared" ref="L4:L35" si="2">IF(K4="","",K4^2)</f>
        <v>33051.240000000005</v>
      </c>
      <c r="M4" s="89">
        <v>150</v>
      </c>
      <c r="N4" s="259">
        <f>IF(AND(M4&gt;0,C4&gt;0,NOT(K4="")),ABS(VLOOKUP($M$1,VLookups!$A$48:$B$49,2,FALSE)-_xlfn.NORM.DIST(M4,G4,K4,TRUE)),"")</f>
        <v>0.54379967487153691</v>
      </c>
      <c r="O4" s="88">
        <f>IF(AND($B4&gt;0,$C4&gt;0,$D4&gt;0,NOT(ISBLANK($H4))),_xlfn.NORM.INV(ABS(VLOOKUP($M$1,VLookups!$A$48:$B$49,2,FALSE)-O$3),$G4,$K4),"")</f>
        <v>-102.98607461600841</v>
      </c>
      <c r="P4" s="87">
        <f>IF(AND($B4&gt;0,$C4&gt;0,$D4&gt;0,NOT(ISBLANK($H4))),_xlfn.NORM.INV(ABS(VLOOKUP($M$1,VLookups!$A$48:$B$49,2,FALSE)-P$3),$G4,$K4),"")</f>
        <v>362.98607461600841</v>
      </c>
      <c r="Q4" s="88">
        <f>IF(AND($B4&gt;0,$C4&gt;0,$D4&gt;0,NOT(ISBLANK($H4))),_xlfn.NORM.INV(ABS(VLOOKUP($M$1,VLookups!$A$48:$B$49,2,FALSE)-Q$3),$G4,$K4),"")</f>
        <v>318.423590209971</v>
      </c>
      <c r="R4" s="87">
        <f>IF(AND($B4&gt;0,$C4&gt;0,$D4&gt;0,NOT(ISBLANK($H4))),_xlfn.NORM.INV(ABS(VLOOKUP($M$1,VLookups!$A$48:$B$49,2,FALSE)-R$3),$G4,$K4),"")</f>
        <v>283.00674026355591</v>
      </c>
      <c r="S4" s="88">
        <f>IF(AND($B4&gt;0,$C4&gt;0,$D4&gt;0,NOT(ISBLANK($H4))),_xlfn.NORM.INV(ABS(VLOOKUP($M$1,VLookups!$A$48:$B$49,2,FALSE)-S$3),$G4,$K4),"")</f>
        <v>252.6222365856477</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1.6993501849899225E-3</v>
      </c>
      <c r="DU4" s="163">
        <f t="shared" ref="DU4:DU35" si="7">IF(ISNONTEXT($K4),_xlfn.NORM.DIST(X4,$G4,$K4,FALSE),NA())</f>
        <v>1.7192869509853154E-3</v>
      </c>
      <c r="DV4" s="163">
        <f t="shared" ref="DV4:DV35" si="8">IF(ISNONTEXT($K4),_xlfn.NORM.DIST(Y4,$G4,$K4,FALSE),NA())</f>
        <v>1.7389840174185816E-3</v>
      </c>
      <c r="DW4" s="163">
        <f t="shared" ref="DW4:DW35" si="9">IF(ISNONTEXT($K4),_xlfn.NORM.DIST(Z4,$G4,$K4,FALSE),NA())</f>
        <v>1.7584278509864672E-3</v>
      </c>
      <c r="DX4" s="163">
        <f t="shared" ref="DX4:DX35" si="10">IF(ISNONTEXT($K4),_xlfn.NORM.DIST(AA4,$G4,$K4,FALSE),NA())</f>
        <v>1.7776049732198076E-3</v>
      </c>
      <c r="DY4" s="163">
        <f t="shared" ref="DY4:DY35" si="11">IF(ISNONTEXT($K4),_xlfn.NORM.DIST(AB4,$G4,$K4,FALSE),NA())</f>
        <v>1.7965019758564705E-3</v>
      </c>
      <c r="DZ4" s="163">
        <f t="shared" ref="DZ4:DZ35" si="12">IF(ISNONTEXT($K4),_xlfn.NORM.DIST(AC4,$G4,$K4,FALSE),NA())</f>
        <v>1.8151055362879563E-3</v>
      </c>
      <c r="EA4" s="163">
        <f t="shared" ref="EA4:EA35" si="13">IF(ISNONTEXT($K4),_xlfn.NORM.DIST(AD4,$G4,$K4,FALSE),NA())</f>
        <v>1.8334024330550983E-3</v>
      </c>
      <c r="EB4" s="163">
        <f t="shared" ref="EB4:EB35" si="14">IF(ISNONTEXT($K4),_xlfn.NORM.DIST(AE4,$G4,$K4,FALSE),NA())</f>
        <v>1.8513795613679352E-3</v>
      </c>
      <c r="EC4" s="163">
        <f t="shared" ref="EC4:EC35" si="15">IF(ISNONTEXT($K4),_xlfn.NORM.DIST(AF4,$G4,$K4,FALSE),NA())</f>
        <v>1.8690239486245264E-3</v>
      </c>
      <c r="ED4" s="163">
        <f t="shared" ref="ED4:ED35" si="16">IF(ISNONTEXT($K4),_xlfn.NORM.DIST(AG4,$G4,$K4,FALSE),NA())</f>
        <v>1.8863227699032308E-3</v>
      </c>
      <c r="EE4" s="163">
        <f t="shared" ref="EE4:EE35" si="17">IF(ISNONTEXT($K4),_xlfn.NORM.DIST(AH4,$G4,$K4,FALSE),NA())</f>
        <v>1.9032633634027494E-3</v>
      </c>
      <c r="EF4" s="163">
        <f t="shared" ref="EF4:EF35" si="18">IF(ISNONTEXT($K4),_xlfn.NORM.DIST(AI4,$G4,$K4,FALSE),NA())</f>
        <v>1.9198332458041057E-3</v>
      </c>
      <c r="EG4" s="163">
        <f t="shared" ref="EG4:EG35" si="19">IF(ISNONTEXT($K4),_xlfn.NORM.DIST(AJ4,$G4,$K4,FALSE),NA())</f>
        <v>1.9360201275286297E-3</v>
      </c>
      <c r="EH4" s="163">
        <f t="shared" ref="EH4:EH35" si="20">IF(ISNONTEXT($K4),_xlfn.NORM.DIST(AK4,$G4,$K4,FALSE),NA())</f>
        <v>1.9518119278659765E-3</v>
      </c>
      <c r="EI4" s="163">
        <f t="shared" ref="EI4:EI35" si="21">IF(ISNONTEXT($K4),_xlfn.NORM.DIST(AL4,$G4,$K4,FALSE),NA())</f>
        <v>1.9671967899462343E-3</v>
      </c>
      <c r="EJ4" s="163">
        <f t="shared" ref="EJ4:EJ35" si="22">IF(ISNONTEXT($K4),_xlfn.NORM.DIST(AM4,$G4,$K4,FALSE),NA())</f>
        <v>1.982163095530252E-3</v>
      </c>
      <c r="EK4" s="163">
        <f t="shared" ref="EK4:EK35" si="23">IF(ISNONTEXT($K4),_xlfn.NORM.DIST(AN4,$G4,$K4,FALSE),NA())</f>
        <v>1.9966994795924389E-3</v>
      </c>
      <c r="EL4" s="163">
        <f t="shared" ref="EL4:EL35" si="24">IF(ISNONTEXT($K4),_xlfn.NORM.DIST(AO4,$G4,$K4,FALSE),NA())</f>
        <v>2.0107948446705026E-3</v>
      </c>
      <c r="EM4" s="163">
        <f t="shared" ref="EM4:EM35" si="25">IF(ISNONTEXT($K4),_xlfn.NORM.DIST(AP4,$G4,$K4,FALSE),NA())</f>
        <v>2.024438374956809E-3</v>
      </c>
      <c r="EN4" s="163">
        <f t="shared" ref="EN4:EN35" si="26">IF(ISNONTEXT($K4),_xlfn.NORM.DIST(AQ4,$G4,$K4,FALSE),NA())</f>
        <v>2.0376195501063828E-3</v>
      </c>
      <c r="EO4" s="163">
        <f t="shared" ref="EO4:EO35" si="27">IF(ISNONTEXT($K4),_xlfn.NORM.DIST(AR4,$G4,$K4,FALSE),NA())</f>
        <v>2.0503281587369096E-3</v>
      </c>
      <c r="EP4" s="163">
        <f t="shared" ref="EP4:EP35" si="28">IF(ISNONTEXT($K4),_xlfn.NORM.DIST(AS4,$G4,$K4,FALSE),NA())</f>
        <v>2.0625543115965223E-3</v>
      </c>
      <c r="EQ4" s="163">
        <f t="shared" ref="EQ4:EQ35" si="29">IF(ISNONTEXT($K4),_xlfn.NORM.DIST(AT4,$G4,$K4,FALSE),NA())</f>
        <v>2.0742884543756422E-3</v>
      </c>
      <c r="ER4" s="163">
        <f t="shared" ref="ER4:ER35" si="30">IF(ISNONTEXT($K4),_xlfn.NORM.DIST(AU4,$G4,$K4,FALSE),NA())</f>
        <v>2.0855213801396484E-3</v>
      </c>
      <c r="ES4" s="163">
        <f t="shared" ref="ES4:ES35" si="31">IF(ISNONTEXT($K4),_xlfn.NORM.DIST(AV4,$G4,$K4,FALSE),NA())</f>
        <v>2.0962442413597635E-3</v>
      </c>
      <c r="ET4" s="163">
        <f t="shared" ref="ET4:ET35" si="32">IF(ISNONTEXT($K4),_xlfn.NORM.DIST(AW4,$G4,$K4,FALSE),NA())</f>
        <v>2.1064485615201528E-3</v>
      </c>
      <c r="EU4" s="163">
        <f t="shared" ref="EU4:EU35" si="33">IF(ISNONTEXT($K4),_xlfn.NORM.DIST(AX4,$G4,$K4,FALSE),NA())</f>
        <v>2.1161262462799338E-3</v>
      </c>
      <c r="EV4" s="163">
        <f t="shared" ref="EV4:EV35" si="34">IF(ISNONTEXT($K4),_xlfn.NORM.DIST(AY4,$G4,$K4,FALSE),NA())</f>
        <v>2.1252695941695351E-3</v>
      </c>
      <c r="EW4" s="163">
        <f t="shared" ref="EW4:EW35" si="35">IF(ISNONTEXT($K4),_xlfn.NORM.DIST(AZ4,$G4,$K4,FALSE),NA())</f>
        <v>2.1338713068016226E-3</v>
      </c>
      <c r="EX4" s="163">
        <f t="shared" ref="EX4:EX35" si="36">IF(ISNONTEXT($K4),_xlfn.NORM.DIST(BA4,$G4,$K4,FALSE),NA())</f>
        <v>2.1419244985776413E-3</v>
      </c>
      <c r="EY4" s="163">
        <f t="shared" ref="EY4:EY35" si="37">IF(ISNONTEXT($K4),_xlfn.NORM.DIST(BB4,$G4,$K4,FALSE),NA())</f>
        <v>2.1494227058719141E-3</v>
      </c>
      <c r="EZ4" s="163">
        <f t="shared" ref="EZ4:EZ35" si="38">IF(ISNONTEXT($K4),_xlfn.NORM.DIST(BC4,$G4,$K4,FALSE),NA())</f>
        <v>2.1563598956761453E-3</v>
      </c>
      <c r="FA4" s="163">
        <f t="shared" ref="FA4:FA35" si="39">IF(ISNONTEXT($K4),_xlfn.NORM.DIST(BD4,$G4,$K4,FALSE),NA())</f>
        <v>2.1627304736881519E-3</v>
      </c>
      <c r="FB4" s="163">
        <f t="shared" ref="FB4:FB35" si="40">IF(ISNONTEXT($K4),_xlfn.NORM.DIST(BE4,$G4,$K4,FALSE),NA())</f>
        <v>2.1685292918296375E-3</v>
      </c>
      <c r="FC4" s="163">
        <f t="shared" ref="FC4:FC35" si="41">IF(ISNONTEXT($K4),_xlfn.NORM.DIST(BF4,$G4,$K4,FALSE),NA())</f>
        <v>2.1737516551788706E-3</v>
      </c>
      <c r="FD4" s="163">
        <f t="shared" ref="FD4:FD35" si="42">IF(ISNONTEXT($K4),_xlfn.NORM.DIST(BG4,$G4,$K4,FALSE),NA())</f>
        <v>2.1783933283052001E-3</v>
      </c>
      <c r="FE4" s="163">
        <f t="shared" ref="FE4:FE35" si="43">IF(ISNONTEXT($K4),_xlfn.NORM.DIST(BH4,$G4,$K4,FALSE),NA())</f>
        <v>2.1824505409934387E-3</v>
      </c>
      <c r="FF4" s="163">
        <f t="shared" ref="FF4:FF35" si="44">IF(ISNONTEXT($K4),_xlfn.NORM.DIST(BI4,$G4,$K4,FALSE),NA())</f>
        <v>2.18591999334729E-3</v>
      </c>
      <c r="FG4" s="163">
        <f t="shared" ref="FG4:FG35" si="45">IF(ISNONTEXT($K4),_xlfn.NORM.DIST(BJ4,$G4,$K4,FALSE),NA())</f>
        <v>2.188798860262145E-3</v>
      </c>
      <c r="FH4" s="163">
        <f t="shared" ref="FH4:FH35" si="46">IF(ISNONTEXT($K4),_xlfn.NORM.DIST(BK4,$G4,$K4,FALSE),NA())</f>
        <v>2.1910847952587623E-3</v>
      </c>
      <c r="FI4" s="163">
        <f t="shared" ref="FI4:FI35" si="47">IF(ISNONTEXT($K4),_xlfn.NORM.DIST(BL4,$G4,$K4,FALSE),NA())</f>
        <v>2.1927759336705498E-3</v>
      </c>
      <c r="FJ4" s="163">
        <f t="shared" ref="FJ4:FJ35" si="48">IF(ISNONTEXT($K4),_xlfn.NORM.DIST(BM4,$G4,$K4,FALSE),NA())</f>
        <v>2.1938708951783903E-3</v>
      </c>
      <c r="FK4" s="163">
        <f t="shared" ref="FK4:FK35" si="49">IF(ISNONTEXT($K4),_xlfn.NORM.DIST(BN4,$G4,$K4,FALSE),NA())</f>
        <v>2.1943687856881759E-3</v>
      </c>
      <c r="FL4" s="163">
        <f t="shared" ref="FL4:FL35" si="50">IF(ISNONTEXT($K4),_xlfn.NORM.DIST(BO4,$G4,$K4,FALSE),NA())</f>
        <v>2.1942691985474931E-3</v>
      </c>
      <c r="FM4" s="163">
        <f t="shared" ref="FM4:FM35" si="51">IF(ISNONTEXT($K4),_xlfn.NORM.DIST(BP4,$G4,$K4,FALSE),NA())</f>
        <v>2.1935722150991295E-3</v>
      </c>
      <c r="FN4" s="163">
        <f t="shared" ref="FN4:FN35" si="52">IF(ISNONTEXT($K4),_xlfn.NORM.DIST(BQ4,$G4,$K4,FALSE),NA())</f>
        <v>2.1922784045703457E-3</v>
      </c>
      <c r="FO4" s="163">
        <f t="shared" ref="FO4:FO35" si="53">IF(ISNONTEXT($K4),_xlfn.NORM.DIST(BR4,$G4,$K4,FALSE),NA())</f>
        <v>2.1903888232981351E-3</v>
      </c>
      <c r="FP4" s="163">
        <f t="shared" ref="FP4:FP35" si="54">IF(ISNONTEXT($K4),_xlfn.NORM.DIST(BS4,$G4,$K4,FALSE),NA())</f>
        <v>2.1879050132919326E-3</v>
      </c>
      <c r="FQ4" s="163">
        <f t="shared" ref="FQ4:FQ35" si="55">IF(ISNONTEXT($K4),_xlfn.NORM.DIST(BT4,$G4,$K4,FALSE),NA())</f>
        <v>2.1848290001365255E-3</v>
      </c>
      <c r="FR4" s="163">
        <f t="shared" ref="FR4:FR35" si="56">IF(ISNONTEXT($K4),_xlfn.NORM.DIST(BU4,$G4,$K4,FALSE),NA())</f>
        <v>2.1811632902391438E-3</v>
      </c>
      <c r="FS4" s="163">
        <f t="shared" ref="FS4:FS35" si="57">IF(ISNONTEXT($K4),_xlfn.NORM.DIST(BV4,$G4,$K4,FALSE),NA())</f>
        <v>2.1769108674259798E-3</v>
      </c>
      <c r="FT4" s="163">
        <f t="shared" ref="FT4:FT35" si="58">IF(ISNONTEXT($K4),_xlfn.NORM.DIST(BW4,$G4,$K4,FALSE),NA())</f>
        <v>2.1720751888945991E-3</v>
      </c>
      <c r="FU4" s="163">
        <f t="shared" ref="FU4:FU35" si="59">IF(ISNONTEXT($K4),_xlfn.NORM.DIST(BX4,$G4,$K4,FALSE),NA())</f>
        <v>2.1666601805299325E-3</v>
      </c>
      <c r="FV4" s="163">
        <f t="shared" ref="FV4:FV35" si="60">IF(ISNONTEXT($K4),_xlfn.NORM.DIST(BY4,$G4,$K4,FALSE),NA())</f>
        <v>2.1606702315927311E-3</v>
      </c>
      <c r="FW4" s="163">
        <f t="shared" ref="FW4:FW35" si="61">IF(ISNONTEXT($K4),_xlfn.NORM.DIST(BZ4,$G4,$K4,FALSE),NA())</f>
        <v>2.1541101887905451E-3</v>
      </c>
      <c r="FX4" s="163">
        <f t="shared" ref="FX4:FX35" si="62">IF(ISNONTEXT($K4),_xlfn.NORM.DIST(CA4,$G4,$K4,FALSE),NA())</f>
        <v>2.1469853497424374E-3</v>
      </c>
      <c r="FY4" s="163">
        <f t="shared" ref="FY4:FY35" si="63">IF(ISNONTEXT($K4),_xlfn.NORM.DIST(CB4,$G4,$K4,FALSE),NA())</f>
        <v>2.1393014558497669E-3</v>
      </c>
      <c r="FZ4" s="163">
        <f t="shared" ref="FZ4:FZ35" si="64">IF(ISNONTEXT($K4),_xlfn.NORM.DIST(CC4,$G4,$K4,FALSE),NA())</f>
        <v>2.1310646845864715E-3</v>
      </c>
      <c r="GA4" s="163">
        <f t="shared" ref="GA4:GA35" si="65">IF(ISNONTEXT($K4),_xlfn.NORM.DIST(CD4,$G4,$K4,FALSE),NA())</f>
        <v>2.1222816412233437E-3</v>
      </c>
      <c r="GB4" s="163">
        <f t="shared" ref="GB4:GB35" si="66">IF(ISNONTEXT($K4),_xlfn.NORM.DIST(CE4,$G4,$K4,FALSE),NA())</f>
        <v>2.1129593500018155E-3</v>
      </c>
      <c r="GC4" s="163">
        <f t="shared" ref="GC4:GC35" si="67">IF(ISNONTEXT($K4),_xlfn.NORM.DIST(CF4,$G4,$K4,FALSE),NA())</f>
        <v>2.1031052447737604E-3</v>
      </c>
      <c r="GD4" s="163">
        <f t="shared" ref="GD4:GD35" si="68">IF(ISNONTEXT($K4),_xlfn.NORM.DIST(CG4,$G4,$K4,FALSE),NA())</f>
        <v>2.0927271591247689E-3</v>
      </c>
      <c r="GE4" s="163">
        <f t="shared" ref="GE4:GE35" si="69">IF(ISNONTEXT($K4),_xlfn.NORM.DIST(CH4,$G4,$K4,FALSE),NA())</f>
        <v>2.0818333159992697E-3</v>
      </c>
      <c r="GF4" s="163">
        <f t="shared" ref="GF4:GF35" si="70">IF(ISNONTEXT($K4),_xlfn.NORM.DIST(CI4,$G4,$K4,FALSE),NA())</f>
        <v>2.0704323168467113E-3</v>
      </c>
      <c r="GG4" s="163">
        <f t="shared" ref="GG4:GG35" si="71">IF(ISNONTEXT($K4),_xlfn.NORM.DIST(CJ4,$G4,$K4,FALSE),NA())</f>
        <v>2.0585331303088704E-3</v>
      </c>
      <c r="GH4" s="163">
        <f t="shared" ref="GH4:GH35" si="72">IF(ISNONTEXT($K4),_xlfn.NORM.DIST(CK4,$G4,$K4,FALSE),NA())</f>
        <v>2.0461450804690846E-3</v>
      </c>
      <c r="GI4" s="163">
        <f t="shared" ref="GI4:GI35" si="73">IF(ISNONTEXT($K4),_xlfn.NORM.DIST(CL4,$G4,$K4,FALSE),NA())</f>
        <v>2.033277834684967E-3</v>
      </c>
      <c r="GJ4" s="163">
        <f t="shared" ref="GJ4:GJ35" si="74">IF(ISNONTEXT($K4),_xlfn.NORM.DIST(CM4,$G4,$K4,FALSE),NA())</f>
        <v>2.0199413910267972E-3</v>
      </c>
      <c r="GK4" s="163">
        <f t="shared" ref="GK4:GK35" si="75">IF(ISNONTEXT($K4),_xlfn.NORM.DIST(CN4,$G4,$K4,FALSE),NA())</f>
        <v>2.0061460653444311E-3</v>
      </c>
      <c r="GL4" s="163">
        <f t="shared" ref="GL4:GL35" si="76">IF(ISNONTEXT($K4),_xlfn.NORM.DIST(CO4,$G4,$K4,FALSE),NA())</f>
        <v>1.9919024779861084E-3</v>
      </c>
      <c r="GM4" s="163">
        <f t="shared" ref="GM4:GM35" si="77">IF(ISNONTEXT($K4),_xlfn.NORM.DIST(CP4,$G4,$K4,FALSE),NA())</f>
        <v>1.9772215401930755E-3</v>
      </c>
      <c r="GN4" s="163">
        <f t="shared" ref="GN4:GN35" si="78">IF(ISNONTEXT($K4),_xlfn.NORM.DIST(CQ4,$G4,$K4,FALSE),NA())</f>
        <v>1.9621144401943749E-3</v>
      </c>
      <c r="GO4" s="163">
        <f t="shared" ref="GO4:GO35" si="79">IF(ISNONTEXT($K4),_xlfn.NORM.DIST(CR4,$G4,$K4,FALSE),NA())</f>
        <v>1.9465926290265648E-3</v>
      </c>
      <c r="GP4" s="163">
        <f t="shared" ref="GP4:GP35" si="80">IF(ISNONTEXT($K4),_xlfn.NORM.DIST(CS4,$G4,$K4,FALSE),NA())</f>
        <v>1.9306678061034703E-3</v>
      </c>
      <c r="GQ4" s="163">
        <f t="shared" ref="GQ4:GQ35" si="81">IF(ISNONTEXT($K4),_xlfn.NORM.DIST(CT4,$G4,$K4,FALSE),NA())</f>
        <v>1.914351904561358E-3</v>
      </c>
      <c r="GR4" s="163">
        <f t="shared" ref="GR4:GR35" si="82">IF(ISNONTEXT($K4),_xlfn.NORM.DIST(CU4,$G4,$K4,FALSE),NA())</f>
        <v>1.897657076405149E-3</v>
      </c>
      <c r="GS4" s="163">
        <f t="shared" ref="GS4:GS35" si="83">IF(ISNONTEXT($K4),_xlfn.NORM.DIST(CV4,$G4,$K4,FALSE),NA())</f>
        <v>1.8805956774814586E-3</v>
      </c>
      <c r="GT4" s="163">
        <f t="shared" ref="GT4:GT35" si="84">IF(ISNONTEXT($K4),_xlfn.NORM.DIST(CW4,$G4,$K4,FALSE),NA())</f>
        <v>1.8631802523043719E-3</v>
      </c>
      <c r="GU4" s="163">
        <f t="shared" ref="GU4:GU35" si="85">IF(ISNONTEXT($K4),_xlfn.NORM.DIST(CX4,$G4,$K4,FALSE),NA())</f>
        <v>1.8454235187599097E-3</v>
      </c>
      <c r="GV4" s="163">
        <f t="shared" ref="GV4:GV35" si="86">IF(ISNONTEXT($K4),_xlfn.NORM.DIST(CY4,$G4,$K4,FALSE),NA())</f>
        <v>1.8273383527151502E-3</v>
      </c>
      <c r="GW4" s="163">
        <f t="shared" ref="GW4:GW35" si="87">IF(ISNONTEXT($K4),_xlfn.NORM.DIST(CZ4,$G4,$K4,FALSE),NA())</f>
        <v>1.8089377725579092E-3</v>
      </c>
      <c r="GX4" s="163">
        <f t="shared" ref="GX4:GX35" si="88">IF(ISNONTEXT($K4),_xlfn.NORM.DIST(DA4,$G4,$K4,FALSE),NA())</f>
        <v>1.7902349236927695E-3</v>
      </c>
      <c r="GY4" s="163">
        <f t="shared" ref="GY4:GY35" si="89">IF(ISNONTEXT($K4),_xlfn.NORM.DIST(DB4,$G4,$K4,FALSE),NA())</f>
        <v>1.7712430630190961E-3</v>
      </c>
      <c r="GZ4" s="163">
        <f t="shared" ref="GZ4:GZ35" si="90">IF(ISNONTEXT($K4),_xlfn.NORM.DIST(DC4,$G4,$K4,FALSE),NA())</f>
        <v>1.7519755434164282E-3</v>
      </c>
      <c r="HA4" s="163">
        <f t="shared" ref="HA4:HA35" si="91">IF(ISNONTEXT($K4),_xlfn.NORM.DIST(DD4,$G4,$K4,FALSE),NA())</f>
        <v>1.7324457982623965E-3</v>
      </c>
      <c r="HB4" s="163">
        <f t="shared" ref="HB4:HB35" si="92">IF(ISNONTEXT($K4),_xlfn.NORM.DIST(DE4,$G4,$K4,FALSE),NA())</f>
        <v>1.7126673260079608E-3</v>
      </c>
      <c r="HC4" s="163">
        <f t="shared" ref="HC4:HC35" si="93">IF(ISNONTEXT($K4),_xlfn.NORM.DIST(DF4,$G4,$K4,FALSE),NA())</f>
        <v>1.6926536748344155E-3</v>
      </c>
      <c r="HD4" s="163">
        <f t="shared" ref="HD4:HD35" si="94">IF(ISNONTEXT($K4),_xlfn.NORM.DIST(DG4,$G4,$K4,FALSE),NA())</f>
        <v>1.6724184274161552E-3</v>
      </c>
      <c r="HE4" s="163">
        <f t="shared" ref="HE4:HE35" si="95">IF(ISNONTEXT($K4),_xlfn.NORM.DIST(DH4,$G4,$K4,FALSE),NA())</f>
        <v>1.6519751858127553E-3</v>
      </c>
      <c r="HF4" s="163">
        <f t="shared" ref="HF4:HF35" si="96">IF(ISNONTEXT($K4),_xlfn.NORM.DIST(DI4,$G4,$K4,FALSE),NA())</f>
        <v>1.6313375565133745E-3</v>
      </c>
      <c r="HG4" s="163">
        <f t="shared" ref="HG4:HG35" si="97">IF(ISNONTEXT($K4),_xlfn.NORM.DIST(DJ4,$G4,$K4,FALSE),NA())</f>
        <v>1.6105191356559497E-3</v>
      </c>
      <c r="HH4" s="163">
        <f t="shared" ref="HH4:HH35" si="98">IF(ISNONTEXT($K4),_xlfn.NORM.DIST(DK4,$G4,$K4,FALSE),NA())</f>
        <v>1.5895334944430377E-3</v>
      </c>
      <c r="HI4" s="163">
        <f t="shared" ref="HI4:HI35" si="99">IF(ISNONTEXT($K4),_xlfn.NORM.DIST(DL4,$G4,$K4,FALSE),NA())</f>
        <v>1.5683941647755171E-3</v>
      </c>
      <c r="HJ4" s="163">
        <f t="shared" ref="HJ4:HJ35" si="100">IF(ISNONTEXT($K4),_xlfn.NORM.DIST(DM4,$G4,$K4,FALSE),NA())</f>
        <v>1.5471146251246897E-3</v>
      </c>
      <c r="HK4" s="163">
        <f t="shared" ref="HK4:HK35" si="101">IF(ISNONTEXT($K4),_xlfn.NORM.DIST(DN4,$G4,$K4,FALSE),NA())</f>
        <v>1.5257082866625975E-3</v>
      </c>
      <c r="HL4" s="163">
        <f t="shared" ref="HL4:HL35" si="102">IF(ISNONTEXT($K4),_xlfn.NORM.DIST(DO4,$G4,$K4,FALSE),NA())</f>
        <v>1.5041884796696272E-3</v>
      </c>
      <c r="HM4" s="163">
        <f t="shared" ref="HM4:HM35" si="103">IF(ISNONTEXT($K4),_xlfn.NORM.DIST(DP4,$G4,$K4,FALSE),NA())</f>
        <v>1.482568440237686E-3</v>
      </c>
      <c r="HN4" s="163">
        <f t="shared" ref="HN4:HN35" si="104">IF(ISNONTEXT($K4),_xlfn.NORM.DIST(DQ4,$G4,$K4,FALSE),NA())</f>
        <v>1.4608612972864356E-3</v>
      </c>
      <c r="HO4" s="163">
        <f t="shared" ref="HO4:HO35" si="105">IF(ISNONTEXT($K4),_xlfn.NORM.DIST(DR4,$G4,$K4,FALSE),NA())</f>
        <v>1.439080059909217E-3</v>
      </c>
      <c r="HP4" s="163">
        <f t="shared" ref="HP4:HP35" si="106">IF(ISNONTEXT($K4),_xlfn.NORM.DIST(DS4,$G4,$K4,FALSE),NA())</f>
        <v>1.4172376050644556E-3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729</v>
      </c>
      <c r="I5" s="56"/>
      <c r="J5" s="266"/>
      <c r="K5" s="71">
        <f>IF(AND(B5&gt;0,C5&gt;0,D5&gt;0),IF(ISBLANK(J5),IF(ISBLANK(H5),"",(D5-B5)*VLOOKUP(H5,VLookups!$A$4:$B$13,2,FALSE)),J5),"")</f>
        <v>181.8</v>
      </c>
      <c r="L5" s="72">
        <f t="shared" si="2"/>
        <v>33051.240000000005</v>
      </c>
      <c r="M5" s="89">
        <v>150</v>
      </c>
      <c r="N5" s="259">
        <f>IF(AND(M5&gt;0,C5&gt;0,NOT(K5="")),ABS(VLOOKUP($M$1,VLookups!$A$48:$B$49,2,FALSE)-_xlfn.NORM.DIST(M5,G5,K5,TRUE)),"")</f>
        <v>0.54379967487153691</v>
      </c>
      <c r="O5" s="88">
        <f>IF(AND($B5&gt;0,$C5&gt;0,$D5&gt;0,NOT(ISBLANK($H5))),_xlfn.NORM.INV(ABS(VLOOKUP($M$1,VLookups!$A$48:$B$49,2,FALSE)-O$3),$G5,$K5),"")</f>
        <v>-102.98607461600841</v>
      </c>
      <c r="P5" s="87">
        <f>IF(AND($B5&gt;0,$C5&gt;0,$D5&gt;0,NOT(ISBLANK($H5))),_xlfn.NORM.INV(ABS(VLOOKUP($M$1,VLookups!$A$48:$B$49,2,FALSE)-P$3),$G5,$K5),"")</f>
        <v>362.98607461600841</v>
      </c>
      <c r="Q5" s="88">
        <f>IF(AND($B5&gt;0,$C5&gt;0,$D5&gt;0,NOT(ISBLANK($H5))),_xlfn.NORM.INV(ABS(VLOOKUP($M$1,VLookups!$A$48:$B$49,2,FALSE)-Q$3),$G5,$K5),"")</f>
        <v>318.423590209971</v>
      </c>
      <c r="R5" s="87">
        <f>IF(AND($B5&gt;0,$C5&gt;0,$D5&gt;0,NOT(ISBLANK($H5))),_xlfn.NORM.INV(ABS(VLOOKUP($M$1,VLookups!$A$48:$B$49,2,FALSE)-R$3),$G5,$K5),"")</f>
        <v>283.00674026355591</v>
      </c>
      <c r="S5" s="88">
        <f>IF(AND($B5&gt;0,$C5&gt;0,$D5&gt;0,NOT(ISBLANK($H5))),_xlfn.NORM.INV(ABS(VLOOKUP($M$1,VLookups!$A$48:$B$49,2,FALSE)-S$3),$G5,$K5),"")</f>
        <v>252.6222365856477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1.6993501849899225E-3</v>
      </c>
      <c r="DU5" s="163">
        <f t="shared" si="7"/>
        <v>1.7192869509853154E-3</v>
      </c>
      <c r="DV5" s="163">
        <f t="shared" si="8"/>
        <v>1.7389840174185816E-3</v>
      </c>
      <c r="DW5" s="163">
        <f t="shared" si="9"/>
        <v>1.7584278509864672E-3</v>
      </c>
      <c r="DX5" s="163">
        <f t="shared" si="10"/>
        <v>1.7776049732198076E-3</v>
      </c>
      <c r="DY5" s="163">
        <f t="shared" si="11"/>
        <v>1.7965019758564705E-3</v>
      </c>
      <c r="DZ5" s="163">
        <f t="shared" si="12"/>
        <v>1.8151055362879563E-3</v>
      </c>
      <c r="EA5" s="163">
        <f t="shared" si="13"/>
        <v>1.8334024330550983E-3</v>
      </c>
      <c r="EB5" s="163">
        <f t="shared" si="14"/>
        <v>1.8513795613679352E-3</v>
      </c>
      <c r="EC5" s="163">
        <f t="shared" si="15"/>
        <v>1.8690239486245264E-3</v>
      </c>
      <c r="ED5" s="163">
        <f t="shared" si="16"/>
        <v>1.8863227699032308E-3</v>
      </c>
      <c r="EE5" s="163">
        <f t="shared" si="17"/>
        <v>1.9032633634027494E-3</v>
      </c>
      <c r="EF5" s="163">
        <f t="shared" si="18"/>
        <v>1.9198332458041057E-3</v>
      </c>
      <c r="EG5" s="163">
        <f t="shared" si="19"/>
        <v>1.9360201275286297E-3</v>
      </c>
      <c r="EH5" s="163">
        <f t="shared" si="20"/>
        <v>1.9518119278659765E-3</v>
      </c>
      <c r="EI5" s="163">
        <f t="shared" si="21"/>
        <v>1.9671967899462343E-3</v>
      </c>
      <c r="EJ5" s="163">
        <f t="shared" si="22"/>
        <v>1.982163095530252E-3</v>
      </c>
      <c r="EK5" s="163">
        <f t="shared" si="23"/>
        <v>1.9966994795924389E-3</v>
      </c>
      <c r="EL5" s="163">
        <f t="shared" si="24"/>
        <v>2.0107948446705026E-3</v>
      </c>
      <c r="EM5" s="163">
        <f t="shared" si="25"/>
        <v>2.024438374956809E-3</v>
      </c>
      <c r="EN5" s="163">
        <f t="shared" si="26"/>
        <v>2.0376195501063828E-3</v>
      </c>
      <c r="EO5" s="163">
        <f t="shared" si="27"/>
        <v>2.0503281587369096E-3</v>
      </c>
      <c r="EP5" s="163">
        <f t="shared" si="28"/>
        <v>2.0625543115965223E-3</v>
      </c>
      <c r="EQ5" s="163">
        <f t="shared" si="29"/>
        <v>2.0742884543756422E-3</v>
      </c>
      <c r="ER5" s="163">
        <f t="shared" si="30"/>
        <v>2.0855213801396484E-3</v>
      </c>
      <c r="ES5" s="163">
        <f t="shared" si="31"/>
        <v>2.0962442413597635E-3</v>
      </c>
      <c r="ET5" s="163">
        <f t="shared" si="32"/>
        <v>2.1064485615201528E-3</v>
      </c>
      <c r="EU5" s="163">
        <f t="shared" si="33"/>
        <v>2.1161262462799338E-3</v>
      </c>
      <c r="EV5" s="163">
        <f t="shared" si="34"/>
        <v>2.1252695941695351E-3</v>
      </c>
      <c r="EW5" s="163">
        <f t="shared" si="35"/>
        <v>2.1338713068016226E-3</v>
      </c>
      <c r="EX5" s="163">
        <f t="shared" si="36"/>
        <v>2.1419244985776413E-3</v>
      </c>
      <c r="EY5" s="163">
        <f t="shared" si="37"/>
        <v>2.1494227058719141E-3</v>
      </c>
      <c r="EZ5" s="163">
        <f t="shared" si="38"/>
        <v>2.1563598956761453E-3</v>
      </c>
      <c r="FA5" s="163">
        <f t="shared" si="39"/>
        <v>2.1627304736881519E-3</v>
      </c>
      <c r="FB5" s="163">
        <f t="shared" si="40"/>
        <v>2.1685292918296375E-3</v>
      </c>
      <c r="FC5" s="163">
        <f t="shared" si="41"/>
        <v>2.1737516551788706E-3</v>
      </c>
      <c r="FD5" s="163">
        <f t="shared" si="42"/>
        <v>2.1783933283052001E-3</v>
      </c>
      <c r="FE5" s="163">
        <f t="shared" si="43"/>
        <v>2.1824505409934387E-3</v>
      </c>
      <c r="FF5" s="163">
        <f t="shared" si="44"/>
        <v>2.18591999334729E-3</v>
      </c>
      <c r="FG5" s="163">
        <f t="shared" si="45"/>
        <v>2.188798860262145E-3</v>
      </c>
      <c r="FH5" s="163">
        <f t="shared" si="46"/>
        <v>2.1910847952587623E-3</v>
      </c>
      <c r="FI5" s="163">
        <f t="shared" si="47"/>
        <v>2.1927759336705498E-3</v>
      </c>
      <c r="FJ5" s="163">
        <f t="shared" si="48"/>
        <v>2.1938708951783903E-3</v>
      </c>
      <c r="FK5" s="163">
        <f t="shared" si="49"/>
        <v>2.1943687856881759E-3</v>
      </c>
      <c r="FL5" s="163">
        <f t="shared" si="50"/>
        <v>2.1942691985474931E-3</v>
      </c>
      <c r="FM5" s="163">
        <f t="shared" si="51"/>
        <v>2.1935722150991295E-3</v>
      </c>
      <c r="FN5" s="163">
        <f t="shared" si="52"/>
        <v>2.1922784045703457E-3</v>
      </c>
      <c r="FO5" s="163">
        <f t="shared" si="53"/>
        <v>2.1903888232981351E-3</v>
      </c>
      <c r="FP5" s="163">
        <f t="shared" si="54"/>
        <v>2.1879050132919326E-3</v>
      </c>
      <c r="FQ5" s="163">
        <f t="shared" si="55"/>
        <v>2.1848290001365255E-3</v>
      </c>
      <c r="FR5" s="163">
        <f t="shared" si="56"/>
        <v>2.1811632902391438E-3</v>
      </c>
      <c r="FS5" s="163">
        <f t="shared" si="57"/>
        <v>2.1769108674259798E-3</v>
      </c>
      <c r="FT5" s="163">
        <f t="shared" si="58"/>
        <v>2.1720751888945991E-3</v>
      </c>
      <c r="FU5" s="163">
        <f t="shared" si="59"/>
        <v>2.1666601805299325E-3</v>
      </c>
      <c r="FV5" s="163">
        <f t="shared" si="60"/>
        <v>2.1606702315927311E-3</v>
      </c>
      <c r="FW5" s="163">
        <f t="shared" si="61"/>
        <v>2.1541101887905451E-3</v>
      </c>
      <c r="FX5" s="163">
        <f t="shared" si="62"/>
        <v>2.1469853497424374E-3</v>
      </c>
      <c r="FY5" s="163">
        <f t="shared" si="63"/>
        <v>2.1393014558497669E-3</v>
      </c>
      <c r="FZ5" s="163">
        <f t="shared" si="64"/>
        <v>2.1310646845864715E-3</v>
      </c>
      <c r="GA5" s="163">
        <f t="shared" si="65"/>
        <v>2.1222816412233437E-3</v>
      </c>
      <c r="GB5" s="163">
        <f t="shared" si="66"/>
        <v>2.1129593500018155E-3</v>
      </c>
      <c r="GC5" s="163">
        <f t="shared" si="67"/>
        <v>2.1031052447737604E-3</v>
      </c>
      <c r="GD5" s="163">
        <f t="shared" si="68"/>
        <v>2.0927271591247689E-3</v>
      </c>
      <c r="GE5" s="163">
        <f t="shared" si="69"/>
        <v>2.0818333159992697E-3</v>
      </c>
      <c r="GF5" s="163">
        <f t="shared" si="70"/>
        <v>2.0704323168467113E-3</v>
      </c>
      <c r="GG5" s="163">
        <f t="shared" si="71"/>
        <v>2.0585331303088704E-3</v>
      </c>
      <c r="GH5" s="163">
        <f t="shared" si="72"/>
        <v>2.0461450804690846E-3</v>
      </c>
      <c r="GI5" s="163">
        <f t="shared" si="73"/>
        <v>2.033277834684967E-3</v>
      </c>
      <c r="GJ5" s="163">
        <f t="shared" si="74"/>
        <v>2.0199413910267972E-3</v>
      </c>
      <c r="GK5" s="163">
        <f t="shared" si="75"/>
        <v>2.0061460653444311E-3</v>
      </c>
      <c r="GL5" s="163">
        <f t="shared" si="76"/>
        <v>1.9919024779861084E-3</v>
      </c>
      <c r="GM5" s="163">
        <f t="shared" si="77"/>
        <v>1.9772215401930755E-3</v>
      </c>
      <c r="GN5" s="163">
        <f t="shared" si="78"/>
        <v>1.9621144401943749E-3</v>
      </c>
      <c r="GO5" s="163">
        <f t="shared" si="79"/>
        <v>1.9465926290265648E-3</v>
      </c>
      <c r="GP5" s="163">
        <f t="shared" si="80"/>
        <v>1.9306678061034703E-3</v>
      </c>
      <c r="GQ5" s="163">
        <f t="shared" si="81"/>
        <v>1.914351904561358E-3</v>
      </c>
      <c r="GR5" s="163">
        <f t="shared" si="82"/>
        <v>1.897657076405149E-3</v>
      </c>
      <c r="GS5" s="163">
        <f t="shared" si="83"/>
        <v>1.8805956774814586E-3</v>
      </c>
      <c r="GT5" s="163">
        <f t="shared" si="84"/>
        <v>1.8631802523043719E-3</v>
      </c>
      <c r="GU5" s="163">
        <f t="shared" si="85"/>
        <v>1.8454235187599097E-3</v>
      </c>
      <c r="GV5" s="163">
        <f t="shared" si="86"/>
        <v>1.8273383527151502E-3</v>
      </c>
      <c r="GW5" s="163">
        <f t="shared" si="87"/>
        <v>1.8089377725579092E-3</v>
      </c>
      <c r="GX5" s="163">
        <f t="shared" si="88"/>
        <v>1.7902349236927695E-3</v>
      </c>
      <c r="GY5" s="163">
        <f t="shared" si="89"/>
        <v>1.7712430630190961E-3</v>
      </c>
      <c r="GZ5" s="163">
        <f t="shared" si="90"/>
        <v>1.7519755434164282E-3</v>
      </c>
      <c r="HA5" s="163">
        <f t="shared" si="91"/>
        <v>1.7324457982623965E-3</v>
      </c>
      <c r="HB5" s="163">
        <f t="shared" si="92"/>
        <v>1.7126673260079608E-3</v>
      </c>
      <c r="HC5" s="163">
        <f t="shared" si="93"/>
        <v>1.6926536748344155E-3</v>
      </c>
      <c r="HD5" s="163">
        <f t="shared" si="94"/>
        <v>1.6724184274161552E-3</v>
      </c>
      <c r="HE5" s="163">
        <f t="shared" si="95"/>
        <v>1.6519751858127553E-3</v>
      </c>
      <c r="HF5" s="163">
        <f t="shared" si="96"/>
        <v>1.6313375565133745E-3</v>
      </c>
      <c r="HG5" s="163">
        <f t="shared" si="97"/>
        <v>1.6105191356559497E-3</v>
      </c>
      <c r="HH5" s="163">
        <f t="shared" si="98"/>
        <v>1.5895334944430377E-3</v>
      </c>
      <c r="HI5" s="163">
        <f t="shared" si="99"/>
        <v>1.5683941647755171E-3</v>
      </c>
      <c r="HJ5" s="163">
        <f t="shared" si="100"/>
        <v>1.5471146251246897E-3</v>
      </c>
      <c r="HK5" s="163">
        <f t="shared" si="101"/>
        <v>1.5257082866625975E-3</v>
      </c>
      <c r="HL5" s="163">
        <f t="shared" si="102"/>
        <v>1.5041884796696272E-3</v>
      </c>
      <c r="HM5" s="163">
        <f t="shared" si="103"/>
        <v>1.482568440237686E-3</v>
      </c>
      <c r="HN5" s="163">
        <f t="shared" si="104"/>
        <v>1.4608612972864356E-3</v>
      </c>
      <c r="HO5" s="163">
        <f t="shared" si="105"/>
        <v>1.439080059909217E-3</v>
      </c>
      <c r="HP5" s="163">
        <f t="shared" si="106"/>
        <v>1.4172376050644556E-3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185.4</v>
      </c>
      <c r="L6" s="72">
        <f t="shared" si="2"/>
        <v>34373.160000000003</v>
      </c>
      <c r="M6" s="89">
        <v>150</v>
      </c>
      <c r="N6" s="259">
        <f>IF(AND(M6&gt;0,C6&gt;0,NOT(K6="")),ABS(VLOOKUP($M$1,VLookups!$A$48:$B$49,2,FALSE)-_xlfn.NORM.DIST(M6,G6,K6,TRUE)),"")</f>
        <v>0.54295252227494584</v>
      </c>
      <c r="O6" s="88">
        <f>IF(AND($B6&gt;0,$C6&gt;0,$D6&gt;0,NOT(ISBLANK($H6))),_xlfn.NORM.INV(ABS(VLOOKUP($M$1,VLookups!$A$48:$B$49,2,FALSE)-O$3),$G6,$K6),"")</f>
        <v>-107.59966025196897</v>
      </c>
      <c r="P6" s="87">
        <f>IF(AND($B6&gt;0,$C6&gt;0,$D6&gt;0,NOT(ISBLANK($H6))),_xlfn.NORM.INV(ABS(VLOOKUP($M$1,VLookups!$A$48:$B$49,2,FALSE)-P$3),$G6,$K6),"")</f>
        <v>367.599660251969</v>
      </c>
      <c r="Q6" s="88">
        <f>IF(AND($B6&gt;0,$C6&gt;0,$D6&gt;0,NOT(ISBLANK($H6))),_xlfn.NORM.INV(ABS(VLOOKUP($M$1,VLookups!$A$48:$B$49,2,FALSE)-Q$3),$G6,$K6),"")</f>
        <v>322.15475041214864</v>
      </c>
      <c r="R6" s="87">
        <f>IF(AND($B6&gt;0,$C6&gt;0,$D6&gt;0,NOT(ISBLANK($H6))),_xlfn.NORM.INV(ABS(VLOOKUP($M$1,VLookups!$A$48:$B$49,2,FALSE)-R$3),$G6,$K6),"")</f>
        <v>286.03657670441839</v>
      </c>
      <c r="S6" s="88">
        <f>IF(AND($B6&gt;0,$C6&gt;0,$D6&gt;0,NOT(ISBLANK($H6))),_xlfn.NORM.INV(ABS(VLOOKUP($M$1,VLookups!$A$48:$B$49,2,FALSE)-S$3),$G6,$K6),"")</f>
        <v>255.05039968635361</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1.6828179714106289E-3</v>
      </c>
      <c r="DU6" s="163">
        <f t="shared" si="7"/>
        <v>1.7017972490148043E-3</v>
      </c>
      <c r="DV6" s="163">
        <f t="shared" si="8"/>
        <v>1.7205400283030756E-3</v>
      </c>
      <c r="DW6" s="163">
        <f t="shared" si="9"/>
        <v>1.7390338369136287E-3</v>
      </c>
      <c r="DX6" s="163">
        <f t="shared" si="10"/>
        <v>1.7572662633772657E-3</v>
      </c>
      <c r="DY6" s="163">
        <f t="shared" si="11"/>
        <v>1.7752249708379261E-3</v>
      </c>
      <c r="DZ6" s="163">
        <f t="shared" si="12"/>
        <v>1.7928977108206854E-3</v>
      </c>
      <c r="EA6" s="163">
        <f t="shared" si="13"/>
        <v>1.8102723370259804E-3</v>
      </c>
      <c r="EB6" s="163">
        <f t="shared" si="14"/>
        <v>1.82733681912857E-3</v>
      </c>
      <c r="EC6" s="163">
        <f t="shared" si="15"/>
        <v>1.8440792565594889E-3</v>
      </c>
      <c r="ED6" s="163">
        <f t="shared" si="16"/>
        <v>1.86048789224908E-3</v>
      </c>
      <c r="EE6" s="163">
        <f t="shared" si="17"/>
        <v>1.8765511263090595E-3</v>
      </c>
      <c r="EF6" s="163">
        <f t="shared" si="18"/>
        <v>1.8922575296314611E-3</v>
      </c>
      <c r="EG6" s="163">
        <f t="shared" si="19"/>
        <v>1.9075958573822724E-3</v>
      </c>
      <c r="EH6" s="163">
        <f t="shared" si="20"/>
        <v>1.922555062367571E-3</v>
      </c>
      <c r="EI6" s="163">
        <f t="shared" si="21"/>
        <v>1.9371243082500103E-3</v>
      </c>
      <c r="EJ6" s="163">
        <f t="shared" si="22"/>
        <v>1.9512929825936025E-3</v>
      </c>
      <c r="EK6" s="163">
        <f t="shared" si="23"/>
        <v>1.9650507097148857E-3</v>
      </c>
      <c r="EL6" s="163">
        <f t="shared" si="24"/>
        <v>1.9783873633187473E-3</v>
      </c>
      <c r="EM6" s="163">
        <f t="shared" si="25"/>
        <v>1.9912930788974098E-3</v>
      </c>
      <c r="EN6" s="163">
        <f t="shared" si="26"/>
        <v>2.003758265871374E-3</v>
      </c>
      <c r="EO6" s="163">
        <f t="shared" si="27"/>
        <v>2.0157736194514227E-3</v>
      </c>
      <c r="EP6" s="163">
        <f t="shared" si="28"/>
        <v>2.0273301322011939E-3</v>
      </c>
      <c r="EQ6" s="163">
        <f t="shared" si="29"/>
        <v>2.0384191052802134E-3</v>
      </c>
      <c r="ER6" s="163">
        <f t="shared" si="30"/>
        <v>2.0490321593477751E-3</v>
      </c>
      <c r="ES6" s="163">
        <f t="shared" si="31"/>
        <v>2.0591612451085423E-3</v>
      </c>
      <c r="ET6" s="163">
        <f t="shared" si="32"/>
        <v>2.0687986534813087E-3</v>
      </c>
      <c r="EU6" s="163">
        <f t="shared" si="33"/>
        <v>2.0779370253729396E-3</v>
      </c>
      <c r="EV6" s="163">
        <f t="shared" si="34"/>
        <v>2.0865693610401565E-3</v>
      </c>
      <c r="EW6" s="163">
        <f t="shared" si="35"/>
        <v>2.0946890290225026E-3</v>
      </c>
      <c r="EX6" s="163">
        <f t="shared" si="36"/>
        <v>2.1022897746305232E-3</v>
      </c>
      <c r="EY6" s="163">
        <f t="shared" si="37"/>
        <v>2.1093657279739712E-3</v>
      </c>
      <c r="EZ6" s="163">
        <f t="shared" si="38"/>
        <v>2.1159114115155988E-3</v>
      </c>
      <c r="FA6" s="163">
        <f t="shared" si="39"/>
        <v>2.1219217471369375E-3</v>
      </c>
      <c r="FB6" s="163">
        <f t="shared" si="40"/>
        <v>2.1273920627033131E-3</v>
      </c>
      <c r="FC6" s="163">
        <f t="shared" si="41"/>
        <v>2.1323180981161973E-3</v>
      </c>
      <c r="FD6" s="163">
        <f t="shared" si="42"/>
        <v>2.1366960108419428E-3</v>
      </c>
      <c r="FE6" s="163">
        <f t="shared" si="43"/>
        <v>2.1405223809068436E-3</v>
      </c>
      <c r="FF6" s="163">
        <f t="shared" si="44"/>
        <v>2.1437942153494367E-3</v>
      </c>
      <c r="FG6" s="163">
        <f t="shared" si="45"/>
        <v>2.1465089521219244E-3</v>
      </c>
      <c r="FH6" s="163">
        <f t="shared" si="46"/>
        <v>2.1486644634336094E-3</v>
      </c>
      <c r="FI6" s="163">
        <f t="shared" si="47"/>
        <v>2.150259058530227E-3</v>
      </c>
      <c r="FJ6" s="163">
        <f t="shared" si="48"/>
        <v>2.1512914859040892E-3</v>
      </c>
      <c r="FK6" s="163">
        <f t="shared" si="49"/>
        <v>2.1517609349310076E-3</v>
      </c>
      <c r="FL6" s="163">
        <f t="shared" si="50"/>
        <v>2.1516670369309868E-3</v>
      </c>
      <c r="FM6" s="163">
        <f t="shared" si="51"/>
        <v>2.1510098656507526E-3</v>
      </c>
      <c r="FN6" s="163">
        <f t="shared" si="52"/>
        <v>2.1497899371672249E-3</v>
      </c>
      <c r="FO6" s="163">
        <f t="shared" si="53"/>
        <v>2.1480082092121188E-3</v>
      </c>
      <c r="FP6" s="163">
        <f t="shared" si="54"/>
        <v>2.1456660799189071E-3</v>
      </c>
      <c r="FQ6" s="163">
        <f t="shared" si="55"/>
        <v>2.1427653859944391E-3</v>
      </c>
      <c r="FR6" s="163">
        <f t="shared" si="56"/>
        <v>2.1393084003185647E-3</v>
      </c>
      <c r="FS6" s="163">
        <f t="shared" si="57"/>
        <v>2.1352978289761525E-3</v>
      </c>
      <c r="FT6" s="163">
        <f t="shared" si="58"/>
        <v>2.130736807726932E-3</v>
      </c>
      <c r="FU6" s="163">
        <f t="shared" si="59"/>
        <v>2.1256288979196025E-3</v>
      </c>
      <c r="FV6" s="163">
        <f t="shared" si="60"/>
        <v>2.1199780818576611E-3</v>
      </c>
      <c r="FW6" s="163">
        <f t="shared" si="61"/>
        <v>2.1137887576253966E-3</v>
      </c>
      <c r="FX6" s="163">
        <f t="shared" si="62"/>
        <v>2.1070657333834499E-3</v>
      </c>
      <c r="FY6" s="163">
        <f t="shared" si="63"/>
        <v>2.0998142211443088E-3</v>
      </c>
      <c r="FZ6" s="163">
        <f t="shared" si="64"/>
        <v>2.0920398300390123E-3</v>
      </c>
      <c r="GA6" s="163">
        <f t="shared" si="65"/>
        <v>2.0837485590872369E-3</v>
      </c>
      <c r="GB6" s="163">
        <f t="shared" si="66"/>
        <v>2.0749467894838115E-3</v>
      </c>
      <c r="GC6" s="163">
        <f t="shared" si="67"/>
        <v>2.0656412764155506E-3</v>
      </c>
      <c r="GD6" s="163">
        <f t="shared" si="68"/>
        <v>2.0558391404230806E-3</v>
      </c>
      <c r="GE6" s="163">
        <f t="shared" si="69"/>
        <v>2.0455478583231296E-3</v>
      </c>
      <c r="GF6" s="163">
        <f t="shared" si="70"/>
        <v>2.0347752537074669E-3</v>
      </c>
      <c r="GG6" s="163">
        <f t="shared" si="71"/>
        <v>2.023529487035399E-3</v>
      </c>
      <c r="GH6" s="163">
        <f t="shared" si="72"/>
        <v>2.0118190453373695E-3</v>
      </c>
      <c r="GI6" s="163">
        <f t="shared" si="73"/>
        <v>1.9996527315478368E-3</v>
      </c>
      <c r="GJ6" s="163">
        <f t="shared" si="74"/>
        <v>1.9870396534861961E-3</v>
      </c>
      <c r="GK6" s="163">
        <f t="shared" si="75"/>
        <v>1.9739892125050264E-3</v>
      </c>
      <c r="GL6" s="163">
        <f t="shared" si="76"/>
        <v>1.9605110918254538E-3</v>
      </c>
      <c r="GM6" s="163">
        <f t="shared" si="77"/>
        <v>1.9466152445798703E-3</v>
      </c>
      <c r="GN6" s="163">
        <f t="shared" si="78"/>
        <v>1.9323118815826384E-3</v>
      </c>
      <c r="GO6" s="163">
        <f t="shared" si="79"/>
        <v>1.9176114588497883E-3</v>
      </c>
      <c r="GP6" s="163">
        <f t="shared" si="80"/>
        <v>1.9025246648890115E-3</v>
      </c>
      <c r="GQ6" s="163">
        <f t="shared" si="81"/>
        <v>1.8870624077815326E-3</v>
      </c>
      <c r="GR6" s="163">
        <f t="shared" si="82"/>
        <v>1.8712358020776464E-3</v>
      </c>
      <c r="GS6" s="163">
        <f t="shared" si="83"/>
        <v>1.8550561555278956E-3</v>
      </c>
      <c r="GT6" s="163">
        <f t="shared" si="84"/>
        <v>1.8385349556719695E-3</v>
      </c>
      <c r="GU6" s="163">
        <f t="shared" si="85"/>
        <v>1.8216838563074984E-3</v>
      </c>
      <c r="GV6" s="163">
        <f t="shared" si="86"/>
        <v>1.8045146638609362E-3</v>
      </c>
      <c r="GW6" s="163">
        <f t="shared" si="87"/>
        <v>1.7870393236827189E-3</v>
      </c>
      <c r="GX6" s="163">
        <f t="shared" si="88"/>
        <v>1.7692699062888128E-3</v>
      </c>
      <c r="GY6" s="163">
        <f t="shared" si="89"/>
        <v>1.751218593570663E-3</v>
      </c>
      <c r="GZ6" s="163">
        <f t="shared" si="90"/>
        <v>1.7328976649954107E-3</v>
      </c>
      <c r="HA6" s="163">
        <f t="shared" si="91"/>
        <v>1.7143194838180288E-3</v>
      </c>
      <c r="HB6" s="163">
        <f t="shared" si="92"/>
        <v>1.6954964833268053E-3</v>
      </c>
      <c r="HC6" s="163">
        <f t="shared" si="93"/>
        <v>1.6764411531433158E-3</v>
      </c>
      <c r="HD6" s="163">
        <f t="shared" si="94"/>
        <v>1.6571660255976955E-3</v>
      </c>
      <c r="HE6" s="163">
        <f t="shared" si="95"/>
        <v>1.6376836621996714E-3</v>
      </c>
      <c r="HF6" s="163">
        <f t="shared" si="96"/>
        <v>1.6180066402254039E-3</v>
      </c>
      <c r="HG6" s="163">
        <f t="shared" si="97"/>
        <v>1.5981475394397484E-3</v>
      </c>
      <c r="HH6" s="163">
        <f t="shared" si="98"/>
        <v>1.5781189289730828E-3</v>
      </c>
      <c r="HI6" s="163">
        <f t="shared" si="99"/>
        <v>1.5579333543713223E-3</v>
      </c>
      <c r="HJ6" s="163">
        <f t="shared" si="100"/>
        <v>1.5376033248372162E-3</v>
      </c>
      <c r="HK6" s="163">
        <f t="shared" si="101"/>
        <v>1.517141300680437E-3</v>
      </c>
      <c r="HL6" s="163">
        <f t="shared" si="102"/>
        <v>1.4965596809933819E-3</v>
      </c>
      <c r="HM6" s="163">
        <f t="shared" si="103"/>
        <v>1.4758707915689603E-3</v>
      </c>
      <c r="HN6" s="163">
        <f t="shared" si="104"/>
        <v>1.4550868730760099E-3</v>
      </c>
      <c r="HO6" s="163">
        <f t="shared" si="105"/>
        <v>1.4342200695072803E-3</v>
      </c>
      <c r="HP6" s="163">
        <f t="shared" si="106"/>
        <v>1.4132824169142413E-3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188.1</v>
      </c>
      <c r="L7" s="72">
        <f t="shared" si="2"/>
        <v>35381.61</v>
      </c>
      <c r="M7" s="89">
        <v>150</v>
      </c>
      <c r="N7" s="259">
        <f>IF(AND(M7&gt;0,C7&gt;0,NOT(K7="")),ABS(VLOOKUP($M$1,VLookups!$A$48:$B$49,2,FALSE)-_xlfn.NORM.DIST(M7,G7,K7,TRUE)),"")</f>
        <v>0.54233831570224122</v>
      </c>
      <c r="O7" s="88">
        <f>IF(AND($B7&gt;0,$C7&gt;0,$D7&gt;0,NOT(ISBLANK($H7))),_xlfn.NORM.INV(ABS(VLOOKUP($M$1,VLookups!$A$48:$B$49,2,FALSE)-O$3),$G7,$K7),"")</f>
        <v>-111.05984947893936</v>
      </c>
      <c r="P7" s="87">
        <f>IF(AND($B7&gt;0,$C7&gt;0,$D7&gt;0,NOT(ISBLANK($H7))),_xlfn.NORM.INV(ABS(VLOOKUP($M$1,VLookups!$A$48:$B$49,2,FALSE)-P$3),$G7,$K7),"")</f>
        <v>371.05984947893933</v>
      </c>
      <c r="Q7" s="88">
        <f>IF(AND($B7&gt;0,$C7&gt;0,$D7&gt;0,NOT(ISBLANK($H7))),_xlfn.NORM.INV(ABS(VLOOKUP($M$1,VLookups!$A$48:$B$49,2,FALSE)-Q$3),$G7,$K7),"")</f>
        <v>324.95312056378185</v>
      </c>
      <c r="R7" s="87">
        <f>IF(AND($B7&gt;0,$C7&gt;0,$D7&gt;0,NOT(ISBLANK($H7))),_xlfn.NORM.INV(ABS(VLOOKUP($M$1,VLookups!$A$48:$B$49,2,FALSE)-R$3),$G7,$K7),"")</f>
        <v>288.30895403506526</v>
      </c>
      <c r="S7" s="88">
        <f>IF(AND($B7&gt;0,$C7&gt;0,$D7&gt;0,NOT(ISBLANK($H7))),_xlfn.NORM.INV(ABS(VLOOKUP($M$1,VLookups!$A$48:$B$49,2,FALSE)-S$3),$G7,$K7),"")</f>
        <v>256.87152201188303</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1.6703252653366214E-3</v>
      </c>
      <c r="DU7" s="163">
        <f t="shared" si="7"/>
        <v>1.6886237832481406E-3</v>
      </c>
      <c r="DV7" s="163">
        <f t="shared" si="8"/>
        <v>1.7066885779480053E-3</v>
      </c>
      <c r="DW7" s="163">
        <f t="shared" si="9"/>
        <v>1.7245079108329691E-3</v>
      </c>
      <c r="DX7" s="163">
        <f t="shared" si="10"/>
        <v>1.742070107511809E-3</v>
      </c>
      <c r="DY7" s="163">
        <f t="shared" si="11"/>
        <v>1.7593635704137519E-3</v>
      </c>
      <c r="DZ7" s="163">
        <f t="shared" si="12"/>
        <v>1.7763767914287245E-3</v>
      </c>
      <c r="EA7" s="163">
        <f t="shared" si="13"/>
        <v>1.7930983645603703E-3</v>
      </c>
      <c r="EB7" s="163">
        <f t="shared" si="14"/>
        <v>1.8095169985725564E-3</v>
      </c>
      <c r="EC7" s="163">
        <f t="shared" si="15"/>
        <v>1.8256215296099164E-3</v>
      </c>
      <c r="ED7" s="163">
        <f t="shared" si="16"/>
        <v>1.8414009337728424E-3</v>
      </c>
      <c r="EE7" s="163">
        <f t="shared" si="17"/>
        <v>1.8568443396272294E-3</v>
      </c>
      <c r="EF7" s="163">
        <f t="shared" si="18"/>
        <v>1.8719410406292216E-3</v>
      </c>
      <c r="EG7" s="163">
        <f t="shared" si="19"/>
        <v>1.8866805074451917E-3</v>
      </c>
      <c r="EH7" s="163">
        <f t="shared" si="20"/>
        <v>1.9010524001471876E-3</v>
      </c>
      <c r="EI7" s="163">
        <f t="shared" si="21"/>
        <v>1.91504658026416E-3</v>
      </c>
      <c r="EJ7" s="163">
        <f t="shared" si="22"/>
        <v>1.9286531226693703E-3</v>
      </c>
      <c r="EK7" s="163">
        <f t="shared" si="23"/>
        <v>1.9418623272845277E-3</v>
      </c>
      <c r="EL7" s="163">
        <f t="shared" si="24"/>
        <v>1.9546647305813802E-3</v>
      </c>
      <c r="EM7" s="163">
        <f t="shared" si="25"/>
        <v>1.9670511168617109E-3</v>
      </c>
      <c r="EN7" s="163">
        <f t="shared" si="26"/>
        <v>1.9790125292969501E-3</v>
      </c>
      <c r="EO7" s="163">
        <f t="shared" si="27"/>
        <v>1.9905402807089238E-3</v>
      </c>
      <c r="EP7" s="163">
        <f t="shared" si="28"/>
        <v>2.0016259640735887E-3</v>
      </c>
      <c r="EQ7" s="163">
        <f t="shared" si="29"/>
        <v>2.0122614627300054E-3</v>
      </c>
      <c r="ER7" s="163">
        <f t="shared" si="30"/>
        <v>2.0224389602771977E-3</v>
      </c>
      <c r="ES7" s="163">
        <f t="shared" si="31"/>
        <v>2.0321509501420331E-3</v>
      </c>
      <c r="ET7" s="163">
        <f t="shared" si="32"/>
        <v>2.0413902448017211E-3</v>
      </c>
      <c r="EU7" s="163">
        <f t="shared" si="33"/>
        <v>2.0501499846450944E-3</v>
      </c>
      <c r="EV7" s="163">
        <f t="shared" si="34"/>
        <v>2.0584236464573683E-3</v>
      </c>
      <c r="EW7" s="163">
        <f t="shared" si="35"/>
        <v>2.0662050515137071E-3</v>
      </c>
      <c r="EX7" s="163">
        <f t="shared" si="36"/>
        <v>2.0734883732675272E-3</v>
      </c>
      <c r="EY7" s="163">
        <f t="shared" si="37"/>
        <v>2.0802681446201641E-3</v>
      </c>
      <c r="EZ7" s="163">
        <f t="shared" si="38"/>
        <v>2.0865392647591908E-3</v>
      </c>
      <c r="FA7" s="163">
        <f t="shared" si="39"/>
        <v>2.0922970055534352E-3</v>
      </c>
      <c r="FB7" s="163">
        <f t="shared" si="40"/>
        <v>2.0975370174934485E-3</v>
      </c>
      <c r="FC7" s="163">
        <f t="shared" si="41"/>
        <v>2.1022553351670026E-3</v>
      </c>
      <c r="FD7" s="163">
        <f t="shared" si="42"/>
        <v>2.1064483822599493E-3</v>
      </c>
      <c r="FE7" s="163">
        <f t="shared" si="43"/>
        <v>2.1101129760736203E-3</v>
      </c>
      <c r="FF7" s="163">
        <f t="shared" si="44"/>
        <v>2.1132463315507812E-3</v>
      </c>
      <c r="FG7" s="163">
        <f t="shared" si="45"/>
        <v>2.1158460648030074E-3</v>
      </c>
      <c r="FH7" s="163">
        <f t="shared" si="46"/>
        <v>2.1179101961332275E-3</v>
      </c>
      <c r="FI7" s="163">
        <f t="shared" si="47"/>
        <v>2.1194371525480754E-3</v>
      </c>
      <c r="FJ7" s="163">
        <f t="shared" si="48"/>
        <v>2.1204257697555761E-3</v>
      </c>
      <c r="FK7" s="163">
        <f t="shared" si="49"/>
        <v>2.1208752936446298E-3</v>
      </c>
      <c r="FL7" s="163">
        <f t="shared" si="50"/>
        <v>2.1207853812436482E-3</v>
      </c>
      <c r="FM7" s="163">
        <f t="shared" si="51"/>
        <v>2.1201561011566432E-3</v>
      </c>
      <c r="FN7" s="163">
        <f t="shared" si="52"/>
        <v>2.1189879334759898E-3</v>
      </c>
      <c r="FO7" s="163">
        <f t="shared" si="53"/>
        <v>2.1172817691720272E-3</v>
      </c>
      <c r="FP7" s="163">
        <f t="shared" si="54"/>
        <v>2.115038908960567E-3</v>
      </c>
      <c r="FQ7" s="163">
        <f t="shared" si="55"/>
        <v>2.1122610616503405E-3</v>
      </c>
      <c r="FR7" s="163">
        <f t="shared" si="56"/>
        <v>2.1089503419733143E-3</v>
      </c>
      <c r="FS7" s="163">
        <f t="shared" si="57"/>
        <v>2.1051092679017381E-3</v>
      </c>
      <c r="FT7" s="163">
        <f t="shared" si="58"/>
        <v>2.1007407574566792E-3</v>
      </c>
      <c r="FU7" s="163">
        <f t="shared" si="59"/>
        <v>2.0958481250137181E-3</v>
      </c>
      <c r="FV7" s="163">
        <f t="shared" si="60"/>
        <v>2.0904350771123433E-3</v>
      </c>
      <c r="FW7" s="163">
        <f t="shared" si="61"/>
        <v>2.0845057077764693E-3</v>
      </c>
      <c r="FX7" s="163">
        <f t="shared" si="62"/>
        <v>2.0780644933543419E-3</v>
      </c>
      <c r="FY7" s="163">
        <f t="shared" si="63"/>
        <v>2.0711162868869417E-3</v>
      </c>
      <c r="FZ7" s="163">
        <f t="shared" si="64"/>
        <v>2.0636663120147929E-3</v>
      </c>
      <c r="GA7" s="163">
        <f t="shared" si="65"/>
        <v>2.0557201564339019E-3</v>
      </c>
      <c r="GB7" s="163">
        <f t="shared" si="66"/>
        <v>2.047283764912285E-3</v>
      </c>
      <c r="GC7" s="163">
        <f t="shared" si="67"/>
        <v>2.0383634318793115E-3</v>
      </c>
      <c r="GD7" s="163">
        <f t="shared" si="68"/>
        <v>2.0289657936007933E-3</v>
      </c>
      <c r="GE7" s="163">
        <f t="shared" si="69"/>
        <v>2.0190978199534238E-3</v>
      </c>
      <c r="GF7" s="163">
        <f t="shared" si="70"/>
        <v>2.008766805812853E-3</v>
      </c>
      <c r="GG7" s="163">
        <f t="shared" si="71"/>
        <v>1.9979803620702704E-3</v>
      </c>
      <c r="GH7" s="163">
        <f t="shared" si="72"/>
        <v>1.9867464062929929E-3</v>
      </c>
      <c r="GI7" s="163">
        <f t="shared" si="73"/>
        <v>1.9750731530450765E-3</v>
      </c>
      <c r="GJ7" s="163">
        <f t="shared" si="74"/>
        <v>1.9629691038845218E-3</v>
      </c>
      <c r="GK7" s="163">
        <f t="shared" si="75"/>
        <v>1.9504430370541003E-3</v>
      </c>
      <c r="GL7" s="163">
        <f t="shared" si="76"/>
        <v>1.9375039968832837E-3</v>
      </c>
      <c r="GM7" s="163">
        <f t="shared" si="77"/>
        <v>1.9241612829191792E-3</v>
      </c>
      <c r="GN7" s="163">
        <f t="shared" si="78"/>
        <v>1.9104244388047161E-3</v>
      </c>
      <c r="GO7" s="163">
        <f t="shared" si="79"/>
        <v>1.8963032409226861E-3</v>
      </c>
      <c r="GP7" s="163">
        <f t="shared" si="80"/>
        <v>1.8818076868245064E-3</v>
      </c>
      <c r="GQ7" s="163">
        <f t="shared" si="81"/>
        <v>1.8669479834628423E-3</v>
      </c>
      <c r="GR7" s="163">
        <f t="shared" si="82"/>
        <v>1.8517345352474226E-3</v>
      </c>
      <c r="GS7" s="163">
        <f t="shared" si="83"/>
        <v>1.8361779319435562E-3</v>
      </c>
      <c r="GT7" s="163">
        <f t="shared" si="84"/>
        <v>1.8202889364329815E-3</v>
      </c>
      <c r="GU7" s="163">
        <f t="shared" si="85"/>
        <v>1.80407847235677E-3</v>
      </c>
      <c r="GV7" s="163">
        <f t="shared" si="86"/>
        <v>1.7875576116600492E-3</v>
      </c>
      <c r="GW7" s="163">
        <f t="shared" si="87"/>
        <v>1.7707375620583158E-3</v>
      </c>
      <c r="GX7" s="163">
        <f t="shared" si="88"/>
        <v>1.7536296544450774E-3</v>
      </c>
      <c r="GY7" s="163">
        <f t="shared" si="89"/>
        <v>1.736245330260483E-3</v>
      </c>
      <c r="GZ7" s="163">
        <f t="shared" si="90"/>
        <v>1.7185961288404951E-3</v>
      </c>
      <c r="HA7" s="163">
        <f t="shared" si="91"/>
        <v>1.7006936747659936E-3</v>
      </c>
      <c r="HB7" s="163">
        <f t="shared" si="92"/>
        <v>1.6825496652310302E-3</v>
      </c>
      <c r="HC7" s="163">
        <f t="shared" si="93"/>
        <v>1.6641758574491999E-3</v>
      </c>
      <c r="HD7" s="163">
        <f t="shared" si="94"/>
        <v>1.6455840561168612E-3</v>
      </c>
      <c r="HE7" s="163">
        <f t="shared" si="95"/>
        <v>1.6267861009516171E-3</v>
      </c>
      <c r="HF7" s="163">
        <f t="shared" si="96"/>
        <v>1.6077938543241441E-3</v>
      </c>
      <c r="HG7" s="163">
        <f t="shared" si="97"/>
        <v>1.5886191890010981E-3</v>
      </c>
      <c r="HH7" s="163">
        <f t="shared" si="98"/>
        <v>1.5692739760164197E-3</v>
      </c>
      <c r="HI7" s="163">
        <f t="shared" si="99"/>
        <v>1.5497700726879353E-3</v>
      </c>
      <c r="HJ7" s="163">
        <f t="shared" si="100"/>
        <v>1.5301193107957012E-3</v>
      </c>
      <c r="HK7" s="163">
        <f t="shared" si="101"/>
        <v>1.510333484938048E-3</v>
      </c>
      <c r="HL7" s="163">
        <f t="shared" si="102"/>
        <v>1.4904243410807678E-3</v>
      </c>
      <c r="HM7" s="163">
        <f t="shared" si="103"/>
        <v>1.4704035653143631E-3</v>
      </c>
      <c r="HN7" s="163">
        <f t="shared" si="104"/>
        <v>1.4502827728337055E-3</v>
      </c>
      <c r="HO7" s="163">
        <f t="shared" si="105"/>
        <v>1.4300734971538756E-3</v>
      </c>
      <c r="HP7" s="163">
        <f t="shared" si="106"/>
        <v>1.4097871795753635E-3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190.8</v>
      </c>
      <c r="L8" s="72">
        <f t="shared" si="2"/>
        <v>36404.640000000007</v>
      </c>
      <c r="M8" s="89">
        <v>150</v>
      </c>
      <c r="N8" s="259">
        <f>IF(AND(M8&gt;0,C8&gt;0,NOT(K8="")),ABS(VLOOKUP($M$1,VLookups!$A$48:$B$49,2,FALSE)-_xlfn.NORM.DIST(M8,G8,K8,TRUE)),"")</f>
        <v>0.54174139544255429</v>
      </c>
      <c r="O8" s="88">
        <f>IF(AND($B8&gt;0,$C8&gt;0,$D8&gt;0,NOT(ISBLANK($H8))),_xlfn.NORM.INV(ABS(VLOOKUP($M$1,VLookups!$A$48:$B$49,2,FALSE)-O$3),$G8,$K8),"")</f>
        <v>-114.5200387059098</v>
      </c>
      <c r="P8" s="87">
        <f>IF(AND($B8&gt;0,$C8&gt;0,$D8&gt;0,NOT(ISBLANK($H8))),_xlfn.NORM.INV(ABS(VLOOKUP($M$1,VLookups!$A$48:$B$49,2,FALSE)-P$3),$G8,$K8),"")</f>
        <v>374.52003870590977</v>
      </c>
      <c r="Q8" s="88">
        <f>IF(AND($B8&gt;0,$C8&gt;0,$D8&gt;0,NOT(ISBLANK($H8))),_xlfn.NORM.INV(ABS(VLOOKUP($M$1,VLookups!$A$48:$B$49,2,FALSE)-Q$3),$G8,$K8),"")</f>
        <v>327.75149071541512</v>
      </c>
      <c r="R8" s="87">
        <f>IF(AND($B8&gt;0,$C8&gt;0,$D8&gt;0,NOT(ISBLANK($H8))),_xlfn.NORM.INV(ABS(VLOOKUP($M$1,VLookups!$A$48:$B$49,2,FALSE)-R$3),$G8,$K8),"")</f>
        <v>290.58133136571212</v>
      </c>
      <c r="S8" s="88">
        <f>IF(AND($B8&gt;0,$C8&gt;0,$D8&gt;0,NOT(ISBLANK($H8))),_xlfn.NORM.INV(ABS(VLOOKUP($M$1,VLookups!$A$48:$B$49,2,FALSE)-S$3),$G8,$K8),"")</f>
        <v>258.69264433741245</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1.6577772808524895E-3</v>
      </c>
      <c r="DU8" s="163">
        <f t="shared" si="7"/>
        <v>1.6754252726656298E-3</v>
      </c>
      <c r="DV8" s="163">
        <f t="shared" si="8"/>
        <v>1.6928425791268339E-3</v>
      </c>
      <c r="DW8" s="163">
        <f t="shared" si="9"/>
        <v>1.7100181465389101E-3</v>
      </c>
      <c r="DX8" s="163">
        <f t="shared" si="10"/>
        <v>1.7269409878628848E-3</v>
      </c>
      <c r="DY8" s="163">
        <f t="shared" si="11"/>
        <v>1.7436001943121763E-3</v>
      </c>
      <c r="DZ8" s="163">
        <f t="shared" si="12"/>
        <v>1.759984946965748E-3</v>
      </c>
      <c r="EA8" s="163">
        <f t="shared" si="13"/>
        <v>1.7760845283831337E-3</v>
      </c>
      <c r="EB8" s="163">
        <f t="shared" si="14"/>
        <v>1.7918883342040316E-3</v>
      </c>
      <c r="EC8" s="163">
        <f t="shared" si="15"/>
        <v>1.807385884715055E-3</v>
      </c>
      <c r="ED8" s="163">
        <f t="shared" si="16"/>
        <v>1.8225668363660991E-3</v>
      </c>
      <c r="EE8" s="163">
        <f t="shared" si="17"/>
        <v>1.8374209932187225E-3</v>
      </c>
      <c r="EF8" s="163">
        <f t="shared" si="18"/>
        <v>1.8519383183089094E-3</v>
      </c>
      <c r="EG8" s="163">
        <f t="shared" si="19"/>
        <v>1.8661089449065653E-3</v>
      </c>
      <c r="EH8" s="163">
        <f t="shared" si="20"/>
        <v>1.8799231876541508E-3</v>
      </c>
      <c r="EI8" s="163">
        <f t="shared" si="21"/>
        <v>1.8933715535669024E-3</v>
      </c>
      <c r="EJ8" s="163">
        <f t="shared" si="22"/>
        <v>1.906444752877218E-3</v>
      </c>
      <c r="EK8" s="163">
        <f t="shared" si="23"/>
        <v>1.9191337097059034E-3</v>
      </c>
      <c r="EL8" s="163">
        <f t="shared" si="24"/>
        <v>1.9314295725431701E-3</v>
      </c>
      <c r="EM8" s="163">
        <f t="shared" si="25"/>
        <v>1.943323724522464E-3</v>
      </c>
      <c r="EN8" s="163">
        <f t="shared" si="26"/>
        <v>1.954807793470468E-3</v>
      </c>
      <c r="EO8" s="163">
        <f t="shared" si="27"/>
        <v>1.9658736617168921E-3</v>
      </c>
      <c r="EP8" s="163">
        <f t="shared" si="28"/>
        <v>1.9765134756479755E-3</v>
      </c>
      <c r="EQ8" s="163">
        <f t="shared" si="29"/>
        <v>1.9867196549879841E-3</v>
      </c>
      <c r="ER8" s="163">
        <f t="shared" si="30"/>
        <v>1.9964849017933555E-3</v>
      </c>
      <c r="ES8" s="163">
        <f t="shared" si="31"/>
        <v>2.0058022091445664E-3</v>
      </c>
      <c r="ET8" s="163">
        <f t="shared" si="32"/>
        <v>2.014664869521236E-3</v>
      </c>
      <c r="EU8" s="163">
        <f t="shared" si="33"/>
        <v>2.0230664828464616E-3</v>
      </c>
      <c r="EV8" s="163">
        <f t="shared" si="34"/>
        <v>2.0310009641868838E-3</v>
      </c>
      <c r="EW8" s="163">
        <f t="shared" si="35"/>
        <v>2.0384625510955134E-3</v>
      </c>
      <c r="EX8" s="163">
        <f t="shared" si="36"/>
        <v>2.045445810584932E-3</v>
      </c>
      <c r="EY8" s="163">
        <f t="shared" si="37"/>
        <v>2.0519456457190328E-3</v>
      </c>
      <c r="EZ8" s="163">
        <f t="shared" si="38"/>
        <v>2.0579573018121339E-3</v>
      </c>
      <c r="FA8" s="163">
        <f t="shared" si="39"/>
        <v>2.063476372224887E-3</v>
      </c>
      <c r="FB8" s="163">
        <f t="shared" si="40"/>
        <v>2.0684988037471094E-3</v>
      </c>
      <c r="FC8" s="163">
        <f t="shared" si="41"/>
        <v>2.0730209015583229E-3</v>
      </c>
      <c r="FD8" s="163">
        <f t="shared" si="42"/>
        <v>2.0770393337575118E-3</v>
      </c>
      <c r="FE8" s="163">
        <f t="shared" si="43"/>
        <v>2.0805511354543135E-3</v>
      </c>
      <c r="FF8" s="163">
        <f t="shared" si="44"/>
        <v>2.0835537124146244E-3</v>
      </c>
      <c r="FG8" s="163">
        <f t="shared" si="45"/>
        <v>2.0860448442543344E-3</v>
      </c>
      <c r="FH8" s="163">
        <f t="shared" si="46"/>
        <v>2.0880226871756859E-3</v>
      </c>
      <c r="FI8" s="163">
        <f t="shared" si="47"/>
        <v>2.0894857762415522E-3</v>
      </c>
      <c r="FJ8" s="163">
        <f t="shared" si="48"/>
        <v>2.0904330271836829E-3</v>
      </c>
      <c r="FK8" s="163">
        <f t="shared" si="49"/>
        <v>2.0908637377418157E-3</v>
      </c>
      <c r="FL8" s="163">
        <f t="shared" si="50"/>
        <v>2.0907775885313229E-3</v>
      </c>
      <c r="FM8" s="163">
        <f t="shared" si="51"/>
        <v>2.0901746434379043E-3</v>
      </c>
      <c r="FN8" s="163">
        <f t="shared" si="52"/>
        <v>2.0890553495386305E-3</v>
      </c>
      <c r="FO8" s="163">
        <f t="shared" si="53"/>
        <v>2.0874205365494858E-3</v>
      </c>
      <c r="FP8" s="163">
        <f t="shared" si="54"/>
        <v>2.0852714158003595E-3</v>
      </c>
      <c r="FQ8" s="163">
        <f t="shared" si="55"/>
        <v>2.0826095787392571E-3</v>
      </c>
      <c r="FR8" s="163">
        <f t="shared" si="56"/>
        <v>2.0794369949683248E-3</v>
      </c>
      <c r="FS8" s="163">
        <f t="shared" si="57"/>
        <v>2.0757560098150687E-3</v>
      </c>
      <c r="FT8" s="163">
        <f t="shared" si="58"/>
        <v>2.0715693414429738E-3</v>
      </c>
      <c r="FU8" s="163">
        <f t="shared" si="59"/>
        <v>2.066880077506494E-3</v>
      </c>
      <c r="FV8" s="163">
        <f t="shared" si="60"/>
        <v>2.0616916713561864E-3</v>
      </c>
      <c r="FW8" s="163">
        <f t="shared" si="61"/>
        <v>2.0560079378005103E-3</v>
      </c>
      <c r="FX8" s="163">
        <f t="shared" si="62"/>
        <v>2.0498330484315769E-3</v>
      </c>
      <c r="FY8" s="163">
        <f t="shared" si="63"/>
        <v>2.043171526522866E-3</v>
      </c>
      <c r="FZ8" s="163">
        <f t="shared" si="64"/>
        <v>2.0360282415076468E-3</v>
      </c>
      <c r="GA8" s="163">
        <f t="shared" si="65"/>
        <v>2.0284084030475309E-3</v>
      </c>
      <c r="GB8" s="163">
        <f t="shared" si="66"/>
        <v>2.0203175547012851E-3</v>
      </c>
      <c r="GC8" s="163">
        <f t="shared" si="67"/>
        <v>2.0117615672046556E-3</v>
      </c>
      <c r="GD8" s="163">
        <f t="shared" si="68"/>
        <v>2.0027466313726223E-3</v>
      </c>
      <c r="GE8" s="163">
        <f t="shared" si="69"/>
        <v>1.9932792506360836E-3</v>
      </c>
      <c r="GF8" s="163">
        <f t="shared" si="70"/>
        <v>1.9833662332255659E-3</v>
      </c>
      <c r="GG8" s="163">
        <f t="shared" si="71"/>
        <v>1.9730146840151075E-3</v>
      </c>
      <c r="GH8" s="163">
        <f t="shared" si="72"/>
        <v>1.9622319960399888E-3</v>
      </c>
      <c r="GI8" s="163">
        <f t="shared" si="73"/>
        <v>1.9510258417024696E-3</v>
      </c>
      <c r="GJ8" s="163">
        <f t="shared" si="74"/>
        <v>1.9394041636801832E-3</v>
      </c>
      <c r="GK8" s="163">
        <f t="shared" si="75"/>
        <v>1.9273751655522454E-3</v>
      </c>
      <c r="GL8" s="163">
        <f t="shared" si="76"/>
        <v>1.9149473021585586E-3</v>
      </c>
      <c r="GM8" s="163">
        <f t="shared" si="77"/>
        <v>1.902129269708148E-3</v>
      </c>
      <c r="GN8" s="163">
        <f t="shared" si="78"/>
        <v>1.8889299956527175E-3</v>
      </c>
      <c r="GO8" s="163">
        <f t="shared" si="79"/>
        <v>1.8753586283418965E-3</v>
      </c>
      <c r="GP8" s="163">
        <f t="shared" si="80"/>
        <v>1.8614245264769395E-3</v>
      </c>
      <c r="GQ8" s="163">
        <f t="shared" si="81"/>
        <v>1.847137248379854E-3</v>
      </c>
      <c r="GR8" s="163">
        <f t="shared" si="82"/>
        <v>1.8325065410951392E-3</v>
      </c>
      <c r="GS8" s="163">
        <f t="shared" si="83"/>
        <v>1.8175423293414854E-3</v>
      </c>
      <c r="GT8" s="163">
        <f t="shared" si="84"/>
        <v>1.8022547043309016E-3</v>
      </c>
      <c r="GU8" s="163">
        <f t="shared" si="85"/>
        <v>1.7866539124728378E-3</v>
      </c>
      <c r="GV8" s="163">
        <f t="shared" si="86"/>
        <v>1.7707503439809214E-3</v>
      </c>
      <c r="GW8" s="163">
        <f t="shared" si="87"/>
        <v>1.7545545213999566E-3</v>
      </c>
      <c r="GX8" s="163">
        <f t="shared" si="88"/>
        <v>1.7380770880708095E-3</v>
      </c>
      <c r="GY8" s="163">
        <f t="shared" si="89"/>
        <v>1.7213287965507672E-3</v>
      </c>
      <c r="GZ8" s="163">
        <f t="shared" si="90"/>
        <v>1.7043204970068678E-3</v>
      </c>
      <c r="HA8" s="163">
        <f t="shared" si="91"/>
        <v>1.6870631255995869E-3</v>
      </c>
      <c r="HB8" s="163">
        <f t="shared" si="92"/>
        <v>1.6695676928741182E-3</v>
      </c>
      <c r="HC8" s="163">
        <f t="shared" si="93"/>
        <v>1.6518452721763005E-3</v>
      </c>
      <c r="HD8" s="163">
        <f t="shared" si="94"/>
        <v>1.6339069881100344E-3</v>
      </c>
      <c r="HE8" s="163">
        <f t="shared" si="95"/>
        <v>1.6157640050527848E-3</v>
      </c>
      <c r="HF8" s="163">
        <f t="shared" si="96"/>
        <v>1.597427515745496E-3</v>
      </c>
      <c r="HG8" s="163">
        <f t="shared" si="97"/>
        <v>1.5789087299729373E-3</v>
      </c>
      <c r="HH8" s="163">
        <f t="shared" si="98"/>
        <v>1.5602188633501643E-3</v>
      </c>
      <c r="HI8" s="163">
        <f t="shared" si="99"/>
        <v>1.541369126230439E-3</v>
      </c>
      <c r="HJ8" s="163">
        <f t="shared" si="100"/>
        <v>1.5223707127495353E-3</v>
      </c>
      <c r="HK8" s="163">
        <f t="shared" si="101"/>
        <v>1.503234790020984E-3</v>
      </c>
      <c r="HL8" s="163">
        <f t="shared" si="102"/>
        <v>1.4839724874963472E-3</v>
      </c>
      <c r="HM8" s="163">
        <f t="shared" si="103"/>
        <v>1.4645948865041742E-3</v>
      </c>
      <c r="HN8" s="163">
        <f t="shared" si="104"/>
        <v>1.4451130099808081E-3</v>
      </c>
      <c r="HO8" s="163">
        <f t="shared" si="105"/>
        <v>1.4255378124057151E-3</v>
      </c>
      <c r="HP8" s="163">
        <f t="shared" si="106"/>
        <v>1.4058801699534929E-3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194.4</v>
      </c>
      <c r="L9" s="72">
        <f t="shared" si="2"/>
        <v>37791.360000000001</v>
      </c>
      <c r="M9" s="89">
        <v>150</v>
      </c>
      <c r="N9" s="259">
        <f>IF(AND(M9&gt;0,C9&gt;0,NOT(K9="")),ABS(VLOOKUP($M$1,VLookups!$A$48:$B$49,2,FALSE)-_xlfn.NORM.DIST(M9,G9,K9,TRUE)),"")</f>
        <v>0.54097115571693333</v>
      </c>
      <c r="O9" s="88">
        <f>IF(AND($B9&gt;0,$C9&gt;0,$D9&gt;0,NOT(ISBLANK($H9))),_xlfn.NORM.INV(ABS(VLOOKUP($M$1,VLookups!$A$48:$B$49,2,FALSE)-O$3),$G9,$K9),"")</f>
        <v>-119.13362434187036</v>
      </c>
      <c r="P9" s="87">
        <f>IF(AND($B9&gt;0,$C9&gt;0,$D9&gt;0,NOT(ISBLANK($H9))),_xlfn.NORM.INV(ABS(VLOOKUP($M$1,VLookups!$A$48:$B$49,2,FALSE)-P$3),$G9,$K9),"")</f>
        <v>379.13362434187036</v>
      </c>
      <c r="Q9" s="88">
        <f>IF(AND($B9&gt;0,$C9&gt;0,$D9&gt;0,NOT(ISBLANK($H9))),_xlfn.NORM.INV(ABS(VLOOKUP($M$1,VLookups!$A$48:$B$49,2,FALSE)-Q$3),$G9,$K9),"")</f>
        <v>331.48265091759276</v>
      </c>
      <c r="R9" s="87">
        <f>IF(AND($B9&gt;0,$C9&gt;0,$D9&gt;0,NOT(ISBLANK($H9))),_xlfn.NORM.INV(ABS(VLOOKUP($M$1,VLookups!$A$48:$B$49,2,FALSE)-R$3),$G9,$K9),"")</f>
        <v>293.6111678065746</v>
      </c>
      <c r="S9" s="88">
        <f>IF(AND($B9&gt;0,$C9&gt;0,$D9&gt;0,NOT(ISBLANK($H9))),_xlfn.NORM.INV(ABS(VLOOKUP($M$1,VLookups!$A$48:$B$49,2,FALSE)-S$3),$G9,$K9),"")</f>
        <v>261.12080743811833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1.6409950120608878E-3</v>
      </c>
      <c r="DU9" s="163">
        <f t="shared" si="7"/>
        <v>1.6578200506357774E-3</v>
      </c>
      <c r="DV9" s="163">
        <f t="shared" si="8"/>
        <v>1.6744187857058283E-3</v>
      </c>
      <c r="DW9" s="163">
        <f t="shared" si="9"/>
        <v>1.6907810068334955E-3</v>
      </c>
      <c r="DX9" s="163">
        <f t="shared" si="10"/>
        <v>1.7068965723722514E-3</v>
      </c>
      <c r="DY9" s="163">
        <f t="shared" si="11"/>
        <v>1.722755419845059E-3</v>
      </c>
      <c r="DZ9" s="163">
        <f t="shared" si="12"/>
        <v>1.738347576328299E-3</v>
      </c>
      <c r="EA9" s="163">
        <f t="shared" si="13"/>
        <v>1.7536631688263001E-3</v>
      </c>
      <c r="EB9" s="163">
        <f t="shared" si="14"/>
        <v>1.7686924346214921E-3</v>
      </c>
      <c r="EC9" s="163">
        <f t="shared" si="15"/>
        <v>1.7834257315851182E-3</v>
      </c>
      <c r="ED9" s="163">
        <f t="shared" si="16"/>
        <v>1.7978535484333531E-3</v>
      </c>
      <c r="EE9" s="163">
        <f t="shared" si="17"/>
        <v>1.8119665149136574E-3</v>
      </c>
      <c r="EF9" s="163">
        <f t="shared" si="18"/>
        <v>1.8257554119061636E-3</v>
      </c>
      <c r="EG9" s="163">
        <f t="shared" si="19"/>
        <v>1.8392111814249288E-3</v>
      </c>
      <c r="EH9" s="163">
        <f t="shared" si="20"/>
        <v>1.852324936503915E-3</v>
      </c>
      <c r="EI9" s="163">
        <f t="shared" si="21"/>
        <v>1.8650879709526521E-3</v>
      </c>
      <c r="EJ9" s="163">
        <f t="shared" si="22"/>
        <v>1.8774917689666321E-3</v>
      </c>
      <c r="EK9" s="163">
        <f t="shared" si="23"/>
        <v>1.8895280145776185E-3</v>
      </c>
      <c r="EL9" s="163">
        <f t="shared" si="24"/>
        <v>1.9011886009292292E-3</v>
      </c>
      <c r="EM9" s="163">
        <f t="shared" si="25"/>
        <v>1.9124656393633267E-3</v>
      </c>
      <c r="EN9" s="163">
        <f t="shared" si="26"/>
        <v>1.9233514683029917E-3</v>
      </c>
      <c r="EO9" s="163">
        <f t="shared" si="27"/>
        <v>1.9338386619180842E-3</v>
      </c>
      <c r="EP9" s="163">
        <f t="shared" si="28"/>
        <v>1.9439200385597015E-3</v>
      </c>
      <c r="EQ9" s="163">
        <f t="shared" si="29"/>
        <v>1.9535886689501193E-3</v>
      </c>
      <c r="ER9" s="163">
        <f t="shared" si="30"/>
        <v>1.9628378841151633E-3</v>
      </c>
      <c r="ES9" s="163">
        <f t="shared" si="31"/>
        <v>1.9716612830463034E-3</v>
      </c>
      <c r="ET9" s="163">
        <f t="shared" si="32"/>
        <v>1.9800527400801486E-3</v>
      </c>
      <c r="EU9" s="163">
        <f t="shared" si="33"/>
        <v>1.98800641198345E-3</v>
      </c>
      <c r="EV9" s="163">
        <f t="shared" si="34"/>
        <v>1.9955167447321298E-3</v>
      </c>
      <c r="EW9" s="163">
        <f t="shared" si="35"/>
        <v>2.0025784799733428E-3</v>
      </c>
      <c r="EX9" s="163">
        <f t="shared" si="36"/>
        <v>2.0091866611600387E-3</v>
      </c>
      <c r="EY9" s="163">
        <f t="shared" si="37"/>
        <v>2.0153366393480129E-3</v>
      </c>
      <c r="EZ9" s="163">
        <f t="shared" si="38"/>
        <v>2.0210240786459497E-3</v>
      </c>
      <c r="FA9" s="163">
        <f t="shared" si="39"/>
        <v>2.0262449613095272E-3</v>
      </c>
      <c r="FB9" s="163">
        <f t="shared" si="40"/>
        <v>2.0309955924711883E-3</v>
      </c>
      <c r="FC9" s="163">
        <f t="shared" si="41"/>
        <v>2.0352726044977998E-3</v>
      </c>
      <c r="FD9" s="163">
        <f t="shared" si="42"/>
        <v>2.0390729609689978E-3</v>
      </c>
      <c r="FE9" s="163">
        <f t="shared" si="43"/>
        <v>2.0423939602696394E-3</v>
      </c>
      <c r="FF9" s="163">
        <f t="shared" si="44"/>
        <v>2.0452332387904133E-3</v>
      </c>
      <c r="FG9" s="163">
        <f t="shared" si="45"/>
        <v>2.0475887737313016E-3</v>
      </c>
      <c r="FH9" s="163">
        <f t="shared" si="46"/>
        <v>2.0494588855032381E-3</v>
      </c>
      <c r="FI9" s="163">
        <f t="shared" si="47"/>
        <v>2.0508422397239674E-3</v>
      </c>
      <c r="FJ9" s="163">
        <f t="shared" si="48"/>
        <v>2.0517378488047917E-3</v>
      </c>
      <c r="FK9" s="163">
        <f t="shared" si="49"/>
        <v>2.0521450731255551E-3</v>
      </c>
      <c r="FL9" s="163">
        <f t="shared" si="50"/>
        <v>2.0520636217959184E-3</v>
      </c>
      <c r="FM9" s="163">
        <f t="shared" si="51"/>
        <v>2.0514935530016464E-3</v>
      </c>
      <c r="FN9" s="163">
        <f t="shared" si="52"/>
        <v>2.050435273935339E-3</v>
      </c>
      <c r="FO9" s="163">
        <f t="shared" si="53"/>
        <v>2.048889540311715E-3</v>
      </c>
      <c r="FP9" s="163">
        <f t="shared" si="54"/>
        <v>2.0468574554682595E-3</v>
      </c>
      <c r="FQ9" s="163">
        <f t="shared" si="55"/>
        <v>2.0443404690527337E-3</v>
      </c>
      <c r="FR9" s="163">
        <f t="shared" si="56"/>
        <v>2.0413403752997314E-3</v>
      </c>
      <c r="FS9" s="163">
        <f t="shared" si="57"/>
        <v>2.0378593108991492E-3</v>
      </c>
      <c r="FT9" s="163">
        <f t="shared" si="58"/>
        <v>2.033899752460119E-3</v>
      </c>
      <c r="FU9" s="163">
        <f t="shared" si="59"/>
        <v>2.0294645135746129E-3</v>
      </c>
      <c r="FV9" s="163">
        <f t="shared" si="60"/>
        <v>2.0245567414855989E-3</v>
      </c>
      <c r="FW9" s="163">
        <f t="shared" si="61"/>
        <v>2.0191799133652617E-3</v>
      </c>
      <c r="FX9" s="163">
        <f t="shared" si="62"/>
        <v>2.0133378322094607E-3</v>
      </c>
      <c r="FY9" s="163">
        <f t="shared" si="63"/>
        <v>2.0070346223552043E-3</v>
      </c>
      <c r="FZ9" s="163">
        <f t="shared" si="64"/>
        <v>2.0002747246285367E-3</v>
      </c>
      <c r="GA9" s="163">
        <f t="shared" si="65"/>
        <v>1.9930628911308318E-3</v>
      </c>
      <c r="GB9" s="163">
        <f t="shared" si="66"/>
        <v>1.9854041796720547E-3</v>
      </c>
      <c r="GC9" s="163">
        <f t="shared" si="67"/>
        <v>1.9773039478601312E-3</v>
      </c>
      <c r="GD9" s="163">
        <f t="shared" si="68"/>
        <v>1.9687678468560759E-3</v>
      </c>
      <c r="GE9" s="163">
        <f t="shared" si="69"/>
        <v>1.9598018148050851E-3</v>
      </c>
      <c r="GF9" s="163">
        <f t="shared" si="70"/>
        <v>1.9504120699542684E-3</v>
      </c>
      <c r="GG9" s="163">
        <f t="shared" si="71"/>
        <v>1.9406051034681858E-3</v>
      </c>
      <c r="GH9" s="163">
        <f t="shared" si="72"/>
        <v>1.9303876719538096E-3</v>
      </c>
      <c r="GI9" s="163">
        <f t="shared" si="73"/>
        <v>1.9197667897069494E-3</v>
      </c>
      <c r="GJ9" s="163">
        <f t="shared" si="74"/>
        <v>1.9087497206925939E-3</v>
      </c>
      <c r="GK9" s="163">
        <f t="shared" si="75"/>
        <v>1.8973439702719965E-3</v>
      </c>
      <c r="GL9" s="163">
        <f t="shared" si="76"/>
        <v>1.8855572766896772E-3</v>
      </c>
      <c r="GM9" s="163">
        <f t="shared" si="77"/>
        <v>1.873397602333854E-3</v>
      </c>
      <c r="GN9" s="163">
        <f t="shared" si="78"/>
        <v>1.8608731247840979E-3</v>
      </c>
      <c r="GO9" s="163">
        <f t="shared" si="79"/>
        <v>1.8479922276602833E-3</v>
      </c>
      <c r="GP9" s="163">
        <f t="shared" si="80"/>
        <v>1.8347634912871491E-3</v>
      </c>
      <c r="GQ9" s="163">
        <f t="shared" si="81"/>
        <v>1.8211956831889894E-3</v>
      </c>
      <c r="GR9" s="163">
        <f t="shared" si="82"/>
        <v>1.8072977484291839E-3</v>
      </c>
      <c r="GS9" s="163">
        <f t="shared" si="83"/>
        <v>1.7930787998094288E-3</v>
      </c>
      <c r="GT9" s="163">
        <f t="shared" si="84"/>
        <v>1.7785481079436566E-3</v>
      </c>
      <c r="GU9" s="163">
        <f t="shared" si="85"/>
        <v>1.7637150912217193E-3</v>
      </c>
      <c r="GV9" s="163">
        <f t="shared" si="86"/>
        <v>1.7485893056779947E-3</v>
      </c>
      <c r="GW9" s="163">
        <f t="shared" si="87"/>
        <v>1.7331804347800871E-3</v>
      </c>
      <c r="GX9" s="163">
        <f t="shared" si="88"/>
        <v>1.7174982791528278E-3</v>
      </c>
      <c r="GY9" s="163">
        <f t="shared" si="89"/>
        <v>1.7015527462527335E-3</v>
      </c>
      <c r="GZ9" s="163">
        <f t="shared" si="90"/>
        <v>1.6853538400080604E-3</v>
      </c>
      <c r="HA9" s="163">
        <f t="shared" si="91"/>
        <v>1.6689116504394798E-3</v>
      </c>
      <c r="HB9" s="163">
        <f t="shared" si="92"/>
        <v>1.6522363432763267E-3</v>
      </c>
      <c r="HC9" s="163">
        <f t="shared" si="93"/>
        <v>1.6353381495832241E-3</v>
      </c>
      <c r="HD9" s="163">
        <f t="shared" si="94"/>
        <v>1.6182273554117199E-3</v>
      </c>
      <c r="HE9" s="163">
        <f t="shared" si="95"/>
        <v>1.6009142914914067E-3</v>
      </c>
      <c r="HF9" s="163">
        <f t="shared" si="96"/>
        <v>1.5834093229747644E-3</v>
      </c>
      <c r="HG9" s="163">
        <f t="shared" si="97"/>
        <v>1.5657228392497379E-3</v>
      </c>
      <c r="HH9" s="163">
        <f t="shared" si="98"/>
        <v>1.5478652438338037E-3</v>
      </c>
      <c r="HI9" s="163">
        <f t="shared" si="99"/>
        <v>1.5298469443629872E-3</v>
      </c>
      <c r="HJ9" s="163">
        <f t="shared" si="100"/>
        <v>1.511678342688995E-3</v>
      </c>
      <c r="HK9" s="163">
        <f t="shared" si="101"/>
        <v>1.4933698250972935E-3</v>
      </c>
      <c r="HL9" s="163">
        <f t="shared" si="102"/>
        <v>1.4749317526586169E-3</v>
      </c>
      <c r="HM9" s="163">
        <f t="shared" si="103"/>
        <v>1.4563744517260256E-3</v>
      </c>
      <c r="HN9" s="163">
        <f t="shared" si="104"/>
        <v>1.437708204589239E-3</v>
      </c>
      <c r="HO9" s="163">
        <f t="shared" si="105"/>
        <v>1.4189432402975754E-3</v>
      </c>
      <c r="HP9" s="163">
        <f t="shared" si="106"/>
        <v>1.4000897256624019E-3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198.00000000000003</v>
      </c>
      <c r="L10" s="72">
        <f t="shared" si="2"/>
        <v>39204.000000000015</v>
      </c>
      <c r="M10" s="89">
        <v>150</v>
      </c>
      <c r="N10" s="259">
        <f>IF(AND(M10&gt;0,C10&gt;0,NOT(K10="")),ABS(VLOOKUP($M$1,VLookups!$A$48:$B$49,2,FALSE)-_xlfn.NORM.DIST(M10,G10,K10,TRUE)),"")</f>
        <v>0.5402287791280862</v>
      </c>
      <c r="O10" s="88">
        <f>IF(AND($B10&gt;0,$C10&gt;0,$D10&gt;0,NOT(ISBLANK($H10))),_xlfn.NORM.INV(ABS(VLOOKUP($M$1,VLookups!$A$48:$B$49,2,FALSE)-O$3),$G10,$K10),"")</f>
        <v>-123.74720997783095</v>
      </c>
      <c r="P10" s="87">
        <f>IF(AND($B10&gt;0,$C10&gt;0,$D10&gt;0,NOT(ISBLANK($H10))),_xlfn.NORM.INV(ABS(VLOOKUP($M$1,VLookups!$A$48:$B$49,2,FALSE)-P$3),$G10,$K10),"")</f>
        <v>383.74720997783095</v>
      </c>
      <c r="Q10" s="88">
        <f>IF(AND($B10&gt;0,$C10&gt;0,$D10&gt;0,NOT(ISBLANK($H10))),_xlfn.NORM.INV(ABS(VLOOKUP($M$1,VLookups!$A$48:$B$49,2,FALSE)-Q$3),$G10,$K10),"")</f>
        <v>335.21381111977041</v>
      </c>
      <c r="R10" s="87">
        <f>IF(AND($B10&gt;0,$C10&gt;0,$D10&gt;0,NOT(ISBLANK($H10))),_xlfn.NORM.INV(ABS(VLOOKUP($M$1,VLookups!$A$48:$B$49,2,FALSE)-R$3),$G10,$K10),"")</f>
        <v>296.64100424743714</v>
      </c>
      <c r="S10" s="88">
        <f>IF(AND($B10&gt;0,$C10&gt;0,$D10&gt;0,NOT(ISBLANK($H10))),_xlfn.NORM.INV(ABS(VLOOKUP($M$1,VLookups!$A$48:$B$49,2,FALSE)-S$3),$G10,$K10),"")</f>
        <v>263.54897053882428</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1.6241920374212634E-3</v>
      </c>
      <c r="DU10" s="163">
        <f t="shared" si="7"/>
        <v>1.6402417912861765E-3</v>
      </c>
      <c r="DV10" s="163">
        <f t="shared" si="8"/>
        <v>1.6560699187783022E-3</v>
      </c>
      <c r="DW10" s="163">
        <f t="shared" si="9"/>
        <v>1.6716669797287589E-3</v>
      </c>
      <c r="DX10" s="163">
        <f t="shared" si="10"/>
        <v>1.6870236038440743E-3</v>
      </c>
      <c r="DY10" s="163">
        <f t="shared" si="11"/>
        <v>1.7021305000076857E-3</v>
      </c>
      <c r="DZ10" s="163">
        <f t="shared" si="12"/>
        <v>1.7169784655766739E-3</v>
      </c>
      <c r="EA10" s="163">
        <f t="shared" si="13"/>
        <v>1.731558395660822E-3</v>
      </c>
      <c r="EB10" s="163">
        <f t="shared" si="14"/>
        <v>1.7458612923710115E-3</v>
      </c>
      <c r="EC10" s="163">
        <f t="shared" si="15"/>
        <v>1.7598782740238868E-3</v>
      </c>
      <c r="ED10" s="163">
        <f t="shared" si="16"/>
        <v>1.7736005842896999E-3</v>
      </c>
      <c r="EE10" s="163">
        <f t="shared" si="17"/>
        <v>1.7870196012702065E-3</v>
      </c>
      <c r="EF10" s="163">
        <f t="shared" si="18"/>
        <v>1.8001268464935081E-3</v>
      </c>
      <c r="EG10" s="163">
        <f t="shared" si="19"/>
        <v>1.8129139938127532E-3</v>
      </c>
      <c r="EH10" s="163">
        <f t="shared" si="20"/>
        <v>1.8253728781956742E-3</v>
      </c>
      <c r="EI10" s="163">
        <f t="shared" si="21"/>
        <v>1.8374955043920056E-3</v>
      </c>
      <c r="EJ10" s="163">
        <f t="shared" si="22"/>
        <v>1.8492740554659436E-3</v>
      </c>
      <c r="EK10" s="163">
        <f t="shared" si="23"/>
        <v>1.8607009011809277E-3</v>
      </c>
      <c r="EL10" s="163">
        <f t="shared" si="24"/>
        <v>1.8717686062241765E-3</v>
      </c>
      <c r="EM10" s="163">
        <f t="shared" si="25"/>
        <v>1.8824699382585931E-3</v>
      </c>
      <c r="EN10" s="163">
        <f t="shared" si="26"/>
        <v>1.8927978757898489E-3</v>
      </c>
      <c r="EO10" s="163">
        <f t="shared" si="27"/>
        <v>1.9027456158366781E-3</v>
      </c>
      <c r="EP10" s="163">
        <f t="shared" si="28"/>
        <v>1.9123065813926718E-3</v>
      </c>
      <c r="EQ10" s="163">
        <f t="shared" si="29"/>
        <v>1.9214744286681195E-3</v>
      </c>
      <c r="ER10" s="163">
        <f t="shared" si="30"/>
        <v>1.9302430541007429E-3</v>
      </c>
      <c r="ES10" s="163">
        <f t="shared" si="31"/>
        <v>1.9386066011244862E-3</v>
      </c>
      <c r="ET10" s="163">
        <f t="shared" si="32"/>
        <v>1.9465594666858591E-3</v>
      </c>
      <c r="EU10" s="163">
        <f t="shared" si="33"/>
        <v>1.9540963074976786E-3</v>
      </c>
      <c r="EV10" s="163">
        <f t="shared" si="34"/>
        <v>1.9612120460204573E-3</v>
      </c>
      <c r="EW10" s="163">
        <f t="shared" si="35"/>
        <v>1.9679018761620524E-3</v>
      </c>
      <c r="EX10" s="163">
        <f t="shared" si="36"/>
        <v>1.9741612686866245E-3</v>
      </c>
      <c r="EY10" s="163">
        <f t="shared" si="37"/>
        <v>1.9799859763243964E-3</v>
      </c>
      <c r="EZ10" s="163">
        <f t="shared" si="38"/>
        <v>1.9853720385741226E-3</v>
      </c>
      <c r="FA10" s="163">
        <f t="shared" si="39"/>
        <v>1.9903157861906914E-3</v>
      </c>
      <c r="FB10" s="163">
        <f t="shared" si="40"/>
        <v>1.9948138453507211E-3</v>
      </c>
      <c r="FC10" s="163">
        <f t="shared" si="41"/>
        <v>1.9988631414895462E-3</v>
      </c>
      <c r="FD10" s="163">
        <f t="shared" si="42"/>
        <v>2.0024609028034745E-3</v>
      </c>
      <c r="FE10" s="163">
        <f t="shared" si="43"/>
        <v>2.0056046634117359E-3</v>
      </c>
      <c r="FF10" s="163">
        <f t="shared" si="44"/>
        <v>2.0082922661730754E-3</v>
      </c>
      <c r="FG10" s="163">
        <f t="shared" si="45"/>
        <v>2.0105218651524748E-3</v>
      </c>
      <c r="FH10" s="163">
        <f t="shared" si="46"/>
        <v>2.012291927734073E-3</v>
      </c>
      <c r="FI10" s="163">
        <f t="shared" si="47"/>
        <v>2.0136012363768819E-3</v>
      </c>
      <c r="FJ10" s="163">
        <f t="shared" si="48"/>
        <v>2.0144488900104948E-3</v>
      </c>
      <c r="FK10" s="163">
        <f t="shared" si="49"/>
        <v>2.0148343050685365E-3</v>
      </c>
      <c r="FL10" s="163">
        <f t="shared" si="50"/>
        <v>2.0147572161582071E-3</v>
      </c>
      <c r="FM10" s="163">
        <f t="shared" si="51"/>
        <v>2.0142176763648365E-3</v>
      </c>
      <c r="FN10" s="163">
        <f t="shared" si="52"/>
        <v>2.0132160571909616E-3</v>
      </c>
      <c r="FO10" s="163">
        <f t="shared" si="53"/>
        <v>2.0117530481300271E-3</v>
      </c>
      <c r="FP10" s="163">
        <f t="shared" si="54"/>
        <v>2.0098296558753912E-3</v>
      </c>
      <c r="FQ10" s="163">
        <f t="shared" si="55"/>
        <v>2.0074472031659076E-3</v>
      </c>
      <c r="FR10" s="163">
        <f t="shared" si="56"/>
        <v>2.0046073272699388E-3</v>
      </c>
      <c r="FS10" s="163">
        <f t="shared" si="57"/>
        <v>2.0013119781102308E-3</v>
      </c>
      <c r="FT10" s="163">
        <f t="shared" si="58"/>
        <v>1.9975634160326558E-3</v>
      </c>
      <c r="FU10" s="163">
        <f t="shared" si="59"/>
        <v>1.9933642092223973E-3</v>
      </c>
      <c r="FV10" s="163">
        <f t="shared" si="60"/>
        <v>1.9887172307717152E-3</v>
      </c>
      <c r="FW10" s="163">
        <f t="shared" si="61"/>
        <v>1.9836256554039691E-3</v>
      </c>
      <c r="FX10" s="163">
        <f t="shared" si="62"/>
        <v>1.9780929558591408E-3</v>
      </c>
      <c r="FY10" s="163">
        <f t="shared" si="63"/>
        <v>1.972122898946607E-3</v>
      </c>
      <c r="FZ10" s="163">
        <f t="shared" si="64"/>
        <v>1.965719541271446E-3</v>
      </c>
      <c r="GA10" s="163">
        <f t="shared" si="65"/>
        <v>1.958887224641066E-3</v>
      </c>
      <c r="GB10" s="163">
        <f t="shared" si="66"/>
        <v>1.9516305711594377E-3</v>
      </c>
      <c r="GC10" s="163">
        <f t="shared" si="67"/>
        <v>1.9439544780166821E-3</v>
      </c>
      <c r="GD10" s="163">
        <f t="shared" si="68"/>
        <v>1.9358641119822479E-3</v>
      </c>
      <c r="GE10" s="163">
        <f t="shared" si="69"/>
        <v>1.9273649036103313E-3</v>
      </c>
      <c r="GF10" s="163">
        <f t="shared" si="70"/>
        <v>1.9184625411666446E-3</v>
      </c>
      <c r="GG10" s="163">
        <f t="shared" si="71"/>
        <v>1.9091629642860345E-3</v>
      </c>
      <c r="GH10" s="163">
        <f t="shared" si="72"/>
        <v>1.8994723573708453E-3</v>
      </c>
      <c r="GI10" s="163">
        <f t="shared" si="73"/>
        <v>1.8893971427402958E-3</v>
      </c>
      <c r="GJ10" s="163">
        <f t="shared" si="74"/>
        <v>1.8789439735414908E-3</v>
      </c>
      <c r="GK10" s="163">
        <f t="shared" si="75"/>
        <v>1.8681197264330061E-3</v>
      </c>
      <c r="GL10" s="163">
        <f t="shared" si="76"/>
        <v>1.8569314940523108E-3</v>
      </c>
      <c r="GM10" s="163">
        <f t="shared" si="77"/>
        <v>1.8453865772785579E-3</v>
      </c>
      <c r="GN10" s="163">
        <f t="shared" si="78"/>
        <v>1.8334924773025566E-3</v>
      </c>
      <c r="GO10" s="163">
        <f t="shared" si="79"/>
        <v>1.8212568875159553E-3</v>
      </c>
      <c r="GP10" s="163">
        <f t="shared" si="80"/>
        <v>1.8086876852319068E-3</v>
      </c>
      <c r="GQ10" s="163">
        <f t="shared" si="81"/>
        <v>1.7957929232496569E-3</v>
      </c>
      <c r="GR10" s="163">
        <f t="shared" si="82"/>
        <v>1.7825808212756763E-3</v>
      </c>
      <c r="GS10" s="163">
        <f t="shared" si="83"/>
        <v>1.7690597572141056E-3</v>
      </c>
      <c r="GT10" s="163">
        <f t="shared" si="84"/>
        <v>1.7552382583393858E-3</v>
      </c>
      <c r="GU10" s="163">
        <f t="shared" si="85"/>
        <v>1.7411249923640609E-3</v>
      </c>
      <c r="GV10" s="163">
        <f t="shared" si="86"/>
        <v>1.7267287584147939E-3</v>
      </c>
      <c r="GW10" s="163">
        <f t="shared" si="87"/>
        <v>1.7120584779296978E-3</v>
      </c>
      <c r="GX10" s="163">
        <f t="shared" si="88"/>
        <v>1.6971231854900934E-3</v>
      </c>
      <c r="GY10" s="163">
        <f t="shared" si="89"/>
        <v>1.681932019599813E-3</v>
      </c>
      <c r="GZ10" s="163">
        <f t="shared" si="90"/>
        <v>1.6664942134251369E-3</v>
      </c>
      <c r="HA10" s="163">
        <f t="shared" si="91"/>
        <v>1.6508190855084007E-3</v>
      </c>
      <c r="HB10" s="163">
        <f t="shared" si="92"/>
        <v>1.6349160304682468E-3</v>
      </c>
      <c r="HC10" s="163">
        <f t="shared" si="93"/>
        <v>1.6187945096993784E-3</v>
      </c>
      <c r="HD10" s="163">
        <f t="shared" si="94"/>
        <v>1.6024640420845785E-3</v>
      </c>
      <c r="HE10" s="163">
        <f t="shared" si="95"/>
        <v>1.5859341947316017E-3</v>
      </c>
      <c r="HF10" s="163">
        <f t="shared" si="96"/>
        <v>1.5692145737473768E-3</v>
      </c>
      <c r="HG10" s="163">
        <f t="shared" si="97"/>
        <v>1.5523148150618016E-3</v>
      </c>
      <c r="HH10" s="163">
        <f t="shared" si="98"/>
        <v>1.5352445753131735E-3</v>
      </c>
      <c r="HI10" s="163">
        <f t="shared" si="99"/>
        <v>1.5180135228070994E-3</v>
      </c>
      <c r="HJ10" s="163">
        <f t="shared" si="100"/>
        <v>1.5006313285604762E-3</v>
      </c>
      <c r="HK10" s="163">
        <f t="shared" si="101"/>
        <v>1.4831076574418687E-3</v>
      </c>
      <c r="HL10" s="163">
        <f t="shared" si="102"/>
        <v>1.4654521594193379E-3</v>
      </c>
      <c r="HM10" s="163">
        <f t="shared" si="103"/>
        <v>1.447674460926469E-3</v>
      </c>
      <c r="HN10" s="163">
        <f t="shared" si="104"/>
        <v>1.4297841563570448E-3</v>
      </c>
      <c r="HO10" s="163">
        <f t="shared" si="105"/>
        <v>1.4117907996984696E-3</v>
      </c>
      <c r="HP10" s="163">
        <f t="shared" si="106"/>
        <v>1.3937038963137143E-3</v>
      </c>
    </row>
    <row r="11" spans="1:225" x14ac:dyDescent="0.25">
      <c r="A11" s="4">
        <v>8</v>
      </c>
      <c r="B11" s="90">
        <f t="shared" si="107"/>
        <v>60</v>
      </c>
      <c r="C11" s="89">
        <v>120</v>
      </c>
      <c r="D11" s="90">
        <f t="shared" si="108"/>
        <v>240</v>
      </c>
      <c r="E11" s="34">
        <f t="shared" si="0"/>
        <v>1</v>
      </c>
      <c r="F11" s="34">
        <f t="shared" si="1"/>
        <v>0.5</v>
      </c>
      <c r="G11" s="70">
        <f t="shared" si="109"/>
        <v>130</v>
      </c>
      <c r="H11" s="21" t="s">
        <v>730</v>
      </c>
      <c r="I11" s="56"/>
      <c r="J11" s="266"/>
      <c r="K11" s="71">
        <f>IF(AND(B11&gt;0,C11&gt;0,D11&gt;0),IF(ISBLANK(J11),IF(ISBLANK(H11),"",(D11-B11)*VLOOKUP(H11,VLookups!$A$4:$B$13,2,FALSE)),J11),"")</f>
        <v>201.60000000000002</v>
      </c>
      <c r="L11" s="72">
        <f t="shared" si="2"/>
        <v>40642.560000000012</v>
      </c>
      <c r="M11" s="89">
        <v>150</v>
      </c>
      <c r="N11" s="259">
        <f>IF(AND(M11&gt;0,C11&gt;0,NOT(K11="")),ABS(VLOOKUP($M$1,VLookups!$A$48:$B$49,2,FALSE)-_xlfn.NORM.DIST(M11,G11,K11,TRUE)),"")</f>
        <v>0.5395127831037716</v>
      </c>
      <c r="O11" s="88">
        <f>IF(AND($B11&gt;0,$C11&gt;0,$D11&gt;0,NOT(ISBLANK($H11))),_xlfn.NORM.INV(ABS(VLOOKUP($M$1,VLookups!$A$48:$B$49,2,FALSE)-O$3),$G11,$K11),"")</f>
        <v>-128.36079561379148</v>
      </c>
      <c r="P11" s="87">
        <f>IF(AND($B11&gt;0,$C11&gt;0,$D11&gt;0,NOT(ISBLANK($H11))),_xlfn.NORM.INV(ABS(VLOOKUP($M$1,VLookups!$A$48:$B$49,2,FALSE)-P$3),$G11,$K11),"")</f>
        <v>388.36079561379148</v>
      </c>
      <c r="Q11" s="88">
        <f>IF(AND($B11&gt;0,$C11&gt;0,$D11&gt;0,NOT(ISBLANK($H11))),_xlfn.NORM.INV(ABS(VLOOKUP($M$1,VLookups!$A$48:$B$49,2,FALSE)-Q$3),$G11,$K11),"")</f>
        <v>338.94497132194806</v>
      </c>
      <c r="R11" s="87">
        <f>IF(AND($B11&gt;0,$C11&gt;0,$D11&gt;0,NOT(ISBLANK($H11))),_xlfn.NORM.INV(ABS(VLOOKUP($M$1,VLookups!$A$48:$B$49,2,FALSE)-R$3),$G11,$K11),"")</f>
        <v>299.67084068829962</v>
      </c>
      <c r="S11" s="88">
        <f>IF(AND($B11&gt;0,$C11&gt;0,$D11&gt;0,NOT(ISBLANK($H11))),_xlfn.NORM.INV(ABS(VLOOKUP($M$1,VLookups!$A$48:$B$49,2,FALSE)-S$3),$G11,$K11),"")</f>
        <v>265.97713363953017</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1.6074050008518346E-3</v>
      </c>
      <c r="DU11" s="163">
        <f t="shared" si="7"/>
        <v>1.6227239840557268E-3</v>
      </c>
      <c r="DV11" s="163">
        <f t="shared" si="8"/>
        <v>1.6378262362152776E-3</v>
      </c>
      <c r="DW11" s="163">
        <f t="shared" si="9"/>
        <v>1.6527030213247204E-3</v>
      </c>
      <c r="DX11" s="163">
        <f t="shared" si="10"/>
        <v>1.6673456735075635E-3</v>
      </c>
      <c r="DY11" s="163">
        <f t="shared" si="11"/>
        <v>1.6817456053630528E-3</v>
      </c>
      <c r="DZ11" s="163">
        <f t="shared" si="12"/>
        <v>1.6958943163002439E-3</v>
      </c>
      <c r="EA11" s="163">
        <f t="shared" si="13"/>
        <v>1.7097834008484652E-3</v>
      </c>
      <c r="EB11" s="163">
        <f t="shared" si="14"/>
        <v>1.7234045569328655E-3</v>
      </c>
      <c r="EC11" s="163">
        <f t="shared" si="15"/>
        <v>1.7367495941037273E-3</v>
      </c>
      <c r="ED11" s="163">
        <f t="shared" si="16"/>
        <v>1.7498104417081851E-3</v>
      </c>
      <c r="EE11" s="163">
        <f t="shared" si="17"/>
        <v>1.7625791569929913E-3</v>
      </c>
      <c r="EF11" s="163">
        <f t="shared" si="18"/>
        <v>1.7750479331269922E-3</v>
      </c>
      <c r="EG11" s="163">
        <f t="shared" si="19"/>
        <v>1.7872091071320171E-3</v>
      </c>
      <c r="EH11" s="163">
        <f t="shared" si="20"/>
        <v>1.7990551677109314E-3</v>
      </c>
      <c r="EI11" s="163">
        <f t="shared" si="21"/>
        <v>1.8105787629616999E-3</v>
      </c>
      <c r="EJ11" s="163">
        <f t="shared" si="22"/>
        <v>1.8217727079663899E-3</v>
      </c>
      <c r="EK11" s="163">
        <f t="shared" si="23"/>
        <v>1.8326299922441771E-3</v>
      </c>
      <c r="EL11" s="163">
        <f t="shared" si="24"/>
        <v>1.8431437870575472E-3</v>
      </c>
      <c r="EM11" s="163">
        <f t="shared" si="25"/>
        <v>1.8533074525610522E-3</v>
      </c>
      <c r="EN11" s="163">
        <f t="shared" si="26"/>
        <v>1.8631145447821631E-3</v>
      </c>
      <c r="EO11" s="163">
        <f t="shared" si="27"/>
        <v>1.8725588224239456E-3</v>
      </c>
      <c r="EP11" s="163">
        <f t="shared" si="28"/>
        <v>1.8816342534795276E-3</v>
      </c>
      <c r="EQ11" s="163">
        <f t="shared" si="29"/>
        <v>1.8903350216485438E-3</v>
      </c>
      <c r="ER11" s="163">
        <f t="shared" si="30"/>
        <v>1.898655532546017E-3</v>
      </c>
      <c r="ES11" s="163">
        <f t="shared" si="31"/>
        <v>1.9065904196943939E-3</v>
      </c>
      <c r="ET11" s="163">
        <f t="shared" si="32"/>
        <v>1.9141345502897624E-3</v>
      </c>
      <c r="EU11" s="163">
        <f t="shared" si="33"/>
        <v>1.9212830307335769E-3</v>
      </c>
      <c r="EV11" s="163">
        <f t="shared" si="34"/>
        <v>1.9280312119215478E-3</v>
      </c>
      <c r="EW11" s="163">
        <f t="shared" si="35"/>
        <v>1.9343746942816983E-3</v>
      </c>
      <c r="EX11" s="163">
        <f t="shared" si="36"/>
        <v>1.9403093325539422E-3</v>
      </c>
      <c r="EY11" s="163">
        <f t="shared" si="37"/>
        <v>1.9458312403039207E-3</v>
      </c>
      <c r="EZ11" s="163">
        <f t="shared" si="38"/>
        <v>1.9509367941642128E-3</v>
      </c>
      <c r="FA11" s="163">
        <f t="shared" si="39"/>
        <v>1.9556226377964452E-3</v>
      </c>
      <c r="FB11" s="163">
        <f t="shared" si="40"/>
        <v>1.9598856855682317E-3</v>
      </c>
      <c r="FC11" s="163">
        <f t="shared" si="41"/>
        <v>1.9637231259393103E-3</v>
      </c>
      <c r="FD11" s="163">
        <f t="shared" si="42"/>
        <v>1.9671324245516693E-3</v>
      </c>
      <c r="FE11" s="163">
        <f t="shared" si="43"/>
        <v>1.9701113270189125E-3</v>
      </c>
      <c r="FF11" s="163">
        <f t="shared" si="44"/>
        <v>1.9726578614105649E-3</v>
      </c>
      <c r="FG11" s="163">
        <f t="shared" si="45"/>
        <v>1.9747703404274833E-3</v>
      </c>
      <c r="FH11" s="163">
        <f t="shared" si="46"/>
        <v>1.9764473632650197E-3</v>
      </c>
      <c r="FI11" s="163">
        <f t="shared" si="47"/>
        <v>1.9776878171610481E-3</v>
      </c>
      <c r="FJ11" s="163">
        <f t="shared" si="48"/>
        <v>1.9784908786264666E-3</v>
      </c>
      <c r="FK11" s="163">
        <f t="shared" si="49"/>
        <v>1.9788560143562677E-3</v>
      </c>
      <c r="FL11" s="163">
        <f t="shared" si="50"/>
        <v>1.9787829818197641E-3</v>
      </c>
      <c r="FM11" s="163">
        <f t="shared" si="51"/>
        <v>1.9782718295290611E-3</v>
      </c>
      <c r="FN11" s="163">
        <f t="shared" si="52"/>
        <v>1.9773228969853516E-3</v>
      </c>
      <c r="FO11" s="163">
        <f t="shared" si="53"/>
        <v>1.9759368143031234E-3</v>
      </c>
      <c r="FP11" s="163">
        <f t="shared" si="54"/>
        <v>1.9741145015128572E-3</v>
      </c>
      <c r="FQ11" s="163">
        <f t="shared" si="55"/>
        <v>1.9718571675433009E-3</v>
      </c>
      <c r="FR11" s="163">
        <f t="shared" si="56"/>
        <v>1.9691663088848856E-3</v>
      </c>
      <c r="FS11" s="163">
        <f t="shared" si="57"/>
        <v>1.9660437079363677E-3</v>
      </c>
      <c r="FT11" s="163">
        <f t="shared" si="58"/>
        <v>1.9624914310372352E-3</v>
      </c>
      <c r="FU11" s="163">
        <f t="shared" si="59"/>
        <v>1.9585118261889389E-3</v>
      </c>
      <c r="FV11" s="163">
        <f t="shared" si="60"/>
        <v>1.9541075204684484E-3</v>
      </c>
      <c r="FW11" s="163">
        <f t="shared" si="61"/>
        <v>1.9492814171381337E-3</v>
      </c>
      <c r="FX11" s="163">
        <f t="shared" si="62"/>
        <v>1.9440366924564198E-3</v>
      </c>
      <c r="FY11" s="163">
        <f t="shared" si="63"/>
        <v>1.9383767921941147E-3</v>
      </c>
      <c r="FZ11" s="163">
        <f t="shared" si="64"/>
        <v>1.9323054278617643E-3</v>
      </c>
      <c r="GA11" s="163">
        <f t="shared" si="65"/>
        <v>1.925826572653815E-3</v>
      </c>
      <c r="GB11" s="163">
        <f t="shared" si="66"/>
        <v>1.91894445711579E-3</v>
      </c>
      <c r="GC11" s="163">
        <f t="shared" si="67"/>
        <v>1.9116635645410847E-3</v>
      </c>
      <c r="GD11" s="163">
        <f t="shared" si="68"/>
        <v>1.9039886261044063E-3</v>
      </c>
      <c r="GE11" s="163">
        <f t="shared" si="69"/>
        <v>1.8959246157392363E-3</v>
      </c>
      <c r="GF11" s="163">
        <f t="shared" si="70"/>
        <v>1.8874767447670917E-3</v>
      </c>
      <c r="GG11" s="163">
        <f t="shared" si="71"/>
        <v>1.8786504562866907E-3</v>
      </c>
      <c r="GH11" s="163">
        <f t="shared" si="72"/>
        <v>1.869451419331485E-3</v>
      </c>
      <c r="GI11" s="163">
        <f t="shared" si="73"/>
        <v>1.8598855228043271E-3</v>
      </c>
      <c r="GJ11" s="163">
        <f t="shared" si="74"/>
        <v>1.8499588691983596E-3</v>
      </c>
      <c r="GK11" s="163">
        <f t="shared" si="75"/>
        <v>1.839677768113488E-3</v>
      </c>
      <c r="GL11" s="163">
        <f t="shared" si="76"/>
        <v>1.8290487295780755E-3</v>
      </c>
      <c r="GM11" s="163">
        <f t="shared" si="77"/>
        <v>1.8180784571857453E-3</v>
      </c>
      <c r="GN11" s="163">
        <f t="shared" si="78"/>
        <v>1.8067738410574154E-3</v>
      </c>
      <c r="GO11" s="163">
        <f t="shared" si="79"/>
        <v>1.7951419506388817E-3</v>
      </c>
      <c r="GP11" s="163">
        <f t="shared" si="80"/>
        <v>1.7831900273444971E-3</v>
      </c>
      <c r="GQ11" s="163">
        <f t="shared" si="81"/>
        <v>1.7709254770576204E-3</v>
      </c>
      <c r="GR11" s="163">
        <f t="shared" si="82"/>
        <v>1.7583558624987084E-3</v>
      </c>
      <c r="GS11" s="163">
        <f t="shared" si="83"/>
        <v>1.7454888954720181E-3</v>
      </c>
      <c r="GT11" s="163">
        <f t="shared" si="84"/>
        <v>1.7323324290020321E-3</v>
      </c>
      <c r="GU11" s="163">
        <f t="shared" si="85"/>
        <v>1.7188944493707885E-3</v>
      </c>
      <c r="GV11" s="163">
        <f t="shared" si="86"/>
        <v>1.7051830680673834E-3</v>
      </c>
      <c r="GW11" s="163">
        <f t="shared" si="87"/>
        <v>1.691206513660958E-3</v>
      </c>
      <c r="GX11" s="163">
        <f t="shared" si="88"/>
        <v>1.6769731236085219E-3</v>
      </c>
      <c r="GY11" s="163">
        <f t="shared" si="89"/>
        <v>1.6624913360089671E-3</v>
      </c>
      <c r="GZ11" s="163">
        <f t="shared" si="90"/>
        <v>1.6477696813146231E-3</v>
      </c>
      <c r="HA11" s="163">
        <f t="shared" si="91"/>
        <v>1.632816774011674E-3</v>
      </c>
      <c r="HB11" s="163">
        <f t="shared" si="92"/>
        <v>1.6176413042807108E-3</v>
      </c>
      <c r="HC11" s="163">
        <f t="shared" si="93"/>
        <v>1.6022520296486216E-3</v>
      </c>
      <c r="HD11" s="163">
        <f t="shared" si="94"/>
        <v>1.5866577666429392E-3</v>
      </c>
      <c r="HE11" s="163">
        <f t="shared" si="95"/>
        <v>1.570867382459655E-3</v>
      </c>
      <c r="HF11" s="163">
        <f t="shared" si="96"/>
        <v>1.5548897866553861E-3</v>
      </c>
      <c r="HG11" s="163">
        <f t="shared" si="97"/>
        <v>1.5387339228746483E-3</v>
      </c>
      <c r="HH11" s="163">
        <f t="shared" si="98"/>
        <v>1.5224087606228042E-3</v>
      </c>
      <c r="HI11" s="163">
        <f t="shared" si="99"/>
        <v>1.5059232870951113E-3</v>
      </c>
      <c r="HJ11" s="163">
        <f t="shared" si="100"/>
        <v>1.4892864990720728E-3</v>
      </c>
      <c r="HK11" s="163">
        <f t="shared" si="101"/>
        <v>1.4725073948911038E-3</v>
      </c>
      <c r="HL11" s="163">
        <f t="shared" si="102"/>
        <v>1.4555949665042863E-3</v>
      </c>
      <c r="HM11" s="163">
        <f t="shared" si="103"/>
        <v>1.4385581916317592E-3</v>
      </c>
      <c r="HN11" s="163">
        <f t="shared" si="104"/>
        <v>1.4214060260200295E-3</v>
      </c>
      <c r="HO11" s="163">
        <f t="shared" si="105"/>
        <v>1.4041473958142175E-3</v>
      </c>
      <c r="HP11" s="163">
        <f t="shared" si="106"/>
        <v>1.3867911900529877E-3</v>
      </c>
    </row>
    <row r="12" spans="1:225" x14ac:dyDescent="0.25">
      <c r="A12" s="4">
        <v>9</v>
      </c>
      <c r="B12" s="90">
        <f t="shared" si="107"/>
        <v>60</v>
      </c>
      <c r="C12" s="89">
        <v>120</v>
      </c>
      <c r="D12" s="90">
        <f t="shared" si="108"/>
        <v>240</v>
      </c>
      <c r="E12" s="34">
        <f t="shared" si="0"/>
        <v>1</v>
      </c>
      <c r="F12" s="34">
        <f t="shared" si="1"/>
        <v>0.5</v>
      </c>
      <c r="G12" s="70">
        <f t="shared" si="109"/>
        <v>130</v>
      </c>
      <c r="H12" s="21" t="s">
        <v>731</v>
      </c>
      <c r="I12" s="56"/>
      <c r="J12" s="266"/>
      <c r="K12" s="71">
        <f>IF(AND(B12&gt;0,C12&gt;0,D12&gt;0),IF(ISBLANK(J12),IF(ISBLANK(H12),"",(D12-B12)*VLOOKUP(H12,VLookups!$A$4:$B$13,2,FALSE)),J12),"")</f>
        <v>205.2</v>
      </c>
      <c r="L12" s="72">
        <f t="shared" si="2"/>
        <v>42107.039999999994</v>
      </c>
      <c r="M12" s="89">
        <v>150</v>
      </c>
      <c r="N12" s="259">
        <f>IF(AND(M12&gt;0,C12&gt;0,NOT(K12="")),ABS(VLOOKUP($M$1,VLookups!$A$48:$B$49,2,FALSE)-_xlfn.NORM.DIST(M12,G12,K12,TRUE)),"")</f>
        <v>0.53882178825207638</v>
      </c>
      <c r="O12" s="88">
        <f>IF(AND($B12&gt;0,$C12&gt;0,$D12&gt;0,NOT(ISBLANK($H12))),_xlfn.NORM.INV(ABS(VLOOKUP($M$1,VLookups!$A$48:$B$49,2,FALSE)-O$3),$G12,$K12),"")</f>
        <v>-132.97438124975201</v>
      </c>
      <c r="P12" s="87">
        <f>IF(AND($B12&gt;0,$C12&gt;0,$D12&gt;0,NOT(ISBLANK($H12))),_xlfn.NORM.INV(ABS(VLOOKUP($M$1,VLookups!$A$48:$B$49,2,FALSE)-P$3),$G12,$K12),"")</f>
        <v>392.97438124975201</v>
      </c>
      <c r="Q12" s="88">
        <f>IF(AND($B12&gt;0,$C12&gt;0,$D12&gt;0,NOT(ISBLANK($H12))),_xlfn.NORM.INV(ABS(VLOOKUP($M$1,VLookups!$A$48:$B$49,2,FALSE)-Q$3),$G12,$K12),"")</f>
        <v>342.67613152412565</v>
      </c>
      <c r="R12" s="87">
        <f>IF(AND($B12&gt;0,$C12&gt;0,$D12&gt;0,NOT(ISBLANK($H12))),_xlfn.NORM.INV(ABS(VLOOKUP($M$1,VLookups!$A$48:$B$49,2,FALSE)-R$3),$G12,$K12),"")</f>
        <v>302.7006771291621</v>
      </c>
      <c r="S12" s="88">
        <f>IF(AND($B12&gt;0,$C12&gt;0,$D12&gt;0,NOT(ISBLANK($H12))),_xlfn.NORM.INV(ABS(VLOOKUP($M$1,VLookups!$A$48:$B$49,2,FALSE)-S$3),$G12,$K12),"")</f>
        <v>268.405296740236</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1.5906656893111221E-3</v>
      </c>
      <c r="DU12" s="163">
        <f t="shared" si="7"/>
        <v>1.6052954807363763E-3</v>
      </c>
      <c r="DV12" s="163">
        <f t="shared" si="8"/>
        <v>1.6197135902202989E-3</v>
      </c>
      <c r="DW12" s="163">
        <f t="shared" si="9"/>
        <v>1.6339119260229619E-3</v>
      </c>
      <c r="DX12" s="163">
        <f t="shared" si="10"/>
        <v>1.6478824661346576E-3</v>
      </c>
      <c r="DY12" s="163">
        <f t="shared" si="11"/>
        <v>1.6616172657745495E-3</v>
      </c>
      <c r="DZ12" s="163">
        <f t="shared" si="12"/>
        <v>1.6751084648713615E-3</v>
      </c>
      <c r="EA12" s="163">
        <f t="shared" si="13"/>
        <v>1.6883482955163259E-3</v>
      </c>
      <c r="EB12" s="163">
        <f t="shared" si="14"/>
        <v>1.7013290893785644E-3</v>
      </c>
      <c r="EC12" s="163">
        <f t="shared" si="15"/>
        <v>1.714043285073045E-3</v>
      </c>
      <c r="ED12" s="163">
        <f t="shared" si="16"/>
        <v>1.7264834354712632E-3</v>
      </c>
      <c r="EE12" s="163">
        <f t="shared" si="17"/>
        <v>1.7386422149447893E-3</v>
      </c>
      <c r="EF12" s="163">
        <f t="shared" si="18"/>
        <v>1.7505124265318696E-3</v>
      </c>
      <c r="EG12" s="163">
        <f t="shared" si="19"/>
        <v>1.7620870090172889E-3</v>
      </c>
      <c r="EH12" s="163">
        <f t="shared" si="20"/>
        <v>1.7733590439157813E-3</v>
      </c>
      <c r="EI12" s="163">
        <f t="shared" si="21"/>
        <v>1.7843217623493479E-3</v>
      </c>
      <c r="EJ12" s="163">
        <f t="shared" si="22"/>
        <v>1.7949685518089255E-3</v>
      </c>
      <c r="EK12" s="163">
        <f t="shared" si="23"/>
        <v>1.8052929627909793E-3</v>
      </c>
      <c r="EL12" s="163">
        <f t="shared" si="24"/>
        <v>1.8152887152997012E-3</v>
      </c>
      <c r="EM12" s="163">
        <f t="shared" si="25"/>
        <v>1.8249497052056592E-3</v>
      </c>
      <c r="EN12" s="163">
        <f t="shared" si="26"/>
        <v>1.8342700104518903E-3</v>
      </c>
      <c r="EO12" s="163">
        <f t="shared" si="27"/>
        <v>1.8432438970986129E-3</v>
      </c>
      <c r="EP12" s="163">
        <f t="shared" si="28"/>
        <v>1.8518658251979341E-3</v>
      </c>
      <c r="EQ12" s="163">
        <f t="shared" si="29"/>
        <v>1.86013045449013E-3</v>
      </c>
      <c r="ER12" s="163">
        <f t="shared" si="30"/>
        <v>1.8680326499132989E-3</v>
      </c>
      <c r="ES12" s="163">
        <f t="shared" si="31"/>
        <v>1.8755674869184442E-3</v>
      </c>
      <c r="ET12" s="163">
        <f t="shared" si="32"/>
        <v>1.8827302565822821E-3</v>
      </c>
      <c r="EU12" s="163">
        <f t="shared" si="33"/>
        <v>1.8895164705103466E-3</v>
      </c>
      <c r="EV12" s="163">
        <f t="shared" si="34"/>
        <v>1.8959218655232469E-3</v>
      </c>
      <c r="EW12" s="163">
        <f t="shared" si="35"/>
        <v>1.9019424081192309E-3</v>
      </c>
      <c r="EX12" s="163">
        <f t="shared" si="36"/>
        <v>1.9075742987065163E-3</v>
      </c>
      <c r="EY12" s="163">
        <f t="shared" si="37"/>
        <v>1.9128139755991698E-3</v>
      </c>
      <c r="EZ12" s="163">
        <f t="shared" si="38"/>
        <v>1.9176581187706557E-3</v>
      </c>
      <c r="FA12" s="163">
        <f t="shared" si="39"/>
        <v>1.9221036533595174E-3</v>
      </c>
      <c r="FB12" s="163">
        <f t="shared" si="40"/>
        <v>1.926147752922006E-3</v>
      </c>
      <c r="FC12" s="163">
        <f t="shared" si="41"/>
        <v>1.9297878424268439E-3</v>
      </c>
      <c r="FD12" s="163">
        <f t="shared" si="42"/>
        <v>1.9330216009876776E-3</v>
      </c>
      <c r="FE12" s="163">
        <f t="shared" si="43"/>
        <v>1.9358469643291653E-3</v>
      </c>
      <c r="FF12" s="163">
        <f t="shared" si="44"/>
        <v>1.9382621269830255E-3</v>
      </c>
      <c r="FG12" s="163">
        <f t="shared" si="45"/>
        <v>1.9402655442107817E-3</v>
      </c>
      <c r="FH12" s="163">
        <f t="shared" si="46"/>
        <v>1.9418559336503336E-3</v>
      </c>
      <c r="FI12" s="163">
        <f t="shared" si="47"/>
        <v>1.9430322766838958E-3</v>
      </c>
      <c r="FJ12" s="163">
        <f t="shared" si="48"/>
        <v>1.9437938195252687E-3</v>
      </c>
      <c r="FK12" s="163">
        <f t="shared" si="49"/>
        <v>1.9441400740248078E-3</v>
      </c>
      <c r="FL12" s="163">
        <f t="shared" si="50"/>
        <v>1.9440708181908935E-3</v>
      </c>
      <c r="FM12" s="163">
        <f t="shared" si="51"/>
        <v>1.9435860964271225E-3</v>
      </c>
      <c r="FN12" s="163">
        <f t="shared" si="52"/>
        <v>1.9426862194848596E-3</v>
      </c>
      <c r="FO12" s="163">
        <f t="shared" si="53"/>
        <v>1.9413717641312291E-3</v>
      </c>
      <c r="FP12" s="163">
        <f t="shared" si="54"/>
        <v>1.9396435725330366E-3</v>
      </c>
      <c r="FQ12" s="163">
        <f t="shared" si="55"/>
        <v>1.9375027513575446E-3</v>
      </c>
      <c r="FR12" s="163">
        <f t="shared" si="56"/>
        <v>1.9349506705914443E-3</v>
      </c>
      <c r="FS12" s="163">
        <f t="shared" si="57"/>
        <v>1.9319889620797921E-3</v>
      </c>
      <c r="FT12" s="163">
        <f t="shared" si="58"/>
        <v>1.9286195177870872E-3</v>
      </c>
      <c r="FU12" s="163">
        <f t="shared" si="59"/>
        <v>1.9248444877830876E-3</v>
      </c>
      <c r="FV12" s="163">
        <f t="shared" si="60"/>
        <v>1.920666277956364E-3</v>
      </c>
      <c r="FW12" s="163">
        <f t="shared" si="61"/>
        <v>1.9160875474589982E-3</v>
      </c>
      <c r="FX12" s="163">
        <f t="shared" si="62"/>
        <v>1.9111112058862213E-3</v>
      </c>
      <c r="FY12" s="163">
        <f t="shared" si="63"/>
        <v>1.9057404101951866E-3</v>
      </c>
      <c r="FZ12" s="163">
        <f t="shared" si="64"/>
        <v>1.8999785613674314E-3</v>
      </c>
      <c r="GA12" s="163">
        <f t="shared" si="65"/>
        <v>1.8938293008199851E-3</v>
      </c>
      <c r="GB12" s="163">
        <f t="shared" si="66"/>
        <v>1.8872965065704073E-3</v>
      </c>
      <c r="GC12" s="163">
        <f t="shared" si="67"/>
        <v>1.8803842891614215E-3</v>
      </c>
      <c r="GD12" s="163">
        <f t="shared" si="68"/>
        <v>1.8730969873511356E-3</v>
      </c>
      <c r="GE12" s="163">
        <f t="shared" si="69"/>
        <v>1.8654391635751695E-3</v>
      </c>
      <c r="GF12" s="163">
        <f t="shared" si="70"/>
        <v>1.8574155991873389E-3</v>
      </c>
      <c r="GG12" s="163">
        <f t="shared" si="71"/>
        <v>1.8490312894858432E-3</v>
      </c>
      <c r="GH12" s="163">
        <f t="shared" si="72"/>
        <v>1.8402914385321912E-3</v>
      </c>
      <c r="GI12" s="163">
        <f t="shared" si="73"/>
        <v>1.831201453770398E-3</v>
      </c>
      <c r="GJ12" s="163">
        <f t="shared" si="74"/>
        <v>1.8217669404542195E-3</v>
      </c>
      <c r="GK12" s="163">
        <f t="shared" si="75"/>
        <v>1.8119936958904805E-3</v>
      </c>
      <c r="GL12" s="163">
        <f t="shared" si="76"/>
        <v>1.8018877035067516E-3</v>
      </c>
      <c r="GM12" s="163">
        <f t="shared" si="77"/>
        <v>1.7914551267518728E-3</v>
      </c>
      <c r="GN12" s="163">
        <f t="shared" si="78"/>
        <v>1.7807023028380191E-3</v>
      </c>
      <c r="GO12" s="163">
        <f t="shared" si="79"/>
        <v>1.7696357363331957E-3</v>
      </c>
      <c r="GP12" s="163">
        <f t="shared" si="80"/>
        <v>1.7582620926132123E-3</v>
      </c>
      <c r="GQ12" s="163">
        <f t="shared" si="81"/>
        <v>1.7465881911823602E-3</v>
      </c>
      <c r="GR12" s="163">
        <f t="shared" si="82"/>
        <v>1.7346209988721372E-3</v>
      </c>
      <c r="GS12" s="163">
        <f t="shared" si="83"/>
        <v>1.722367622927503E-3</v>
      </c>
      <c r="GT12" s="163">
        <f t="shared" si="84"/>
        <v>1.709835303990238E-3</v>
      </c>
      <c r="GU12" s="163">
        <f t="shared" si="85"/>
        <v>1.6970314089890866E-3</v>
      </c>
      <c r="GV12" s="163">
        <f t="shared" si="86"/>
        <v>1.68396342394642E-3</v>
      </c>
      <c r="GW12" s="163">
        <f t="shared" si="87"/>
        <v>1.6706389467112137E-3</v>
      </c>
      <c r="GX12" s="163">
        <f t="shared" si="88"/>
        <v>1.6570656796281835E-3</v>
      </c>
      <c r="GY12" s="163">
        <f t="shared" si="89"/>
        <v>1.6432514221529212E-3</v>
      </c>
      <c r="GZ12" s="163">
        <f t="shared" si="90"/>
        <v>1.6292040634229008E-3</v>
      </c>
      <c r="HA12" s="163">
        <f t="shared" si="91"/>
        <v>1.6149315747941921E-3</v>
      </c>
      <c r="HB12" s="163">
        <f t="shared" si="92"/>
        <v>1.6004420023536968E-3</v>
      </c>
      <c r="HC12" s="163">
        <f t="shared" si="93"/>
        <v>1.5857434594166841E-3</v>
      </c>
      <c r="HD12" s="163">
        <f t="shared" si="94"/>
        <v>1.5708441190193185E-3</v>
      </c>
      <c r="HE12" s="163">
        <f t="shared" si="95"/>
        <v>1.555752206415819E-3</v>
      </c>
      <c r="HF12" s="163">
        <f t="shared" si="96"/>
        <v>1.5404759915897746E-3</v>
      </c>
      <c r="HG12" s="163">
        <f t="shared" si="97"/>
        <v>1.5250237817890464E-3</v>
      </c>
      <c r="HH12" s="163">
        <f t="shared" si="98"/>
        <v>1.5094039140935468E-3</v>
      </c>
      <c r="HI12" s="163">
        <f t="shared" si="99"/>
        <v>1.4936247480250636E-3</v>
      </c>
      <c r="HJ12" s="163">
        <f t="shared" si="100"/>
        <v>1.4776946582081298E-3</v>
      </c>
      <c r="HK12" s="163">
        <f t="shared" si="101"/>
        <v>1.4616220270907811E-3</v>
      </c>
      <c r="HL12" s="163">
        <f t="shared" si="102"/>
        <v>1.4454152377338535E-3</v>
      </c>
      <c r="HM12" s="163">
        <f t="shared" si="103"/>
        <v>1.4290826666772958E-3</v>
      </c>
      <c r="HN12" s="163">
        <f t="shared" si="104"/>
        <v>1.4126326768917469E-3</v>
      </c>
      <c r="HO12" s="163">
        <f t="shared" si="105"/>
        <v>1.3960736108234223E-3</v>
      </c>
      <c r="HP12" s="163">
        <f t="shared" si="106"/>
        <v>1.3794137835401255E-3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223.2</v>
      </c>
      <c r="L13" s="72">
        <f t="shared" si="2"/>
        <v>49818.239999999998</v>
      </c>
      <c r="M13" s="89">
        <v>150</v>
      </c>
      <c r="N13" s="259">
        <f>IF(AND(M13&gt;0,C13&gt;0,NOT(K13="")),ABS(VLOOKUP($M$1,VLookups!$A$48:$B$49,2,FALSE)-_xlfn.NORM.DIST(M13,G13,K13,TRUE)),"")</f>
        <v>0.53569973647124924</v>
      </c>
      <c r="O13" s="88">
        <f>IF(AND($B13&gt;0,$C13&gt;0,$D13&gt;0,NOT(ISBLANK($H13))),_xlfn.NORM.INV(ABS(VLOOKUP($M$1,VLookups!$A$48:$B$49,2,FALSE)-O$3),$G13,$K13),"")</f>
        <v>-156.04230942955485</v>
      </c>
      <c r="P13" s="87">
        <f>IF(AND($B13&gt;0,$C13&gt;0,$D13&gt;0,NOT(ISBLANK($H13))),_xlfn.NORM.INV(ABS(VLOOKUP($M$1,VLookups!$A$48:$B$49,2,FALSE)-P$3),$G13,$K13),"")</f>
        <v>416.04230942955485</v>
      </c>
      <c r="Q13" s="88">
        <f>IF(AND($B13&gt;0,$C13&gt;0,$D13&gt;0,NOT(ISBLANK($H13))),_xlfn.NORM.INV(ABS(VLOOKUP($M$1,VLookups!$A$48:$B$49,2,FALSE)-Q$3),$G13,$K13),"")</f>
        <v>361.33193253501389</v>
      </c>
      <c r="R13" s="87">
        <f>IF(AND($B13&gt;0,$C13&gt;0,$D13&gt;0,NOT(ISBLANK($H13))),_xlfn.NORM.INV(ABS(VLOOKUP($M$1,VLookups!$A$48:$B$49,2,FALSE)-R$3),$G13,$K13),"")</f>
        <v>317.84985933347457</v>
      </c>
      <c r="S13" s="88">
        <f>IF(AND($B13&gt;0,$C13&gt;0,$D13&gt;0,NOT(ISBLANK($H13))),_xlfn.NORM.INV(ABS(VLOOKUP($M$1,VLookups!$A$48:$B$49,2,FALSE)-S$3),$G13,$K13),"")</f>
        <v>280.54611224376549</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1.5085243555695185E-3</v>
      </c>
      <c r="DU13" s="163">
        <f t="shared" si="7"/>
        <v>1.5202427935339347E-3</v>
      </c>
      <c r="DV13" s="163">
        <f t="shared" si="8"/>
        <v>1.5317755114969947E-3</v>
      </c>
      <c r="DW13" s="163">
        <f t="shared" si="9"/>
        <v>1.5431169182140499E-3</v>
      </c>
      <c r="DX13" s="163">
        <f t="shared" si="10"/>
        <v>1.5542614845975372E-3</v>
      </c>
      <c r="DY13" s="163">
        <f t="shared" si="11"/>
        <v>1.565203748186863E-3</v>
      </c>
      <c r="DZ13" s="163">
        <f t="shared" si="12"/>
        <v>1.575938317590583E-3</v>
      </c>
      <c r="EA13" s="163">
        <f t="shared" si="13"/>
        <v>1.5864598768958436E-3</v>
      </c>
      <c r="EB13" s="163">
        <f t="shared" si="14"/>
        <v>1.5967631900400557E-3</v>
      </c>
      <c r="EC13" s="163">
        <f t="shared" si="15"/>
        <v>1.6068431051397976E-3</v>
      </c>
      <c r="ED13" s="163">
        <f t="shared" si="16"/>
        <v>1.6166945587719429E-3</v>
      </c>
      <c r="EE13" s="163">
        <f t="shared" si="17"/>
        <v>1.626312580202057E-3</v>
      </c>
      <c r="EF13" s="163">
        <f t="shared" si="18"/>
        <v>1.6356922955551296E-3</v>
      </c>
      <c r="EG13" s="163">
        <f t="shared" si="19"/>
        <v>1.6448289319237537E-3</v>
      </c>
      <c r="EH13" s="163">
        <f t="shared" si="20"/>
        <v>1.6537178214089173E-3</v>
      </c>
      <c r="EI13" s="163">
        <f t="shared" si="21"/>
        <v>1.6623544050886256E-3</v>
      </c>
      <c r="EJ13" s="163">
        <f t="shared" si="22"/>
        <v>1.67073423690964E-3</v>
      </c>
      <c r="EK13" s="163">
        <f t="shared" si="23"/>
        <v>1.6788529874976821E-3</v>
      </c>
      <c r="EL13" s="163">
        <f t="shared" si="24"/>
        <v>1.6867064478815485E-3</v>
      </c>
      <c r="EM13" s="163">
        <f t="shared" si="25"/>
        <v>1.694290533126645E-3</v>
      </c>
      <c r="EN13" s="163">
        <f t="shared" si="26"/>
        <v>1.7016012858735632E-3</v>
      </c>
      <c r="EO13" s="163">
        <f t="shared" si="27"/>
        <v>1.7086348797774001E-3</v>
      </c>
      <c r="EP13" s="163">
        <f t="shared" si="28"/>
        <v>1.7153876228436506E-3</v>
      </c>
      <c r="EQ13" s="163">
        <f t="shared" si="29"/>
        <v>1.721855960656594E-3</v>
      </c>
      <c r="ER13" s="163">
        <f t="shared" si="30"/>
        <v>1.7280364794962301E-3</v>
      </c>
      <c r="ES13" s="163">
        <f t="shared" si="31"/>
        <v>1.7339259093399387E-3</v>
      </c>
      <c r="ET13" s="163">
        <f t="shared" si="32"/>
        <v>1.7395211267451655E-3</v>
      </c>
      <c r="EU13" s="163">
        <f t="shared" si="33"/>
        <v>1.7448191576095824E-3</v>
      </c>
      <c r="EV13" s="163">
        <f t="shared" si="34"/>
        <v>1.7498171798053057E-3</v>
      </c>
      <c r="EW13" s="163">
        <f t="shared" si="35"/>
        <v>1.7545125256839074E-3</v>
      </c>
      <c r="EX13" s="163">
        <f t="shared" si="36"/>
        <v>1.7589026844491058E-3</v>
      </c>
      <c r="EY13" s="163">
        <f t="shared" si="37"/>
        <v>1.7629853043941814E-3</v>
      </c>
      <c r="EZ13" s="163">
        <f t="shared" si="38"/>
        <v>1.766758195001333E-3</v>
      </c>
      <c r="FA13" s="163">
        <f t="shared" si="39"/>
        <v>1.7702193289003386E-3</v>
      </c>
      <c r="FB13" s="163">
        <f t="shared" si="40"/>
        <v>1.773366843684082E-3</v>
      </c>
      <c r="FC13" s="163">
        <f t="shared" si="41"/>
        <v>1.7761990435786622E-3</v>
      </c>
      <c r="FD13" s="163">
        <f t="shared" si="42"/>
        <v>1.7787144009659883E-3</v>
      </c>
      <c r="FE13" s="163">
        <f t="shared" si="43"/>
        <v>1.7809115577569522E-3</v>
      </c>
      <c r="FF13" s="163">
        <f t="shared" si="44"/>
        <v>1.7827893266134443E-3</v>
      </c>
      <c r="FG13" s="163">
        <f t="shared" si="45"/>
        <v>1.7843466920176773E-3</v>
      </c>
      <c r="FH13" s="163">
        <f t="shared" si="46"/>
        <v>1.785582811187467E-3</v>
      </c>
      <c r="FI13" s="163">
        <f t="shared" si="47"/>
        <v>1.7864970148363198E-3</v>
      </c>
      <c r="FJ13" s="163">
        <f t="shared" si="48"/>
        <v>1.7870888077773602E-3</v>
      </c>
      <c r="FK13" s="163">
        <f t="shared" si="49"/>
        <v>1.7873578693703427E-3</v>
      </c>
      <c r="FL13" s="163">
        <f t="shared" si="50"/>
        <v>1.7873040538111784E-3</v>
      </c>
      <c r="FM13" s="163">
        <f t="shared" si="51"/>
        <v>1.786927390263612E-3</v>
      </c>
      <c r="FN13" s="163">
        <f t="shared" si="52"/>
        <v>1.7862280828328818E-3</v>
      </c>
      <c r="FO13" s="163">
        <f t="shared" si="53"/>
        <v>1.7852065103814E-3</v>
      </c>
      <c r="FP13" s="163">
        <f t="shared" si="54"/>
        <v>1.7838632261866784E-3</v>
      </c>
      <c r="FQ13" s="163">
        <f t="shared" si="55"/>
        <v>1.7821989574419402E-3</v>
      </c>
      <c r="FR13" s="163">
        <f t="shared" si="56"/>
        <v>1.7802146046000428E-3</v>
      </c>
      <c r="FS13" s="163">
        <f t="shared" si="57"/>
        <v>1.7779112405615452E-3</v>
      </c>
      <c r="FT13" s="163">
        <f t="shared" si="58"/>
        <v>1.7752901097079405E-3</v>
      </c>
      <c r="FU13" s="163">
        <f t="shared" si="59"/>
        <v>1.7723526267812747E-3</v>
      </c>
      <c r="FV13" s="163">
        <f t="shared" si="60"/>
        <v>1.7691003756115666E-3</v>
      </c>
      <c r="FW13" s="163">
        <f t="shared" si="61"/>
        <v>1.7655351076936252E-3</v>
      </c>
      <c r="FX13" s="163">
        <f t="shared" si="62"/>
        <v>1.7616587406150625E-3</v>
      </c>
      <c r="FY13" s="163">
        <f t="shared" si="63"/>
        <v>1.7574733563374694E-3</v>
      </c>
      <c r="FZ13" s="163">
        <f t="shared" si="64"/>
        <v>1.752981199332915E-3</v>
      </c>
      <c r="GA13" s="163">
        <f t="shared" si="65"/>
        <v>1.7481846745781078E-3</v>
      </c>
      <c r="GB13" s="163">
        <f t="shared" si="66"/>
        <v>1.7430863454087192E-3</v>
      </c>
      <c r="GC13" s="163">
        <f t="shared" si="67"/>
        <v>1.7376889312365595E-3</v>
      </c>
      <c r="GD13" s="163">
        <f t="shared" si="68"/>
        <v>1.7319953051324396E-3</v>
      </c>
      <c r="GE13" s="163">
        <f t="shared" si="69"/>
        <v>1.7260084912777422E-3</v>
      </c>
      <c r="GF13" s="163">
        <f t="shared" si="70"/>
        <v>1.7197316622878512E-3</v>
      </c>
      <c r="GG13" s="163">
        <f t="shared" si="71"/>
        <v>1.7131681364107609E-3</v>
      </c>
      <c r="GH13" s="163">
        <f t="shared" si="72"/>
        <v>1.7063213746043328E-3</v>
      </c>
      <c r="GI13" s="163">
        <f t="shared" si="73"/>
        <v>1.6991949774957927E-3</v>
      </c>
      <c r="GJ13" s="163">
        <f t="shared" si="74"/>
        <v>1.6917926822272117E-3</v>
      </c>
      <c r="GK13" s="163">
        <f t="shared" si="75"/>
        <v>1.6841183591908427E-3</v>
      </c>
      <c r="GL13" s="163">
        <f t="shared" si="76"/>
        <v>1.6761760086582915E-3</v>
      </c>
      <c r="GM13" s="163">
        <f t="shared" si="77"/>
        <v>1.6679697573076413E-3</v>
      </c>
      <c r="GN13" s="163">
        <f t="shared" si="78"/>
        <v>1.6595038546527445E-3</v>
      </c>
      <c r="GO13" s="163">
        <f t="shared" si="79"/>
        <v>1.6507826693790012E-3</v>
      </c>
      <c r="GP13" s="163">
        <f t="shared" si="80"/>
        <v>1.6418106855900466E-3</v>
      </c>
      <c r="GQ13" s="163">
        <f t="shared" si="81"/>
        <v>1.6325924989698557E-3</v>
      </c>
      <c r="GR13" s="163">
        <f t="shared" si="82"/>
        <v>1.6231328128648577E-3</v>
      </c>
      <c r="GS13" s="163">
        <f t="shared" si="83"/>
        <v>1.6134364342907318E-3</v>
      </c>
      <c r="GT13" s="163">
        <f t="shared" si="84"/>
        <v>1.6035082698686168E-3</v>
      </c>
      <c r="GU13" s="163">
        <f t="shared" si="85"/>
        <v>1.5933533216955409E-3</v>
      </c>
      <c r="GV13" s="163">
        <f t="shared" si="86"/>
        <v>1.582976683153923E-3</v>
      </c>
      <c r="GW13" s="163">
        <f t="shared" si="87"/>
        <v>1.57238353466505E-3</v>
      </c>
      <c r="GX13" s="163">
        <f t="shared" si="88"/>
        <v>1.5615791393914699E-3</v>
      </c>
      <c r="GY13" s="163">
        <f t="shared" si="89"/>
        <v>1.5505688388932775E-3</v>
      </c>
      <c r="GZ13" s="163">
        <f t="shared" si="90"/>
        <v>1.5393580487432907E-3</v>
      </c>
      <c r="HA13" s="163">
        <f t="shared" si="91"/>
        <v>1.5279522541061399E-3</v>
      </c>
      <c r="HB13" s="163">
        <f t="shared" si="92"/>
        <v>1.5163570052862947E-3</v>
      </c>
      <c r="HC13" s="163">
        <f t="shared" si="93"/>
        <v>1.5045779132500593E-3</v>
      </c>
      <c r="HD13" s="163">
        <f t="shared" si="94"/>
        <v>1.4926206451265701E-3</v>
      </c>
      <c r="HE13" s="163">
        <f t="shared" si="95"/>
        <v>1.4804909196928047E-3</v>
      </c>
      <c r="HF13" s="163">
        <f t="shared" si="96"/>
        <v>1.4681945028476059E-3</v>
      </c>
      <c r="HG13" s="163">
        <f t="shared" si="97"/>
        <v>1.4557372030796917E-3</v>
      </c>
      <c r="HH13" s="163">
        <f t="shared" si="98"/>
        <v>1.4431248669345899E-3</v>
      </c>
      <c r="HI13" s="163">
        <f t="shared" si="99"/>
        <v>1.4303633744854017E-3</v>
      </c>
      <c r="HJ13" s="163">
        <f t="shared" si="100"/>
        <v>1.4174586348122452E-3</v>
      </c>
      <c r="HK13" s="163">
        <f t="shared" si="101"/>
        <v>1.4044165814951876E-3</v>
      </c>
      <c r="HL13" s="163">
        <f t="shared" si="102"/>
        <v>1.3912431681254026E-3</v>
      </c>
      <c r="HM13" s="163">
        <f t="shared" si="103"/>
        <v>1.3779443638392355E-3</v>
      </c>
      <c r="HN13" s="163">
        <f t="shared" si="104"/>
        <v>1.3645261488797833E-3</v>
      </c>
      <c r="HO13" s="163">
        <f t="shared" si="105"/>
        <v>1.3509945101905158E-3</v>
      </c>
      <c r="HP13" s="163">
        <f t="shared" si="106"/>
        <v>1.337355437045387E-3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779</v>
      </c>
      <c r="I104" s="5"/>
      <c r="K104" s="85">
        <f>IF(K4="","",SQRT(L104))</f>
        <v>617.91997054634828</v>
      </c>
      <c r="L104" s="69">
        <f>IF(L4="","",SUM(L4:L103))</f>
        <v>381825.08999999997</v>
      </c>
      <c r="M104" s="84">
        <f>IF(SUM(M4:M103)=0,"",SUM(M4:M103))</f>
        <v>1500</v>
      </c>
      <c r="N104" s="260">
        <f>IF(OR(K104="",M104=""),"",ABS(VLOOKUP($M$1,VLookups!$A$48:$B$49,2,FALSE)-_xlfn.NORM.DIST(M104,G104,K104,TRUE)))</f>
        <v>0.62690473567866833</v>
      </c>
      <c r="O104" s="86">
        <f>SUM(O4:O103)</f>
        <v>-1199.4100182816346</v>
      </c>
      <c r="P104" s="86">
        <f t="shared" ref="P104:T104" si="621">SUM(P4:P103)</f>
        <v>3799.4100182816346</v>
      </c>
      <c r="Q104" s="86">
        <f t="shared" si="621"/>
        <v>3321.3560395297382</v>
      </c>
      <c r="R104" s="86">
        <f t="shared" si="621"/>
        <v>2941.4138918372555</v>
      </c>
      <c r="S104" s="86">
        <f t="shared" si="621"/>
        <v>2615.4573598074185</v>
      </c>
      <c r="T104" s="86">
        <f t="shared" si="621"/>
        <v>1300</v>
      </c>
      <c r="U104" s="5"/>
      <c r="V104" s="178">
        <f>IF(AND(B104&gt;0,C104&gt;0,D104&gt;0),G104-(3*K104),"")</f>
        <v>-553.75991163904473</v>
      </c>
      <c r="W104" s="239">
        <f>IF(ISNONTEXT($V104),V104+(($DS$104-$V$104)/101),"")</f>
        <v>-517.05179457688541</v>
      </c>
      <c r="X104" s="239">
        <f t="shared" ref="X104:CI104" si="622">IF(ISNONTEXT($V104),W104+(($DS$104-$V$104)/101),"")</f>
        <v>-480.3436775147261</v>
      </c>
      <c r="Y104" s="239">
        <f t="shared" si="622"/>
        <v>-443.63556045256678</v>
      </c>
      <c r="Z104" s="239">
        <f t="shared" si="622"/>
        <v>-406.92744339040746</v>
      </c>
      <c r="AA104" s="239">
        <f t="shared" si="622"/>
        <v>-370.21932632824814</v>
      </c>
      <c r="AB104" s="239">
        <f t="shared" si="622"/>
        <v>-333.51120926608883</v>
      </c>
      <c r="AC104" s="239">
        <f t="shared" si="622"/>
        <v>-296.80309220392951</v>
      </c>
      <c r="AD104" s="239">
        <f t="shared" si="622"/>
        <v>-260.09497514177019</v>
      </c>
      <c r="AE104" s="239">
        <f t="shared" si="622"/>
        <v>-223.38685807961087</v>
      </c>
      <c r="AF104" s="239">
        <f t="shared" si="622"/>
        <v>-186.67874101745156</v>
      </c>
      <c r="AG104" s="239">
        <f t="shared" si="622"/>
        <v>-149.97062395529224</v>
      </c>
      <c r="AH104" s="239">
        <f t="shared" si="622"/>
        <v>-113.26250689313294</v>
      </c>
      <c r="AI104" s="239">
        <f t="shared" si="622"/>
        <v>-76.554389830973633</v>
      </c>
      <c r="AJ104" s="239">
        <f t="shared" si="622"/>
        <v>-39.84627276881433</v>
      </c>
      <c r="AK104" s="239">
        <f t="shared" si="622"/>
        <v>-3.1381557066550272</v>
      </c>
      <c r="AL104" s="239">
        <f t="shared" si="622"/>
        <v>33.569961355504276</v>
      </c>
      <c r="AM104" s="239">
        <f t="shared" si="622"/>
        <v>70.278078417663579</v>
      </c>
      <c r="AN104" s="239">
        <f t="shared" si="622"/>
        <v>106.98619547982288</v>
      </c>
      <c r="AO104" s="239">
        <f t="shared" si="622"/>
        <v>143.69431254198219</v>
      </c>
      <c r="AP104" s="239">
        <f t="shared" si="622"/>
        <v>180.4024296041415</v>
      </c>
      <c r="AQ104" s="239">
        <f t="shared" si="622"/>
        <v>217.11054666630082</v>
      </c>
      <c r="AR104" s="239">
        <f t="shared" si="622"/>
        <v>253.81866372846014</v>
      </c>
      <c r="AS104" s="239">
        <f t="shared" si="622"/>
        <v>290.52678079061945</v>
      </c>
      <c r="AT104" s="239">
        <f t="shared" si="622"/>
        <v>327.23489785277877</v>
      </c>
      <c r="AU104" s="239">
        <f t="shared" si="622"/>
        <v>363.94301491493809</v>
      </c>
      <c r="AV104" s="239">
        <f t="shared" si="622"/>
        <v>400.65113197709741</v>
      </c>
      <c r="AW104" s="239">
        <f t="shared" si="622"/>
        <v>437.35924903925672</v>
      </c>
      <c r="AX104" s="239">
        <f t="shared" si="622"/>
        <v>474.06736610141604</v>
      </c>
      <c r="AY104" s="239">
        <f t="shared" si="622"/>
        <v>510.77548316357536</v>
      </c>
      <c r="AZ104" s="239">
        <f t="shared" si="622"/>
        <v>547.48360022573468</v>
      </c>
      <c r="BA104" s="239">
        <f t="shared" si="622"/>
        <v>584.19171728789399</v>
      </c>
      <c r="BB104" s="239">
        <f t="shared" si="622"/>
        <v>620.89983435005331</v>
      </c>
      <c r="BC104" s="239">
        <f t="shared" si="622"/>
        <v>657.60795141221263</v>
      </c>
      <c r="BD104" s="239">
        <f t="shared" si="622"/>
        <v>694.31606847437195</v>
      </c>
      <c r="BE104" s="239">
        <f t="shared" si="622"/>
        <v>731.02418553653126</v>
      </c>
      <c r="BF104" s="239">
        <f t="shared" si="622"/>
        <v>767.73230259869058</v>
      </c>
      <c r="BG104" s="239">
        <f t="shared" si="622"/>
        <v>804.4404196608499</v>
      </c>
      <c r="BH104" s="239">
        <f t="shared" si="622"/>
        <v>841.14853672300922</v>
      </c>
      <c r="BI104" s="239">
        <f t="shared" si="622"/>
        <v>877.85665378516853</v>
      </c>
      <c r="BJ104" s="239">
        <f t="shared" si="622"/>
        <v>914.56477084732785</v>
      </c>
      <c r="BK104" s="239">
        <f t="shared" si="622"/>
        <v>951.27288790948717</v>
      </c>
      <c r="BL104" s="239">
        <f t="shared" si="622"/>
        <v>987.98100497164648</v>
      </c>
      <c r="BM104" s="239">
        <f t="shared" si="622"/>
        <v>1024.6891220338057</v>
      </c>
      <c r="BN104" s="239">
        <f t="shared" si="622"/>
        <v>1061.397239095965</v>
      </c>
      <c r="BO104" s="239">
        <f t="shared" si="622"/>
        <v>1098.1053561581243</v>
      </c>
      <c r="BP104" s="239">
        <f t="shared" si="622"/>
        <v>1134.8134732202836</v>
      </c>
      <c r="BQ104" s="239">
        <f t="shared" si="622"/>
        <v>1171.521590282443</v>
      </c>
      <c r="BR104" s="239">
        <f t="shared" si="622"/>
        <v>1208.2297073446023</v>
      </c>
      <c r="BS104" s="239">
        <f t="shared" si="622"/>
        <v>1244.9378244067616</v>
      </c>
      <c r="BT104" s="239">
        <f t="shared" si="622"/>
        <v>1281.6459414689209</v>
      </c>
      <c r="BU104" s="239">
        <f t="shared" si="622"/>
        <v>1318.3540585310802</v>
      </c>
      <c r="BV104" s="239">
        <f t="shared" si="622"/>
        <v>1355.0621755932395</v>
      </c>
      <c r="BW104" s="239">
        <f t="shared" si="622"/>
        <v>1391.7702926553989</v>
      </c>
      <c r="BX104" s="239">
        <f t="shared" si="622"/>
        <v>1428.4784097175582</v>
      </c>
      <c r="BY104" s="239">
        <f t="shared" si="622"/>
        <v>1465.1865267797175</v>
      </c>
      <c r="BZ104" s="239">
        <f t="shared" si="622"/>
        <v>1501.8946438418768</v>
      </c>
      <c r="CA104" s="239">
        <f t="shared" si="622"/>
        <v>1538.6027609040361</v>
      </c>
      <c r="CB104" s="239">
        <f t="shared" si="622"/>
        <v>1575.3108779661954</v>
      </c>
      <c r="CC104" s="239">
        <f t="shared" si="622"/>
        <v>1612.0189950283548</v>
      </c>
      <c r="CD104" s="239">
        <f t="shared" si="622"/>
        <v>1648.7271120905141</v>
      </c>
      <c r="CE104" s="239">
        <f t="shared" si="622"/>
        <v>1685.4352291526734</v>
      </c>
      <c r="CF104" s="239">
        <f t="shared" si="622"/>
        <v>1722.1433462148327</v>
      </c>
      <c r="CG104" s="239">
        <f t="shared" si="622"/>
        <v>1758.851463276992</v>
      </c>
      <c r="CH104" s="239">
        <f t="shared" si="622"/>
        <v>1795.5595803391514</v>
      </c>
      <c r="CI104" s="239">
        <f t="shared" si="622"/>
        <v>1832.2676974013107</v>
      </c>
      <c r="CJ104" s="239">
        <f t="shared" ref="CJ104:DR104" si="623">IF(ISNONTEXT($V104),CI104+(($DS$104-$V$104)/101),"")</f>
        <v>1868.97581446347</v>
      </c>
      <c r="CK104" s="239">
        <f t="shared" si="623"/>
        <v>1905.6839315256293</v>
      </c>
      <c r="CL104" s="239">
        <f t="shared" si="623"/>
        <v>1942.3920485877886</v>
      </c>
      <c r="CM104" s="239">
        <f t="shared" si="623"/>
        <v>1979.1001656499479</v>
      </c>
      <c r="CN104" s="239">
        <f t="shared" si="623"/>
        <v>2015.8082827121073</v>
      </c>
      <c r="CO104" s="239">
        <f t="shared" si="623"/>
        <v>2052.5163997742666</v>
      </c>
      <c r="CP104" s="239">
        <f t="shared" si="623"/>
        <v>2089.2245168364257</v>
      </c>
      <c r="CQ104" s="239">
        <f t="shared" si="623"/>
        <v>2125.9326338985848</v>
      </c>
      <c r="CR104" s="239">
        <f t="shared" si="623"/>
        <v>2162.6407509607438</v>
      </c>
      <c r="CS104" s="239">
        <f t="shared" si="623"/>
        <v>2199.3488680229029</v>
      </c>
      <c r="CT104" s="239">
        <f t="shared" si="623"/>
        <v>2236.056985085062</v>
      </c>
      <c r="CU104" s="239">
        <f t="shared" si="623"/>
        <v>2272.7651021472211</v>
      </c>
      <c r="CV104" s="239">
        <f t="shared" si="623"/>
        <v>2309.4732192093802</v>
      </c>
      <c r="CW104" s="239">
        <f t="shared" si="623"/>
        <v>2346.1813362715393</v>
      </c>
      <c r="CX104" s="239">
        <f t="shared" si="623"/>
        <v>2382.8894533336984</v>
      </c>
      <c r="CY104" s="239">
        <f t="shared" si="623"/>
        <v>2419.5975703958575</v>
      </c>
      <c r="CZ104" s="239">
        <f t="shared" si="623"/>
        <v>2456.3056874580166</v>
      </c>
      <c r="DA104" s="239">
        <f t="shared" si="623"/>
        <v>2493.0138045201757</v>
      </c>
      <c r="DB104" s="239">
        <f t="shared" si="623"/>
        <v>2529.7219215823347</v>
      </c>
      <c r="DC104" s="239">
        <f t="shared" si="623"/>
        <v>2566.4300386444938</v>
      </c>
      <c r="DD104" s="239">
        <f t="shared" si="623"/>
        <v>2603.1381557066529</v>
      </c>
      <c r="DE104" s="239">
        <f t="shared" si="623"/>
        <v>2639.846272768812</v>
      </c>
      <c r="DF104" s="239">
        <f t="shared" si="623"/>
        <v>2676.5543898309711</v>
      </c>
      <c r="DG104" s="239">
        <f t="shared" si="623"/>
        <v>2713.2625068931302</v>
      </c>
      <c r="DH104" s="239">
        <f t="shared" si="623"/>
        <v>2749.9706239552893</v>
      </c>
      <c r="DI104" s="239">
        <f t="shared" si="623"/>
        <v>2786.6787410174484</v>
      </c>
      <c r="DJ104" s="239">
        <f t="shared" si="623"/>
        <v>2823.3868580796075</v>
      </c>
      <c r="DK104" s="239">
        <f t="shared" si="623"/>
        <v>2860.0949751417666</v>
      </c>
      <c r="DL104" s="239">
        <f t="shared" si="623"/>
        <v>2896.8030922039256</v>
      </c>
      <c r="DM104" s="239">
        <f t="shared" si="623"/>
        <v>2933.5112092660847</v>
      </c>
      <c r="DN104" s="239">
        <f t="shared" si="623"/>
        <v>2970.2193263282438</v>
      </c>
      <c r="DO104" s="239">
        <f t="shared" si="623"/>
        <v>3006.9274433904029</v>
      </c>
      <c r="DP104" s="239">
        <f t="shared" si="623"/>
        <v>3043.635560452562</v>
      </c>
      <c r="DQ104" s="239">
        <f t="shared" si="623"/>
        <v>3080.3436775147211</v>
      </c>
      <c r="DR104" s="239">
        <f t="shared" si="623"/>
        <v>3117.0517945768802</v>
      </c>
      <c r="DS104" s="178">
        <f>IF(ISNONTEXT($V104),G104+(3*K104),"")</f>
        <v>3153.7599116390447</v>
      </c>
      <c r="DT104" s="163">
        <f t="shared" si="409"/>
        <v>8.5562872370853308E-6</v>
      </c>
      <c r="DU104" s="163">
        <f t="shared" si="410"/>
        <v>1.0171509087059534E-5</v>
      </c>
      <c r="DV104" s="163">
        <f t="shared" si="411"/>
        <v>1.2049049082788985E-5</v>
      </c>
      <c r="DW104" s="163">
        <f t="shared" si="412"/>
        <v>1.4222878557475024E-5</v>
      </c>
      <c r="DX104" s="163">
        <f t="shared" si="413"/>
        <v>1.6729754821540286E-5</v>
      </c>
      <c r="DY104" s="163">
        <f t="shared" si="414"/>
        <v>1.9609160311277299E-5</v>
      </c>
      <c r="DZ104" s="163">
        <f t="shared" si="415"/>
        <v>2.2903178821736706E-5</v>
      </c>
      <c r="EA104" s="163">
        <f t="shared" si="416"/>
        <v>2.6656300589853325E-5</v>
      </c>
      <c r="EB104" s="163">
        <f t="shared" si="417"/>
        <v>3.091514846070329E-5</v>
      </c>
      <c r="EC104" s="163">
        <f t="shared" si="418"/>
        <v>3.572811815326264E-5</v>
      </c>
      <c r="ED104" s="163">
        <f t="shared" si="419"/>
        <v>4.1144926768989104E-5</v>
      </c>
      <c r="EE104" s="163">
        <f t="shared" si="420"/>
        <v>4.7216065175336946E-5</v>
      </c>
      <c r="EF104" s="163">
        <f t="shared" si="421"/>
        <v>5.3992151754603405E-5</v>
      </c>
      <c r="EG104" s="163">
        <f t="shared" si="422"/>
        <v>6.1523187231210787E-5</v>
      </c>
      <c r="EH104" s="163">
        <f t="shared" si="423"/>
        <v>6.985771285802671E-5</v>
      </c>
      <c r="EI104" s="163">
        <f t="shared" si="424"/>
        <v>7.9041877119046208E-5</v>
      </c>
      <c r="EJ104" s="163">
        <f t="shared" si="425"/>
        <v>8.9118419239270615E-5</v>
      </c>
      <c r="EK104" s="163">
        <f t="shared" si="426"/>
        <v>1.0012558111335139E-4</v>
      </c>
      <c r="EL104" s="163">
        <f t="shared" si="427"/>
        <v>1.1209596268626847E-4</v>
      </c>
      <c r="EM104" s="163">
        <f t="shared" si="428"/>
        <v>1.2505533924030374E-4</v>
      </c>
      <c r="EN104" s="163">
        <f t="shared" si="429"/>
        <v>1.3902146234787214E-4</v>
      </c>
      <c r="EO104" s="163">
        <f t="shared" si="430"/>
        <v>1.5400286931411061E-4</v>
      </c>
      <c r="EP104" s="163">
        <f t="shared" si="431"/>
        <v>1.6999772862474381E-4</v>
      </c>
      <c r="EQ104" s="163">
        <f t="shared" si="432"/>
        <v>1.8699275110006032E-4</v>
      </c>
      <c r="ER104" s="163">
        <f t="shared" si="433"/>
        <v>2.0496219800456787E-4</v>
      </c>
      <c r="ES104" s="163">
        <f t="shared" si="434"/>
        <v>2.2386701815289283E-4</v>
      </c>
      <c r="ET104" s="163">
        <f t="shared" si="435"/>
        <v>2.4365414597948056E-4</v>
      </c>
      <c r="EU104" s="163">
        <f t="shared" si="436"/>
        <v>2.6425599151726968E-4</v>
      </c>
      <c r="EV104" s="163">
        <f t="shared" si="437"/>
        <v>2.8559015119978344E-4</v>
      </c>
      <c r="EW104" s="163">
        <f t="shared" si="438"/>
        <v>3.0755936533442005E-4</v>
      </c>
      <c r="EX104" s="163">
        <f t="shared" si="439"/>
        <v>3.3005174399999902E-4</v>
      </c>
      <c r="EY104" s="163">
        <f t="shared" si="440"/>
        <v>3.52941278045007E-4</v>
      </c>
      <c r="EZ104" s="163">
        <f t="shared" si="441"/>
        <v>3.760886458904337E-4</v>
      </c>
      <c r="FA104" s="163">
        <f t="shared" si="442"/>
        <v>3.993423200981186E-4</v>
      </c>
      <c r="FB104" s="163">
        <f t="shared" si="443"/>
        <v>4.2253997031535886E-4</v>
      </c>
      <c r="FC104" s="163">
        <f t="shared" si="444"/>
        <v>4.4551015144631695E-4</v>
      </c>
      <c r="FD104" s="163">
        <f t="shared" si="445"/>
        <v>4.6807425795618757E-4</v>
      </c>
      <c r="FE104" s="163">
        <f t="shared" si="446"/>
        <v>4.9004871733224816E-4</v>
      </c>
      <c r="FF104" s="163">
        <f t="shared" si="447"/>
        <v>5.1124738816688713E-4</v>
      </c>
      <c r="FG104" s="163">
        <f t="shared" si="448"/>
        <v>5.3148412135496854E-4</v>
      </c>
      <c r="FH104" s="163">
        <f t="shared" si="449"/>
        <v>5.5057543676809736E-4</v>
      </c>
      <c r="FI104" s="163">
        <f t="shared" si="450"/>
        <v>5.6834326272080151E-4</v>
      </c>
      <c r="FJ104" s="163">
        <f t="shared" si="451"/>
        <v>5.8461768179000363E-4</v>
      </c>
      <c r="FK104" s="163">
        <f t="shared" si="452"/>
        <v>5.9923962426386001E-4</v>
      </c>
      <c r="FL104" s="163">
        <f t="shared" si="453"/>
        <v>6.1206344980791426E-4</v>
      </c>
      <c r="FM104" s="163">
        <f t="shared" si="454"/>
        <v>6.2295935892193771E-4</v>
      </c>
      <c r="FN104" s="163">
        <f t="shared" si="455"/>
        <v>6.3181557843907104E-4</v>
      </c>
      <c r="FO104" s="163">
        <f t="shared" si="456"/>
        <v>6.3854026964947023E-4</v>
      </c>
      <c r="FP104" s="163">
        <f t="shared" si="457"/>
        <v>6.4306311351350939E-4</v>
      </c>
      <c r="FQ104" s="163">
        <f t="shared" si="458"/>
        <v>6.453365347073944E-4</v>
      </c>
      <c r="FR104" s="163">
        <f t="shared" si="459"/>
        <v>6.453365347073944E-4</v>
      </c>
      <c r="FS104" s="163">
        <f t="shared" si="460"/>
        <v>6.4306311351350928E-4</v>
      </c>
      <c r="FT104" s="163">
        <f t="shared" si="461"/>
        <v>6.385402696494699E-4</v>
      </c>
      <c r="FU104" s="163">
        <f t="shared" si="462"/>
        <v>6.318155784390706E-4</v>
      </c>
      <c r="FV104" s="163">
        <f t="shared" si="463"/>
        <v>6.229593589219375E-4</v>
      </c>
      <c r="FW104" s="163">
        <f t="shared" si="464"/>
        <v>6.1206344980791383E-4</v>
      </c>
      <c r="FX104" s="163">
        <f t="shared" si="465"/>
        <v>5.9923962426385957E-4</v>
      </c>
      <c r="FY104" s="163">
        <f t="shared" si="466"/>
        <v>5.846176817900032E-4</v>
      </c>
      <c r="FZ104" s="163">
        <f t="shared" si="467"/>
        <v>5.6834326272080108E-4</v>
      </c>
      <c r="GA104" s="163">
        <f t="shared" si="468"/>
        <v>5.5057543676809671E-4</v>
      </c>
      <c r="GB104" s="163">
        <f t="shared" si="469"/>
        <v>5.3148412135496789E-4</v>
      </c>
      <c r="GC104" s="163">
        <f t="shared" si="470"/>
        <v>5.1124738816688659E-4</v>
      </c>
      <c r="GD104" s="163">
        <f t="shared" si="471"/>
        <v>4.9004871733224751E-4</v>
      </c>
      <c r="GE104" s="163">
        <f t="shared" si="472"/>
        <v>4.6807425795618681E-4</v>
      </c>
      <c r="GF104" s="163">
        <f t="shared" si="473"/>
        <v>4.4551015144631614E-4</v>
      </c>
      <c r="GG104" s="163">
        <f t="shared" si="474"/>
        <v>4.2253997031535805E-4</v>
      </c>
      <c r="GH104" s="163">
        <f t="shared" si="475"/>
        <v>3.9934232009811784E-4</v>
      </c>
      <c r="GI104" s="163">
        <f t="shared" si="476"/>
        <v>3.7608864589043294E-4</v>
      </c>
      <c r="GJ104" s="163">
        <f t="shared" si="477"/>
        <v>3.5294127804500613E-4</v>
      </c>
      <c r="GK104" s="163">
        <f t="shared" si="478"/>
        <v>3.3005174399999826E-4</v>
      </c>
      <c r="GL104" s="163">
        <f t="shared" si="479"/>
        <v>3.0755936533441929E-4</v>
      </c>
      <c r="GM104" s="163">
        <f t="shared" si="480"/>
        <v>2.8559015119978285E-4</v>
      </c>
      <c r="GN104" s="163">
        <f t="shared" si="481"/>
        <v>2.6425599151726925E-4</v>
      </c>
      <c r="GO104" s="163">
        <f t="shared" si="482"/>
        <v>2.4365414597948026E-4</v>
      </c>
      <c r="GP104" s="163">
        <f t="shared" si="483"/>
        <v>2.238670181528927E-4</v>
      </c>
      <c r="GQ104" s="163">
        <f t="shared" si="484"/>
        <v>2.0496219800456781E-4</v>
      </c>
      <c r="GR104" s="163">
        <f t="shared" si="485"/>
        <v>1.8699275110006032E-4</v>
      </c>
      <c r="GS104" s="163">
        <f t="shared" si="486"/>
        <v>1.6999772862474395E-4</v>
      </c>
      <c r="GT104" s="163">
        <f t="shared" si="487"/>
        <v>1.540028693141108E-4</v>
      </c>
      <c r="GU104" s="163">
        <f t="shared" si="488"/>
        <v>1.3902146234787249E-4</v>
      </c>
      <c r="GV104" s="163">
        <f t="shared" si="489"/>
        <v>1.2505533924030409E-4</v>
      </c>
      <c r="GW104" s="163">
        <f t="shared" si="490"/>
        <v>1.1209596268626891E-4</v>
      </c>
      <c r="GX104" s="163">
        <f t="shared" si="491"/>
        <v>1.0012558111335184E-4</v>
      </c>
      <c r="GY104" s="163">
        <f t="shared" si="492"/>
        <v>8.9118419239271089E-5</v>
      </c>
      <c r="GZ104" s="163">
        <f t="shared" si="493"/>
        <v>7.9041877119046737E-5</v>
      </c>
      <c r="HA104" s="163">
        <f t="shared" si="494"/>
        <v>6.9857712858027238E-5</v>
      </c>
      <c r="HB104" s="163">
        <f t="shared" si="495"/>
        <v>6.1523187231211302E-5</v>
      </c>
      <c r="HC104" s="163">
        <f t="shared" si="496"/>
        <v>5.3992151754603879E-5</v>
      </c>
      <c r="HD104" s="163">
        <f t="shared" si="497"/>
        <v>4.7216065175337407E-5</v>
      </c>
      <c r="HE104" s="163">
        <f t="shared" si="498"/>
        <v>4.1144926768989538E-5</v>
      </c>
      <c r="HF104" s="163">
        <f t="shared" si="499"/>
        <v>3.5728118153263067E-5</v>
      </c>
      <c r="HG104" s="163">
        <f t="shared" si="500"/>
        <v>3.0915148460703689E-5</v>
      </c>
      <c r="HH104" s="163">
        <f t="shared" si="501"/>
        <v>2.6656300589853722E-5</v>
      </c>
      <c r="HI104" s="163">
        <f t="shared" si="502"/>
        <v>2.2903178821737068E-5</v>
      </c>
      <c r="HJ104" s="163">
        <f t="shared" si="503"/>
        <v>1.9609160311277648E-5</v>
      </c>
      <c r="HK104" s="163">
        <f t="shared" si="504"/>
        <v>1.6729754821540608E-5</v>
      </c>
      <c r="HL104" s="163">
        <f t="shared" si="505"/>
        <v>1.4222878557475323E-5</v>
      </c>
      <c r="HM104" s="163">
        <f t="shared" si="506"/>
        <v>1.2049049082789254E-5</v>
      </c>
      <c r="HN104" s="163">
        <f t="shared" si="507"/>
        <v>1.0171509087059776E-5</v>
      </c>
      <c r="HO104" s="163">
        <f t="shared" si="508"/>
        <v>8.5562872370855443E-6</v>
      </c>
      <c r="HP104" s="163">
        <f t="shared" si="509"/>
        <v>7.1722045300129815E-6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79" t="s">
        <v>49</v>
      </c>
      <c r="C106" s="380"/>
      <c r="D106" s="381"/>
      <c r="E106" s="5"/>
      <c r="F106" s="5"/>
      <c r="G106" s="5"/>
      <c r="H106" s="5"/>
      <c r="I106" s="5"/>
      <c r="K106" s="31" t="s">
        <v>58</v>
      </c>
      <c r="L106" s="31"/>
      <c r="M106" s="91">
        <v>1000</v>
      </c>
      <c r="N106" s="262">
        <f>IF(OR(K104="",M106=""),"",ABS(VLOOKUP($M$1,VLookups!$A$48:$B$49,2,FALSE)-_xlfn.NORM.DIST(M106,G104,K104,TRUE)))</f>
        <v>0.31366093995399613</v>
      </c>
      <c r="O106" s="63">
        <f>IF($K$104="","",_xlfn.NORM.INV(ABS(VLOOKUP($M$1,VLookups!$A$48:$B$49,2,FALSE)-O$3),$G$104,$K104))</f>
        <v>508.10369436505391</v>
      </c>
      <c r="P106" s="64">
        <f>IF($K$104="","",_xlfn.NORM.INV(ABS(VLOOKUP($M$1,VLookups!$A$48:$B$49,2,FALSE)-P$3),$G$104,$K104))</f>
        <v>2091.8963056349462</v>
      </c>
      <c r="Q106" s="65">
        <f>IF($K$104="","",_xlfn.NORM.INV(ABS(VLOOKUP($M$1,VLookups!$A$48:$B$49,2,FALSE)-Q$3),$G$104,$K104))</f>
        <v>1940.4328895092544</v>
      </c>
      <c r="R106" s="66">
        <f>IF($K$104="","",_xlfn.NORM.INV(ABS(VLOOKUP($M$1,VLookups!$A$48:$B$49,2,FALSE)-R$3),$G$104,$K104))</f>
        <v>1820.0545678605567</v>
      </c>
      <c r="S106" s="67">
        <f>IF($K$104="","",_xlfn.NORM.INV(ABS(VLOOKUP($M$1,VLookups!$A$48:$B$49,2,FALSE)-S$3),$G$104,$K104))</f>
        <v>1716.7806865749767</v>
      </c>
      <c r="T106" s="68">
        <f>IF($K$104="","",_xlfn.NORM.INV(ABS(VLOOKUP($M$1,VLookups!$A$48:$B$49,2,FALSE)-T$3),$G$104,$K104))</f>
        <v>1300</v>
      </c>
      <c r="U106" s="5"/>
      <c r="DT106" s="202">
        <f>IF(AND($D$112&gt;0,$D$113&gt;0),IF(OR(W104&lt;$D$112,W104=$D$112),DT104,0),"")</f>
        <v>8.5562872370853308E-6</v>
      </c>
      <c r="DU106" s="202">
        <f t="shared" ref="DU106:GF106" si="624">IF(AND($D$112&gt;0,$D$113&gt;0),IF(OR(X104&lt;$D$112,X104=$D$112),DU104,0),"")</f>
        <v>1.0171509087059534E-5</v>
      </c>
      <c r="DV106" s="202">
        <f t="shared" si="624"/>
        <v>1.2049049082788985E-5</v>
      </c>
      <c r="DW106" s="202">
        <f t="shared" si="624"/>
        <v>1.4222878557475024E-5</v>
      </c>
      <c r="DX106" s="202">
        <f t="shared" si="624"/>
        <v>1.6729754821540286E-5</v>
      </c>
      <c r="DY106" s="202">
        <f t="shared" si="624"/>
        <v>1.9609160311277299E-5</v>
      </c>
      <c r="DZ106" s="202">
        <f t="shared" si="624"/>
        <v>2.2903178821736706E-5</v>
      </c>
      <c r="EA106" s="202">
        <f t="shared" si="624"/>
        <v>2.6656300589853325E-5</v>
      </c>
      <c r="EB106" s="202">
        <f t="shared" si="624"/>
        <v>3.091514846070329E-5</v>
      </c>
      <c r="EC106" s="202">
        <f t="shared" si="624"/>
        <v>3.572811815326264E-5</v>
      </c>
      <c r="ED106" s="202">
        <f t="shared" si="624"/>
        <v>4.1144926768989104E-5</v>
      </c>
      <c r="EE106" s="202">
        <f t="shared" si="624"/>
        <v>4.7216065175336946E-5</v>
      </c>
      <c r="EF106" s="202">
        <f t="shared" si="624"/>
        <v>5.3992151754603405E-5</v>
      </c>
      <c r="EG106" s="202">
        <f t="shared" si="624"/>
        <v>6.1523187231210787E-5</v>
      </c>
      <c r="EH106" s="202">
        <f t="shared" si="624"/>
        <v>6.985771285802671E-5</v>
      </c>
      <c r="EI106" s="202">
        <f t="shared" si="624"/>
        <v>7.9041877119046208E-5</v>
      </c>
      <c r="EJ106" s="202">
        <f t="shared" si="624"/>
        <v>8.9118419239270615E-5</v>
      </c>
      <c r="EK106" s="202">
        <f t="shared" si="624"/>
        <v>1.0012558111335139E-4</v>
      </c>
      <c r="EL106" s="202">
        <f t="shared" si="624"/>
        <v>1.1209596268626847E-4</v>
      </c>
      <c r="EM106" s="202">
        <f t="shared" si="624"/>
        <v>1.2505533924030374E-4</v>
      </c>
      <c r="EN106" s="202">
        <f t="shared" si="624"/>
        <v>1.3902146234787214E-4</v>
      </c>
      <c r="EO106" s="202">
        <f t="shared" si="624"/>
        <v>1.5400286931411061E-4</v>
      </c>
      <c r="EP106" s="202">
        <f t="shared" si="624"/>
        <v>1.6999772862474381E-4</v>
      </c>
      <c r="EQ106" s="202">
        <f t="shared" si="624"/>
        <v>1.8699275110006032E-4</v>
      </c>
      <c r="ER106" s="202">
        <f t="shared" si="624"/>
        <v>2.0496219800456787E-4</v>
      </c>
      <c r="ES106" s="202">
        <f t="shared" si="624"/>
        <v>2.2386701815289283E-4</v>
      </c>
      <c r="ET106" s="202">
        <f t="shared" si="624"/>
        <v>2.4365414597948056E-4</v>
      </c>
      <c r="EU106" s="202">
        <f t="shared" si="624"/>
        <v>2.6425599151726968E-4</v>
      </c>
      <c r="EV106" s="202">
        <f t="shared" si="624"/>
        <v>2.8559015119978344E-4</v>
      </c>
      <c r="EW106" s="202">
        <f t="shared" si="624"/>
        <v>3.0755936533442005E-4</v>
      </c>
      <c r="EX106" s="202">
        <f t="shared" si="624"/>
        <v>3.3005174399999902E-4</v>
      </c>
      <c r="EY106" s="202">
        <f t="shared" si="624"/>
        <v>3.52941278045007E-4</v>
      </c>
      <c r="EZ106" s="202">
        <f t="shared" si="624"/>
        <v>3.760886458904337E-4</v>
      </c>
      <c r="FA106" s="202">
        <f t="shared" si="624"/>
        <v>3.993423200981186E-4</v>
      </c>
      <c r="FB106" s="202">
        <f t="shared" si="624"/>
        <v>4.2253997031535886E-4</v>
      </c>
      <c r="FC106" s="202">
        <f t="shared" si="624"/>
        <v>4.4551015144631695E-4</v>
      </c>
      <c r="FD106" s="202">
        <f t="shared" si="624"/>
        <v>4.6807425795618757E-4</v>
      </c>
      <c r="FE106" s="202">
        <f t="shared" si="624"/>
        <v>4.9004871733224816E-4</v>
      </c>
      <c r="FF106" s="202">
        <f t="shared" si="624"/>
        <v>5.1124738816688713E-4</v>
      </c>
      <c r="FG106" s="202">
        <f t="shared" si="624"/>
        <v>5.3148412135496854E-4</v>
      </c>
      <c r="FH106" s="202">
        <f t="shared" si="624"/>
        <v>5.5057543676809736E-4</v>
      </c>
      <c r="FI106" s="202">
        <f t="shared" si="624"/>
        <v>5.6834326272080151E-4</v>
      </c>
      <c r="FJ106" s="202">
        <f t="shared" si="624"/>
        <v>5.8461768179000363E-4</v>
      </c>
      <c r="FK106" s="202">
        <f t="shared" si="624"/>
        <v>5.9923962426386001E-4</v>
      </c>
      <c r="FL106" s="202">
        <f t="shared" si="624"/>
        <v>6.1206344980791426E-4</v>
      </c>
      <c r="FM106" s="202">
        <f t="shared" si="624"/>
        <v>0</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6.2295935892193771E-4</v>
      </c>
      <c r="FN107" s="202">
        <f t="shared" si="626"/>
        <v>6.3181557843907104E-4</v>
      </c>
      <c r="FO107" s="202">
        <f t="shared" si="626"/>
        <v>6.3854026964947023E-4</v>
      </c>
      <c r="FP107" s="202">
        <f t="shared" si="626"/>
        <v>6.4306311351350939E-4</v>
      </c>
      <c r="FQ107" s="202">
        <f t="shared" si="626"/>
        <v>6.453365347073944E-4</v>
      </c>
      <c r="FR107" s="202">
        <f t="shared" si="626"/>
        <v>6.453365347073944E-4</v>
      </c>
      <c r="FS107" s="202">
        <f t="shared" si="626"/>
        <v>6.4306311351350928E-4</v>
      </c>
      <c r="FT107" s="202">
        <f t="shared" si="626"/>
        <v>6.385402696494699E-4</v>
      </c>
      <c r="FU107" s="202">
        <f t="shared" si="626"/>
        <v>6.318155784390706E-4</v>
      </c>
      <c r="FV107" s="202">
        <f t="shared" si="626"/>
        <v>6.229593589219375E-4</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0</v>
      </c>
      <c r="FW108" s="202">
        <f t="shared" si="628"/>
        <v>6.1206344980791383E-4</v>
      </c>
      <c r="FX108" s="202">
        <f t="shared" si="628"/>
        <v>5.9923962426385957E-4</v>
      </c>
      <c r="FY108" s="202">
        <f t="shared" si="628"/>
        <v>5.846176817900032E-4</v>
      </c>
      <c r="FZ108" s="202">
        <f t="shared" si="628"/>
        <v>5.6834326272080108E-4</v>
      </c>
      <c r="GA108" s="202">
        <f t="shared" si="628"/>
        <v>5.5057543676809671E-4</v>
      </c>
      <c r="GB108" s="202">
        <f t="shared" si="628"/>
        <v>5.3148412135496789E-4</v>
      </c>
      <c r="GC108" s="202">
        <f t="shared" si="628"/>
        <v>5.1124738816688659E-4</v>
      </c>
      <c r="GD108" s="202">
        <f t="shared" si="628"/>
        <v>4.9004871733224751E-4</v>
      </c>
      <c r="GE108" s="202">
        <f t="shared" si="628"/>
        <v>4.6807425795618681E-4</v>
      </c>
      <c r="GF108" s="202">
        <f t="shared" si="628"/>
        <v>4.4551015144631614E-4</v>
      </c>
      <c r="GG108" s="202">
        <f t="shared" ref="GG108:HP108" si="629">IF(AND($D$112&gt;0,$D$113&gt;0),IF(AND(CJ104&gt;$D$113),GG104,0),"")</f>
        <v>4.2253997031535805E-4</v>
      </c>
      <c r="GH108" s="202">
        <f t="shared" si="629"/>
        <v>3.9934232009811784E-4</v>
      </c>
      <c r="GI108" s="202">
        <f t="shared" si="629"/>
        <v>3.7608864589043294E-4</v>
      </c>
      <c r="GJ108" s="202">
        <f t="shared" si="629"/>
        <v>3.5294127804500613E-4</v>
      </c>
      <c r="GK108" s="202">
        <f t="shared" si="629"/>
        <v>3.3005174399999826E-4</v>
      </c>
      <c r="GL108" s="202">
        <f t="shared" si="629"/>
        <v>3.0755936533441929E-4</v>
      </c>
      <c r="GM108" s="202">
        <f t="shared" si="629"/>
        <v>2.8559015119978285E-4</v>
      </c>
      <c r="GN108" s="202">
        <f t="shared" si="629"/>
        <v>2.6425599151726925E-4</v>
      </c>
      <c r="GO108" s="202">
        <f t="shared" si="629"/>
        <v>2.4365414597948026E-4</v>
      </c>
      <c r="GP108" s="202">
        <f t="shared" si="629"/>
        <v>2.238670181528927E-4</v>
      </c>
      <c r="GQ108" s="202">
        <f t="shared" si="629"/>
        <v>2.0496219800456781E-4</v>
      </c>
      <c r="GR108" s="202">
        <f t="shared" si="629"/>
        <v>1.8699275110006032E-4</v>
      </c>
      <c r="GS108" s="202">
        <f t="shared" si="629"/>
        <v>1.6999772862474395E-4</v>
      </c>
      <c r="GT108" s="202">
        <f t="shared" si="629"/>
        <v>1.540028693141108E-4</v>
      </c>
      <c r="GU108" s="202">
        <f t="shared" si="629"/>
        <v>1.3902146234787249E-4</v>
      </c>
      <c r="GV108" s="202">
        <f t="shared" si="629"/>
        <v>1.2505533924030409E-4</v>
      </c>
      <c r="GW108" s="202">
        <f t="shared" si="629"/>
        <v>1.1209596268626891E-4</v>
      </c>
      <c r="GX108" s="202">
        <f t="shared" si="629"/>
        <v>1.0012558111335184E-4</v>
      </c>
      <c r="GY108" s="202">
        <f t="shared" si="629"/>
        <v>8.9118419239271089E-5</v>
      </c>
      <c r="GZ108" s="202">
        <f t="shared" si="629"/>
        <v>7.9041877119046737E-5</v>
      </c>
      <c r="HA108" s="202">
        <f t="shared" si="629"/>
        <v>6.9857712858027238E-5</v>
      </c>
      <c r="HB108" s="202">
        <f t="shared" si="629"/>
        <v>6.1523187231211302E-5</v>
      </c>
      <c r="HC108" s="202">
        <f t="shared" si="629"/>
        <v>5.3992151754603879E-5</v>
      </c>
      <c r="HD108" s="202">
        <f t="shared" si="629"/>
        <v>4.7216065175337407E-5</v>
      </c>
      <c r="HE108" s="202">
        <f t="shared" si="629"/>
        <v>4.1144926768989538E-5</v>
      </c>
      <c r="HF108" s="202">
        <f t="shared" si="629"/>
        <v>3.5728118153263067E-5</v>
      </c>
      <c r="HG108" s="202">
        <f t="shared" si="629"/>
        <v>3.0915148460703689E-5</v>
      </c>
      <c r="HH108" s="202">
        <f t="shared" si="629"/>
        <v>2.6656300589853722E-5</v>
      </c>
      <c r="HI108" s="202">
        <f t="shared" si="629"/>
        <v>2.2903178821737068E-5</v>
      </c>
      <c r="HJ108" s="202">
        <f t="shared" si="629"/>
        <v>1.9609160311277648E-5</v>
      </c>
      <c r="HK108" s="202">
        <f t="shared" si="629"/>
        <v>1.6729754821540608E-5</v>
      </c>
      <c r="HL108" s="202">
        <f t="shared" si="629"/>
        <v>1.4222878557475323E-5</v>
      </c>
      <c r="HM108" s="202">
        <f t="shared" si="629"/>
        <v>1.2049049082789254E-5</v>
      </c>
      <c r="HN108" s="202">
        <f t="shared" si="629"/>
        <v>1.0171509087059776E-5</v>
      </c>
      <c r="HO108" s="202">
        <f t="shared" si="629"/>
        <v>8.5562872370855443E-6</v>
      </c>
      <c r="HP108" s="202">
        <f t="shared" si="629"/>
        <v>7.1722045300129815E-6</v>
      </c>
    </row>
    <row r="109" spans="1:224" ht="15.75" x14ac:dyDescent="0.25">
      <c r="A109" s="5"/>
      <c r="C109" s="31" t="s">
        <v>16</v>
      </c>
      <c r="D109" s="73">
        <f>IF(AND(D108&gt;0,D108&lt;1,NOT(K104="")),_xlfn.NORM.INV((1-$D$108)/2,$G$104,$K$104),"")</f>
        <v>508.10369436505391</v>
      </c>
      <c r="E109" s="37"/>
      <c r="F109" s="2"/>
      <c r="G109" s="5"/>
      <c r="H109" s="5"/>
      <c r="I109" s="5"/>
      <c r="J109" s="5"/>
      <c r="K109" s="5"/>
      <c r="L109" s="5"/>
      <c r="M109" s="5"/>
      <c r="N109" s="5"/>
      <c r="O109" s="5"/>
      <c r="P109" s="5"/>
      <c r="Q109" s="5"/>
      <c r="R109" s="5"/>
      <c r="S109" s="5"/>
      <c r="T109" s="5"/>
      <c r="U109" s="5"/>
      <c r="DT109" s="248">
        <f>MAX(DT106:DT108)</f>
        <v>8.5562872370853308E-6</v>
      </c>
      <c r="DU109" s="248">
        <f t="shared" ref="DU109:GF109" si="630">MAX(DU106:DU108)</f>
        <v>1.0171509087059534E-5</v>
      </c>
      <c r="DV109" s="248">
        <f t="shared" si="630"/>
        <v>1.2049049082788985E-5</v>
      </c>
      <c r="DW109" s="248">
        <f t="shared" si="630"/>
        <v>1.4222878557475024E-5</v>
      </c>
      <c r="DX109" s="248">
        <f t="shared" si="630"/>
        <v>1.6729754821540286E-5</v>
      </c>
      <c r="DY109" s="248">
        <f t="shared" si="630"/>
        <v>1.9609160311277299E-5</v>
      </c>
      <c r="DZ109" s="248">
        <f t="shared" si="630"/>
        <v>2.2903178821736706E-5</v>
      </c>
      <c r="EA109" s="248">
        <f t="shared" si="630"/>
        <v>2.6656300589853325E-5</v>
      </c>
      <c r="EB109" s="248">
        <f t="shared" si="630"/>
        <v>3.091514846070329E-5</v>
      </c>
      <c r="EC109" s="248">
        <f t="shared" si="630"/>
        <v>3.572811815326264E-5</v>
      </c>
      <c r="ED109" s="248">
        <f t="shared" si="630"/>
        <v>4.1144926768989104E-5</v>
      </c>
      <c r="EE109" s="248">
        <f t="shared" si="630"/>
        <v>4.7216065175336946E-5</v>
      </c>
      <c r="EF109" s="248">
        <f t="shared" si="630"/>
        <v>5.3992151754603405E-5</v>
      </c>
      <c r="EG109" s="248">
        <f t="shared" si="630"/>
        <v>6.1523187231210787E-5</v>
      </c>
      <c r="EH109" s="248">
        <f t="shared" si="630"/>
        <v>6.985771285802671E-5</v>
      </c>
      <c r="EI109" s="248">
        <f t="shared" si="630"/>
        <v>7.9041877119046208E-5</v>
      </c>
      <c r="EJ109" s="248">
        <f t="shared" si="630"/>
        <v>8.9118419239270615E-5</v>
      </c>
      <c r="EK109" s="248">
        <f t="shared" si="630"/>
        <v>1.0012558111335139E-4</v>
      </c>
      <c r="EL109" s="248">
        <f t="shared" si="630"/>
        <v>1.1209596268626847E-4</v>
      </c>
      <c r="EM109" s="248">
        <f t="shared" si="630"/>
        <v>1.2505533924030374E-4</v>
      </c>
      <c r="EN109" s="248">
        <f t="shared" si="630"/>
        <v>1.3902146234787214E-4</v>
      </c>
      <c r="EO109" s="248">
        <f t="shared" si="630"/>
        <v>1.5400286931411061E-4</v>
      </c>
      <c r="EP109" s="248">
        <f t="shared" si="630"/>
        <v>1.6999772862474381E-4</v>
      </c>
      <c r="EQ109" s="248">
        <f t="shared" si="630"/>
        <v>1.8699275110006032E-4</v>
      </c>
      <c r="ER109" s="248">
        <f t="shared" si="630"/>
        <v>2.0496219800456787E-4</v>
      </c>
      <c r="ES109" s="248">
        <f t="shared" si="630"/>
        <v>2.2386701815289283E-4</v>
      </c>
      <c r="ET109" s="248">
        <f t="shared" si="630"/>
        <v>2.4365414597948056E-4</v>
      </c>
      <c r="EU109" s="248">
        <f t="shared" si="630"/>
        <v>2.6425599151726968E-4</v>
      </c>
      <c r="EV109" s="248">
        <f t="shared" si="630"/>
        <v>2.8559015119978344E-4</v>
      </c>
      <c r="EW109" s="248">
        <f t="shared" si="630"/>
        <v>3.0755936533442005E-4</v>
      </c>
      <c r="EX109" s="248">
        <f t="shared" si="630"/>
        <v>3.3005174399999902E-4</v>
      </c>
      <c r="EY109" s="248">
        <f t="shared" si="630"/>
        <v>3.52941278045007E-4</v>
      </c>
      <c r="EZ109" s="248">
        <f t="shared" si="630"/>
        <v>3.760886458904337E-4</v>
      </c>
      <c r="FA109" s="248">
        <f t="shared" si="630"/>
        <v>3.993423200981186E-4</v>
      </c>
      <c r="FB109" s="248">
        <f t="shared" si="630"/>
        <v>4.2253997031535886E-4</v>
      </c>
      <c r="FC109" s="248">
        <f t="shared" si="630"/>
        <v>4.4551015144631695E-4</v>
      </c>
      <c r="FD109" s="248">
        <f t="shared" si="630"/>
        <v>4.6807425795618757E-4</v>
      </c>
      <c r="FE109" s="248">
        <f t="shared" si="630"/>
        <v>4.9004871733224816E-4</v>
      </c>
      <c r="FF109" s="248">
        <f t="shared" si="630"/>
        <v>5.1124738816688713E-4</v>
      </c>
      <c r="FG109" s="248">
        <f t="shared" si="630"/>
        <v>5.3148412135496854E-4</v>
      </c>
      <c r="FH109" s="248">
        <f t="shared" si="630"/>
        <v>5.5057543676809736E-4</v>
      </c>
      <c r="FI109" s="248">
        <f t="shared" si="630"/>
        <v>5.6834326272080151E-4</v>
      </c>
      <c r="FJ109" s="248">
        <f t="shared" si="630"/>
        <v>5.8461768179000363E-4</v>
      </c>
      <c r="FK109" s="248">
        <f t="shared" si="630"/>
        <v>5.9923962426386001E-4</v>
      </c>
      <c r="FL109" s="248">
        <f t="shared" si="630"/>
        <v>6.1206344980791426E-4</v>
      </c>
      <c r="FM109" s="248">
        <f t="shared" si="630"/>
        <v>6.2295935892193771E-4</v>
      </c>
      <c r="FN109" s="248">
        <f t="shared" si="630"/>
        <v>6.3181557843907104E-4</v>
      </c>
      <c r="FO109" s="248">
        <f t="shared" si="630"/>
        <v>6.3854026964947023E-4</v>
      </c>
      <c r="FP109" s="248">
        <f t="shared" si="630"/>
        <v>6.4306311351350939E-4</v>
      </c>
      <c r="FQ109" s="248">
        <f t="shared" si="630"/>
        <v>6.453365347073944E-4</v>
      </c>
      <c r="FR109" s="248">
        <f t="shared" si="630"/>
        <v>6.453365347073944E-4</v>
      </c>
      <c r="FS109" s="248">
        <f t="shared" si="630"/>
        <v>6.4306311351350928E-4</v>
      </c>
      <c r="FT109" s="248">
        <f t="shared" si="630"/>
        <v>6.385402696494699E-4</v>
      </c>
      <c r="FU109" s="248">
        <f t="shared" si="630"/>
        <v>6.318155784390706E-4</v>
      </c>
      <c r="FV109" s="248">
        <f t="shared" si="630"/>
        <v>6.229593589219375E-4</v>
      </c>
      <c r="FW109" s="248">
        <f t="shared" si="630"/>
        <v>6.1206344980791383E-4</v>
      </c>
      <c r="FX109" s="248">
        <f t="shared" si="630"/>
        <v>5.9923962426385957E-4</v>
      </c>
      <c r="FY109" s="248">
        <f t="shared" si="630"/>
        <v>5.846176817900032E-4</v>
      </c>
      <c r="FZ109" s="248">
        <f t="shared" si="630"/>
        <v>5.6834326272080108E-4</v>
      </c>
      <c r="GA109" s="248">
        <f t="shared" si="630"/>
        <v>5.5057543676809671E-4</v>
      </c>
      <c r="GB109" s="248">
        <f t="shared" si="630"/>
        <v>5.3148412135496789E-4</v>
      </c>
      <c r="GC109" s="248">
        <f t="shared" si="630"/>
        <v>5.1124738816688659E-4</v>
      </c>
      <c r="GD109" s="248">
        <f t="shared" si="630"/>
        <v>4.9004871733224751E-4</v>
      </c>
      <c r="GE109" s="248">
        <f t="shared" si="630"/>
        <v>4.6807425795618681E-4</v>
      </c>
      <c r="GF109" s="248">
        <f t="shared" si="630"/>
        <v>4.4551015144631614E-4</v>
      </c>
      <c r="GG109" s="248">
        <f t="shared" ref="GG109:HP109" si="631">MAX(GG106:GG108)</f>
        <v>4.2253997031535805E-4</v>
      </c>
      <c r="GH109" s="248">
        <f t="shared" si="631"/>
        <v>3.9934232009811784E-4</v>
      </c>
      <c r="GI109" s="248">
        <f t="shared" si="631"/>
        <v>3.7608864589043294E-4</v>
      </c>
      <c r="GJ109" s="248">
        <f t="shared" si="631"/>
        <v>3.5294127804500613E-4</v>
      </c>
      <c r="GK109" s="248">
        <f t="shared" si="631"/>
        <v>3.3005174399999826E-4</v>
      </c>
      <c r="GL109" s="248">
        <f t="shared" si="631"/>
        <v>3.0755936533441929E-4</v>
      </c>
      <c r="GM109" s="248">
        <f t="shared" si="631"/>
        <v>2.8559015119978285E-4</v>
      </c>
      <c r="GN109" s="248">
        <f t="shared" si="631"/>
        <v>2.6425599151726925E-4</v>
      </c>
      <c r="GO109" s="248">
        <f t="shared" si="631"/>
        <v>2.4365414597948026E-4</v>
      </c>
      <c r="GP109" s="248">
        <f t="shared" si="631"/>
        <v>2.238670181528927E-4</v>
      </c>
      <c r="GQ109" s="248">
        <f t="shared" si="631"/>
        <v>2.0496219800456781E-4</v>
      </c>
      <c r="GR109" s="248">
        <f t="shared" si="631"/>
        <v>1.8699275110006032E-4</v>
      </c>
      <c r="GS109" s="248">
        <f t="shared" si="631"/>
        <v>1.6999772862474395E-4</v>
      </c>
      <c r="GT109" s="248">
        <f t="shared" si="631"/>
        <v>1.540028693141108E-4</v>
      </c>
      <c r="GU109" s="248">
        <f t="shared" si="631"/>
        <v>1.3902146234787249E-4</v>
      </c>
      <c r="GV109" s="248">
        <f t="shared" si="631"/>
        <v>1.2505533924030409E-4</v>
      </c>
      <c r="GW109" s="248">
        <f t="shared" si="631"/>
        <v>1.1209596268626891E-4</v>
      </c>
      <c r="GX109" s="248">
        <f t="shared" si="631"/>
        <v>1.0012558111335184E-4</v>
      </c>
      <c r="GY109" s="248">
        <f t="shared" si="631"/>
        <v>8.9118419239271089E-5</v>
      </c>
      <c r="GZ109" s="248">
        <f t="shared" si="631"/>
        <v>7.9041877119046737E-5</v>
      </c>
      <c r="HA109" s="248">
        <f t="shared" si="631"/>
        <v>6.9857712858027238E-5</v>
      </c>
      <c r="HB109" s="248">
        <f t="shared" si="631"/>
        <v>6.1523187231211302E-5</v>
      </c>
      <c r="HC109" s="248">
        <f t="shared" si="631"/>
        <v>5.3992151754603879E-5</v>
      </c>
      <c r="HD109" s="248">
        <f t="shared" si="631"/>
        <v>4.7216065175337407E-5</v>
      </c>
      <c r="HE109" s="248">
        <f t="shared" si="631"/>
        <v>4.1144926768989538E-5</v>
      </c>
      <c r="HF109" s="248">
        <f t="shared" si="631"/>
        <v>3.5728118153263067E-5</v>
      </c>
      <c r="HG109" s="248">
        <f t="shared" si="631"/>
        <v>3.0915148460703689E-5</v>
      </c>
      <c r="HH109" s="248">
        <f t="shared" si="631"/>
        <v>2.6656300589853722E-5</v>
      </c>
      <c r="HI109" s="248">
        <f t="shared" si="631"/>
        <v>2.2903178821737068E-5</v>
      </c>
      <c r="HJ109" s="248">
        <f t="shared" si="631"/>
        <v>1.9609160311277648E-5</v>
      </c>
      <c r="HK109" s="248">
        <f t="shared" si="631"/>
        <v>1.6729754821540608E-5</v>
      </c>
      <c r="HL109" s="248">
        <f t="shared" si="631"/>
        <v>1.4222878557475323E-5</v>
      </c>
      <c r="HM109" s="248">
        <f t="shared" si="631"/>
        <v>1.2049049082789254E-5</v>
      </c>
      <c r="HN109" s="248">
        <f t="shared" si="631"/>
        <v>1.0171509087059776E-5</v>
      </c>
      <c r="HO109" s="248">
        <f t="shared" si="631"/>
        <v>8.5562872370855443E-6</v>
      </c>
      <c r="HP109" s="248">
        <f t="shared" si="631"/>
        <v>7.1722045300129815E-6</v>
      </c>
    </row>
    <row r="110" spans="1:224" ht="15.75" x14ac:dyDescent="0.25">
      <c r="A110" s="5"/>
      <c r="B110" s="5"/>
      <c r="C110" s="31" t="s">
        <v>52</v>
      </c>
      <c r="D110" s="73">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53</v>
      </c>
      <c r="D114" s="41">
        <f>IF(AND($D$112&gt;0,$D$113&gt;0,$D$112&lt;$D$113,NOT(ISBLANK(D113)),NOT(K104="")),_xlfn.NORM.DIST($D$113,$G$104,$K$104,TRUE)-_xlfn.NORM.DIST($D$112,$G$104,$K$104,TRUE),"")</f>
        <v>0.23165204134711592</v>
      </c>
      <c r="E114" s="37"/>
      <c r="F114" s="44" t="s">
        <v>38</v>
      </c>
      <c r="G114" s="5"/>
      <c r="H114" s="5"/>
      <c r="I114" s="5"/>
      <c r="J114" s="5"/>
      <c r="K114" s="5"/>
      <c r="L114" s="5"/>
      <c r="M114" s="5"/>
      <c r="N114" s="5"/>
      <c r="O114" s="5"/>
      <c r="P114" s="5"/>
      <c r="Q114" s="5"/>
      <c r="R114" s="5"/>
      <c r="S114" s="5"/>
      <c r="T114" s="5"/>
      <c r="U114" s="5"/>
    </row>
    <row r="115" spans="1:21" ht="17.25" x14ac:dyDescent="0.3">
      <c r="A115" s="5"/>
      <c r="B115" s="5"/>
      <c r="C115" s="74" t="s">
        <v>187</v>
      </c>
      <c r="D115" s="43">
        <f>IF(AND($D$112&gt;0,$D$113&gt;0,$D$112&lt;$D$113,NOT($K$104="")),_xlfn.NORM.DIST(D112,$G$104,$K$104,TRUE),"")</f>
        <v>0.38417397932644204</v>
      </c>
      <c r="E115" s="37"/>
      <c r="F115" s="44" t="s">
        <v>39</v>
      </c>
      <c r="G115" s="5"/>
      <c r="H115" s="5"/>
      <c r="I115" s="5"/>
      <c r="J115" s="5"/>
      <c r="K115" s="5"/>
      <c r="L115" s="5"/>
      <c r="M115" s="5"/>
      <c r="N115" s="5"/>
      <c r="O115" s="5"/>
      <c r="P115" s="5"/>
      <c r="Q115" s="5"/>
      <c r="R115" s="5"/>
      <c r="S115" s="5"/>
      <c r="T115" s="5"/>
      <c r="U115" s="5"/>
    </row>
    <row r="116" spans="1:21" ht="17.25" x14ac:dyDescent="0.3">
      <c r="A116" s="5"/>
      <c r="B116" s="5"/>
      <c r="C116" s="74" t="s">
        <v>188</v>
      </c>
      <c r="D116" s="42">
        <f>IF(AND($D$112&gt;0,$D$113&gt;0,$D$112&lt;$D$113,NOT($K$104="")),1-_xlfn.NORM.DIST(D113,$G$104,$K$104,TRUE),"")</f>
        <v>0.38417397932644204</v>
      </c>
      <c r="E116" s="37"/>
      <c r="F116" s="44" t="s">
        <v>37</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50</v>
      </c>
      <c r="C138" s="11"/>
      <c r="D138" s="11"/>
      <c r="E138" s="12"/>
      <c r="F138" s="12"/>
      <c r="G138" s="11"/>
      <c r="H138" s="12"/>
      <c r="I138" s="12"/>
      <c r="J138" s="11"/>
      <c r="K138" s="11"/>
      <c r="L138" s="11"/>
      <c r="M138" s="11"/>
      <c r="N138" s="13"/>
      <c r="U138" s="5"/>
    </row>
    <row r="139" spans="1:21" x14ac:dyDescent="0.25">
      <c r="A139" s="2"/>
      <c r="B139" s="10" t="s">
        <v>60</v>
      </c>
      <c r="C139" s="11"/>
      <c r="D139" s="11"/>
      <c r="E139" s="12"/>
      <c r="F139" s="12"/>
      <c r="G139" s="11"/>
      <c r="H139" s="12"/>
      <c r="I139" s="12"/>
      <c r="J139" s="11"/>
      <c r="K139" s="11"/>
      <c r="L139" s="11"/>
      <c r="M139" s="11"/>
      <c r="N139" s="13"/>
      <c r="U139" s="5"/>
    </row>
    <row r="140" spans="1:21" x14ac:dyDescent="0.25">
      <c r="A140" s="2"/>
      <c r="B140" s="10" t="s">
        <v>33</v>
      </c>
      <c r="C140" s="11"/>
      <c r="D140" s="11"/>
      <c r="E140" s="12"/>
      <c r="F140" s="12"/>
      <c r="G140" s="11"/>
      <c r="H140" s="12"/>
      <c r="I140" s="12"/>
      <c r="J140" s="11"/>
      <c r="K140" s="11"/>
      <c r="L140" s="11"/>
      <c r="M140" s="11"/>
      <c r="N140" s="13"/>
      <c r="U140" s="5"/>
    </row>
    <row r="141" spans="1:21" x14ac:dyDescent="0.25">
      <c r="A141" s="2"/>
      <c r="B141" s="10" t="s">
        <v>34</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51</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0.1.6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99</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100</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64</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169</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769</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167</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62</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166</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168</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702</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703</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813</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7" t="s">
        <v>799</v>
      </c>
      <c r="D3" s="56" t="s">
        <v>25</v>
      </c>
      <c r="E3" s="56"/>
      <c r="F3" s="56"/>
      <c r="G3" s="56" t="s">
        <v>723</v>
      </c>
      <c r="H3" s="56" t="s">
        <v>9</v>
      </c>
      <c r="I3" s="56" t="s">
        <v>128</v>
      </c>
      <c r="J3" s="56" t="s">
        <v>818</v>
      </c>
      <c r="K3" s="56" t="s">
        <v>817</v>
      </c>
      <c r="L3" s="56" t="s">
        <v>815</v>
      </c>
      <c r="M3" s="56" t="s">
        <v>816</v>
      </c>
      <c r="N3" s="400"/>
      <c r="O3" s="400"/>
      <c r="P3" s="94">
        <v>0.1</v>
      </c>
      <c r="Q3" s="52">
        <v>0.9</v>
      </c>
      <c r="R3" s="52">
        <v>0.85</v>
      </c>
      <c r="S3" s="52">
        <v>0.8</v>
      </c>
      <c r="T3" s="52">
        <v>0.75</v>
      </c>
      <c r="U3" s="52">
        <v>0.7</v>
      </c>
      <c r="V3" s="5"/>
      <c r="W3" s="161" t="s">
        <v>135</v>
      </c>
      <c r="DU3" s="161" t="s">
        <v>129</v>
      </c>
      <c r="HR3" s="164" t="s">
        <v>170</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729</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730</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731</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779</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79" t="s">
        <v>49</v>
      </c>
      <c r="C106" s="380"/>
      <c r="D106" s="381"/>
      <c r="E106" s="5"/>
      <c r="F106" s="5"/>
      <c r="G106" s="5"/>
      <c r="H106" s="5"/>
      <c r="I106" s="5"/>
      <c r="K106" s="31" t="s">
        <v>58</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52</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53</v>
      </c>
      <c r="D114" s="41">
        <f>IF(AND($D$112&gt;0,$D$113&gt;0,$D$112&lt;$D$113,NOT(L104="")),_xlfn.NORM.DIST($D$113,$G$104,$L$104,TRUE)-_xlfn.NORM.DIST($D$112,$G$104,$L$104,TRUE),"")</f>
        <v>0.89941223176427609</v>
      </c>
      <c r="E114" s="37"/>
      <c r="F114" s="44" t="s">
        <v>38</v>
      </c>
      <c r="G114" s="5"/>
      <c r="H114" s="5"/>
      <c r="I114" s="5"/>
      <c r="J114" s="5"/>
      <c r="K114" s="5"/>
      <c r="L114" s="5"/>
      <c r="M114" s="5"/>
      <c r="N114" s="5"/>
      <c r="O114" s="5"/>
      <c r="P114" s="5"/>
      <c r="Q114" s="5"/>
      <c r="R114" s="5"/>
      <c r="S114" s="5"/>
      <c r="T114" s="5"/>
      <c r="U114" s="5"/>
      <c r="V114" s="5"/>
    </row>
    <row r="115" spans="1:22" ht="17.25" x14ac:dyDescent="0.3">
      <c r="A115" s="5"/>
      <c r="B115" s="5"/>
      <c r="C115" s="74" t="s">
        <v>187</v>
      </c>
      <c r="D115" s="43">
        <f>IF(AND($D$112&gt;0,$D$113&gt;0,$D$112&lt;$D$113,NOT($L$104="")),_xlfn.NORM.DIST(D112,$G$104,$L$104,TRUE),"")</f>
        <v>5.0293884117861912E-2</v>
      </c>
      <c r="E115" s="37"/>
      <c r="F115" s="44" t="s">
        <v>39</v>
      </c>
      <c r="G115" s="5"/>
      <c r="H115" s="5"/>
      <c r="I115" s="5"/>
      <c r="J115" s="5"/>
      <c r="K115" s="5"/>
      <c r="L115" s="5"/>
      <c r="M115" s="5"/>
      <c r="N115" s="5"/>
      <c r="O115" s="5"/>
      <c r="P115" s="5"/>
      <c r="Q115" s="5"/>
      <c r="R115" s="5"/>
      <c r="S115" s="5"/>
      <c r="T115" s="5"/>
      <c r="U115" s="5"/>
      <c r="V115" s="5"/>
    </row>
    <row r="116" spans="1:22" ht="17.25" x14ac:dyDescent="0.3">
      <c r="A116" s="5"/>
      <c r="B116" s="5"/>
      <c r="C116" s="74" t="s">
        <v>188</v>
      </c>
      <c r="D116" s="42">
        <f>IF(AND($D$112&gt;0,$D$113&gt;0,$D$112&lt;$D$113,NOT($L$104="")),1-_xlfn.NORM.DIST(D113,$G$104,$L$104,TRUE),"")</f>
        <v>5.0293884117861953E-2</v>
      </c>
      <c r="E116" s="37"/>
      <c r="F116" s="44" t="s">
        <v>37</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50</v>
      </c>
      <c r="C138" s="11"/>
      <c r="D138" s="11"/>
      <c r="E138" s="12"/>
      <c r="F138" s="12"/>
      <c r="G138" s="11"/>
      <c r="H138" s="12"/>
      <c r="I138" s="12"/>
      <c r="J138" s="11"/>
      <c r="K138" s="11"/>
      <c r="L138" s="11"/>
      <c r="M138" s="11"/>
      <c r="N138" s="11"/>
      <c r="O138" s="13"/>
      <c r="V138" s="5"/>
    </row>
    <row r="139" spans="1:22" x14ac:dyDescent="0.25">
      <c r="A139" s="2"/>
      <c r="B139" s="10" t="s">
        <v>60</v>
      </c>
      <c r="C139" s="11"/>
      <c r="D139" s="11"/>
      <c r="E139" s="12"/>
      <c r="F139" s="12"/>
      <c r="G139" s="11"/>
      <c r="H139" s="12"/>
      <c r="I139" s="12"/>
      <c r="J139" s="11"/>
      <c r="K139" s="11"/>
      <c r="L139" s="11"/>
      <c r="M139" s="11"/>
      <c r="N139" s="11"/>
      <c r="O139" s="13"/>
      <c r="V139" s="5"/>
    </row>
    <row r="140" spans="1:22" x14ac:dyDescent="0.25">
      <c r="A140" s="2"/>
      <c r="B140" s="10" t="s">
        <v>33</v>
      </c>
      <c r="C140" s="11"/>
      <c r="D140" s="11"/>
      <c r="E140" s="12"/>
      <c r="F140" s="12"/>
      <c r="G140" s="11"/>
      <c r="H140" s="12"/>
      <c r="I140" s="12"/>
      <c r="J140" s="11"/>
      <c r="K140" s="11"/>
      <c r="L140" s="11"/>
      <c r="M140" s="11"/>
      <c r="N140" s="11"/>
      <c r="O140" s="13"/>
      <c r="V140" s="5"/>
    </row>
    <row r="141" spans="1:22" x14ac:dyDescent="0.25">
      <c r="A141" s="2"/>
      <c r="B141" s="10" t="s">
        <v>34</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51</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0.1.6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99</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100</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64</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169</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769</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167</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62</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166</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168</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702</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703</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704</v>
      </c>
    </row>
    <row r="161" spans="1:9" x14ac:dyDescent="0.25">
      <c r="B161" s="148" t="s">
        <v>61</v>
      </c>
    </row>
    <row r="162" spans="1:9" x14ac:dyDescent="0.25">
      <c r="B162" s="394" t="s">
        <v>708</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 (1-Point entry)'!DU4:HQ4</xm:f>
              <xm:sqref>I4</xm:sqref>
            </x14:sparkline>
            <x14:sparkline>
              <xm:f>'SPERT® Lognorm (1-Point entry)'!DU5:HQ5</xm:f>
              <xm:sqref>I5</xm:sqref>
            </x14:sparkline>
            <x14:sparkline>
              <xm:f>'SPERT® Lognorm (1-Point entry)'!DU6:HQ6</xm:f>
              <xm:sqref>I6</xm:sqref>
            </x14:sparkline>
            <x14:sparkline>
              <xm:f>'SPERT® Lognorm (1-Point entry)'!DU7:HQ7</xm:f>
              <xm:sqref>I7</xm:sqref>
            </x14:sparkline>
            <x14:sparkline>
              <xm:f>'SPERT® Lognorm (1-Point entry)'!DU8:HQ8</xm:f>
              <xm:sqref>I8</xm:sqref>
            </x14:sparkline>
            <x14:sparkline>
              <xm:f>'SPERT® Lognorm (1-Point entry)'!DU9:HQ9</xm:f>
              <xm:sqref>I9</xm:sqref>
            </x14:sparkline>
            <x14:sparkline>
              <xm:f>'SPERT® Lognorm (1-Point entry)'!DU10:HQ10</xm:f>
              <xm:sqref>I10</xm:sqref>
            </x14:sparkline>
            <x14:sparkline>
              <xm:f>'SPERT® Lognorm (1-Point entry)'!DU11:HQ11</xm:f>
              <xm:sqref>I11</xm:sqref>
            </x14:sparkline>
            <x14:sparkline>
              <xm:f>'SPERT® Lognorm (1-Point entry)'!DU12:HQ12</xm:f>
              <xm:sqref>I12</xm:sqref>
            </x14:sparkline>
            <x14:sparkline>
              <xm:f>'SPERT® Lognorm (1-Point entry)'!DU13:HQ13</xm:f>
              <xm:sqref>I13</xm:sqref>
            </x14:sparkline>
            <x14:sparkline>
              <xm:f>'SPERT® Lognorm (1-Point entry)'!DU14:HQ14</xm:f>
              <xm:sqref>I14</xm:sqref>
            </x14:sparkline>
            <x14:sparkline>
              <xm:f>'SPERT® Lognorm (1-Point entry)'!DU15:HQ15</xm:f>
              <xm:sqref>I15</xm:sqref>
            </x14:sparkline>
            <x14:sparkline>
              <xm:f>'SPERT® Lognorm (1-Point entry)'!DU16:HQ16</xm:f>
              <xm:sqref>I16</xm:sqref>
            </x14:sparkline>
            <x14:sparkline>
              <xm:f>'SPERT® Lognorm (1-Point entry)'!DU17:HQ17</xm:f>
              <xm:sqref>I17</xm:sqref>
            </x14:sparkline>
            <x14:sparkline>
              <xm:f>'SPERT® Lognorm (1-Point entry)'!DU18:HQ18</xm:f>
              <xm:sqref>I18</xm:sqref>
            </x14:sparkline>
            <x14:sparkline>
              <xm:f>'SPERT® Lognorm (1-Point entry)'!DU19:HQ19</xm:f>
              <xm:sqref>I19</xm:sqref>
            </x14:sparkline>
            <x14:sparkline>
              <xm:f>'SPERT® Lognorm (1-Point entry)'!DU20:HQ20</xm:f>
              <xm:sqref>I20</xm:sqref>
            </x14:sparkline>
            <x14:sparkline>
              <xm:f>'SPERT® Lognorm (1-Point entry)'!DU21:HQ21</xm:f>
              <xm:sqref>I21</xm:sqref>
            </x14:sparkline>
            <x14:sparkline>
              <xm:f>'SPERT® Lognorm (1-Point entry)'!DU22:HQ22</xm:f>
              <xm:sqref>I22</xm:sqref>
            </x14:sparkline>
            <x14:sparkline>
              <xm:f>'SPERT® Lognorm (1-Point entry)'!DU23:HQ23</xm:f>
              <xm:sqref>I23</xm:sqref>
            </x14:sparkline>
            <x14:sparkline>
              <xm:f>'SPERT® Lognorm (1-Point entry)'!DU24:HQ24</xm:f>
              <xm:sqref>I24</xm:sqref>
            </x14:sparkline>
            <x14:sparkline>
              <xm:f>'SPERT® Lognorm (1-Point entry)'!DU25:HQ25</xm:f>
              <xm:sqref>I25</xm:sqref>
            </x14:sparkline>
            <x14:sparkline>
              <xm:f>'SPERT® Lognorm (1-Point entry)'!DU26:HQ26</xm:f>
              <xm:sqref>I26</xm:sqref>
            </x14:sparkline>
            <x14:sparkline>
              <xm:f>'SPERT® Lognorm (1-Point entry)'!DU27:HQ27</xm:f>
              <xm:sqref>I27</xm:sqref>
            </x14:sparkline>
            <x14:sparkline>
              <xm:f>'SPERT® Lognorm (1-Point entry)'!DU28:HQ28</xm:f>
              <xm:sqref>I28</xm:sqref>
            </x14:sparkline>
            <x14:sparkline>
              <xm:f>'SPERT® Lognorm (1-Point entry)'!DU29:HQ29</xm:f>
              <xm:sqref>I29</xm:sqref>
            </x14:sparkline>
            <x14:sparkline>
              <xm:f>'SPERT® Lognorm (1-Point entry)'!DU30:HQ30</xm:f>
              <xm:sqref>I30</xm:sqref>
            </x14:sparkline>
            <x14:sparkline>
              <xm:f>'SPERT® Lognorm (1-Point entry)'!DU31:HQ31</xm:f>
              <xm:sqref>I31</xm:sqref>
            </x14:sparkline>
            <x14:sparkline>
              <xm:f>'SPERT® Lognorm (1-Point entry)'!DU32:HQ32</xm:f>
              <xm:sqref>I32</xm:sqref>
            </x14:sparkline>
            <x14:sparkline>
              <xm:f>'SPERT® Lognorm (1-Point entry)'!DU33:HQ33</xm:f>
              <xm:sqref>I33</xm:sqref>
            </x14:sparkline>
            <x14:sparkline>
              <xm:f>'SPERT® Lognorm (1-Point entry)'!DU34:HQ34</xm:f>
              <xm:sqref>I34</xm:sqref>
            </x14:sparkline>
            <x14:sparkline>
              <xm:f>'SPERT® Lognorm (1-Point entry)'!DU35:HQ35</xm:f>
              <xm:sqref>I35</xm:sqref>
            </x14:sparkline>
            <x14:sparkline>
              <xm:f>'SPERT® Lognorm (1-Point entry)'!DU36:HQ36</xm:f>
              <xm:sqref>I36</xm:sqref>
            </x14:sparkline>
            <x14:sparkline>
              <xm:f>'SPERT® Lognorm (1-Point entry)'!DU37:HQ37</xm:f>
              <xm:sqref>I37</xm:sqref>
            </x14:sparkline>
            <x14:sparkline>
              <xm:f>'SPERT® Lognorm (1-Point entry)'!DU38:HQ38</xm:f>
              <xm:sqref>I38</xm:sqref>
            </x14:sparkline>
            <x14:sparkline>
              <xm:f>'SPERT® Lognorm (1-Point entry)'!DU39:HQ39</xm:f>
              <xm:sqref>I39</xm:sqref>
            </x14:sparkline>
            <x14:sparkline>
              <xm:f>'SPERT® Lognorm (1-Point entry)'!DU40:HQ40</xm:f>
              <xm:sqref>I40</xm:sqref>
            </x14:sparkline>
            <x14:sparkline>
              <xm:f>'SPERT® Lognorm (1-Point entry)'!DU41:HQ41</xm:f>
              <xm:sqref>I41</xm:sqref>
            </x14:sparkline>
            <x14:sparkline>
              <xm:f>'SPERT® Lognorm (1-Point entry)'!DU42:HQ42</xm:f>
              <xm:sqref>I42</xm:sqref>
            </x14:sparkline>
            <x14:sparkline>
              <xm:f>'SPERT® Lognorm (1-Point entry)'!DU43:HQ43</xm:f>
              <xm:sqref>I43</xm:sqref>
            </x14:sparkline>
            <x14:sparkline>
              <xm:f>'SPERT® Lognorm (1-Point entry)'!DU44:HQ44</xm:f>
              <xm:sqref>I44</xm:sqref>
            </x14:sparkline>
            <x14:sparkline>
              <xm:f>'SPERT® Lognorm (1-Point entry)'!DU45:HQ45</xm:f>
              <xm:sqref>I45</xm:sqref>
            </x14:sparkline>
            <x14:sparkline>
              <xm:f>'SPERT® Lognorm (1-Point entry)'!DU46:HQ46</xm:f>
              <xm:sqref>I46</xm:sqref>
            </x14:sparkline>
            <x14:sparkline>
              <xm:f>'SPERT® Lognorm (1-Point entry)'!DU47:HQ47</xm:f>
              <xm:sqref>I47</xm:sqref>
            </x14:sparkline>
            <x14:sparkline>
              <xm:f>'SPERT® Lognorm (1-Point entry)'!DU48:HQ48</xm:f>
              <xm:sqref>I48</xm:sqref>
            </x14:sparkline>
            <x14:sparkline>
              <xm:f>'SPERT® Lognorm (1-Point entry)'!DU49:HQ49</xm:f>
              <xm:sqref>I49</xm:sqref>
            </x14:sparkline>
            <x14:sparkline>
              <xm:f>'SPERT® Lognorm (1-Point entry)'!DU50:HQ50</xm:f>
              <xm:sqref>I50</xm:sqref>
            </x14:sparkline>
            <x14:sparkline>
              <xm:f>'SPERT® Lognorm (1-Point entry)'!DU51:HQ51</xm:f>
              <xm:sqref>I51</xm:sqref>
            </x14:sparkline>
            <x14:sparkline>
              <xm:f>'SPERT® Lognorm (1-Point entry)'!DU52:HQ52</xm:f>
              <xm:sqref>I52</xm:sqref>
            </x14:sparkline>
            <x14:sparkline>
              <xm:f>'SPERT® Lognorm (1-Point entry)'!DU53:HQ53</xm:f>
              <xm:sqref>I53</xm:sqref>
            </x14:sparkline>
            <x14:sparkline>
              <xm:f>'SPERT® Lognorm (1-Point entry)'!DU54:HQ54</xm:f>
              <xm:sqref>I54</xm:sqref>
            </x14:sparkline>
            <x14:sparkline>
              <xm:f>'SPERT® Lognorm (1-Point entry)'!DU55:HQ55</xm:f>
              <xm:sqref>I55</xm:sqref>
            </x14:sparkline>
            <x14:sparkline>
              <xm:f>'SPERT® Lognorm (1-Point entry)'!DU56:HQ56</xm:f>
              <xm:sqref>I56</xm:sqref>
            </x14:sparkline>
            <x14:sparkline>
              <xm:f>'SPERT® Lognorm (1-Point entry)'!DU57:HQ57</xm:f>
              <xm:sqref>I57</xm:sqref>
            </x14:sparkline>
            <x14:sparkline>
              <xm:f>'SPERT® Lognorm (1-Point entry)'!DU58:HQ58</xm:f>
              <xm:sqref>I58</xm:sqref>
            </x14:sparkline>
            <x14:sparkline>
              <xm:f>'SPERT® Lognorm (1-Point entry)'!DU59:HQ59</xm:f>
              <xm:sqref>I59</xm:sqref>
            </x14:sparkline>
            <x14:sparkline>
              <xm:f>'SPERT® Lognorm (1-Point entry)'!DU60:HQ60</xm:f>
              <xm:sqref>I60</xm:sqref>
            </x14:sparkline>
            <x14:sparkline>
              <xm:f>'SPERT® Lognorm (1-Point entry)'!DU61:HQ61</xm:f>
              <xm:sqref>I61</xm:sqref>
            </x14:sparkline>
            <x14:sparkline>
              <xm:f>'SPERT® Lognorm (1-Point entry)'!DU62:HQ62</xm:f>
              <xm:sqref>I62</xm:sqref>
            </x14:sparkline>
            <x14:sparkline>
              <xm:f>'SPERT® Lognorm (1-Point entry)'!DU63:HQ63</xm:f>
              <xm:sqref>I63</xm:sqref>
            </x14:sparkline>
            <x14:sparkline>
              <xm:f>'SPERT® Lognorm (1-Point entry)'!DU64:HQ64</xm:f>
              <xm:sqref>I64</xm:sqref>
            </x14:sparkline>
            <x14:sparkline>
              <xm:f>'SPERT® Lognorm (1-Point entry)'!DU65:HQ65</xm:f>
              <xm:sqref>I65</xm:sqref>
            </x14:sparkline>
            <x14:sparkline>
              <xm:f>'SPERT® Lognorm (1-Point entry)'!DU66:HQ66</xm:f>
              <xm:sqref>I66</xm:sqref>
            </x14:sparkline>
            <x14:sparkline>
              <xm:f>'SPERT® Lognorm (1-Point entry)'!DU67:HQ67</xm:f>
              <xm:sqref>I67</xm:sqref>
            </x14:sparkline>
            <x14:sparkline>
              <xm:f>'SPERT® Lognorm (1-Point entry)'!DU68:HQ68</xm:f>
              <xm:sqref>I68</xm:sqref>
            </x14:sparkline>
            <x14:sparkline>
              <xm:f>'SPERT® Lognorm (1-Point entry)'!DU69:HQ69</xm:f>
              <xm:sqref>I69</xm:sqref>
            </x14:sparkline>
            <x14:sparkline>
              <xm:f>'SPERT® Lognorm (1-Point entry)'!DU70:HQ70</xm:f>
              <xm:sqref>I70</xm:sqref>
            </x14:sparkline>
            <x14:sparkline>
              <xm:f>'SPERT® Lognorm (1-Point entry)'!DU71:HQ71</xm:f>
              <xm:sqref>I71</xm:sqref>
            </x14:sparkline>
            <x14:sparkline>
              <xm:f>'SPERT® Lognorm (1-Point entry)'!DU72:HQ72</xm:f>
              <xm:sqref>I72</xm:sqref>
            </x14:sparkline>
            <x14:sparkline>
              <xm:f>'SPERT® Lognorm (1-Point entry)'!DU73:HQ73</xm:f>
              <xm:sqref>I73</xm:sqref>
            </x14:sparkline>
            <x14:sparkline>
              <xm:f>'SPERT® Lognorm (1-Point entry)'!DU74:HQ74</xm:f>
              <xm:sqref>I74</xm:sqref>
            </x14:sparkline>
            <x14:sparkline>
              <xm:f>'SPERT® Lognorm (1-Point entry)'!DU75:HQ75</xm:f>
              <xm:sqref>I75</xm:sqref>
            </x14:sparkline>
            <x14:sparkline>
              <xm:f>'SPERT® Lognorm (1-Point entry)'!DU76:HQ76</xm:f>
              <xm:sqref>I76</xm:sqref>
            </x14:sparkline>
            <x14:sparkline>
              <xm:f>'SPERT® Lognorm (1-Point entry)'!DU77:HQ77</xm:f>
              <xm:sqref>I77</xm:sqref>
            </x14:sparkline>
            <x14:sparkline>
              <xm:f>'SPERT® Lognorm (1-Point entry)'!DU78:HQ78</xm:f>
              <xm:sqref>I78</xm:sqref>
            </x14:sparkline>
            <x14:sparkline>
              <xm:f>'SPERT® Lognorm (1-Point entry)'!DU79:HQ79</xm:f>
              <xm:sqref>I79</xm:sqref>
            </x14:sparkline>
            <x14:sparkline>
              <xm:f>'SPERT® Lognorm (1-Point entry)'!DU80:HQ80</xm:f>
              <xm:sqref>I80</xm:sqref>
            </x14:sparkline>
            <x14:sparkline>
              <xm:f>'SPERT® Lognorm (1-Point entry)'!DU81:HQ81</xm:f>
              <xm:sqref>I81</xm:sqref>
            </x14:sparkline>
            <x14:sparkline>
              <xm:f>'SPERT® Lognorm (1-Point entry)'!DU82:HQ82</xm:f>
              <xm:sqref>I82</xm:sqref>
            </x14:sparkline>
            <x14:sparkline>
              <xm:f>'SPERT® Lognorm (1-Point entry)'!DU83:HQ83</xm:f>
              <xm:sqref>I83</xm:sqref>
            </x14:sparkline>
            <x14:sparkline>
              <xm:f>'SPERT® Lognorm (1-Point entry)'!DU84:HQ84</xm:f>
              <xm:sqref>I84</xm:sqref>
            </x14:sparkline>
            <x14:sparkline>
              <xm:f>'SPERT® Lognorm (1-Point entry)'!DU85:HQ85</xm:f>
              <xm:sqref>I85</xm:sqref>
            </x14:sparkline>
            <x14:sparkline>
              <xm:f>'SPERT® Lognorm (1-Point entry)'!DU86:HQ86</xm:f>
              <xm:sqref>I86</xm:sqref>
            </x14:sparkline>
            <x14:sparkline>
              <xm:f>'SPERT® Lognorm (1-Point entry)'!DU87:HQ87</xm:f>
              <xm:sqref>I87</xm:sqref>
            </x14:sparkline>
            <x14:sparkline>
              <xm:f>'SPERT® Lognorm (1-Point entry)'!DU88:HQ88</xm:f>
              <xm:sqref>I88</xm:sqref>
            </x14:sparkline>
            <x14:sparkline>
              <xm:f>'SPERT® Lognorm (1-Point entry)'!DU89:HQ89</xm:f>
              <xm:sqref>I89</xm:sqref>
            </x14:sparkline>
            <x14:sparkline>
              <xm:f>'SPERT® Lognorm (1-Point entry)'!DU90:HQ90</xm:f>
              <xm:sqref>I90</xm:sqref>
            </x14:sparkline>
            <x14:sparkline>
              <xm:f>'SPERT® Lognorm (1-Point entry)'!DU91:HQ91</xm:f>
              <xm:sqref>I91</xm:sqref>
            </x14:sparkline>
            <x14:sparkline>
              <xm:f>'SPERT® Lognorm (1-Point entry)'!DU92:HQ92</xm:f>
              <xm:sqref>I92</xm:sqref>
            </x14:sparkline>
            <x14:sparkline>
              <xm:f>'SPERT® Lognorm (1-Point entry)'!DU93:HQ93</xm:f>
              <xm:sqref>I93</xm:sqref>
            </x14:sparkline>
            <x14:sparkline>
              <xm:f>'SPERT® Lognorm (1-Point entry)'!DU94:HQ94</xm:f>
              <xm:sqref>I94</xm:sqref>
            </x14:sparkline>
            <x14:sparkline>
              <xm:f>'SPERT® Lognorm (1-Point entry)'!DU95:HQ95</xm:f>
              <xm:sqref>I95</xm:sqref>
            </x14:sparkline>
            <x14:sparkline>
              <xm:f>'SPERT® Lognorm (1-Point entry)'!DU96:HQ96</xm:f>
              <xm:sqref>I96</xm:sqref>
            </x14:sparkline>
            <x14:sparkline>
              <xm:f>'SPERT® Lognorm (1-Point entry)'!DU97:HQ97</xm:f>
              <xm:sqref>I97</xm:sqref>
            </x14:sparkline>
            <x14:sparkline>
              <xm:f>'SPERT® Lognorm (1-Point entry)'!DU98:HQ98</xm:f>
              <xm:sqref>I98</xm:sqref>
            </x14:sparkline>
            <x14:sparkline>
              <xm:f>'SPERT® Lognorm (1-Point entry)'!DU99:HQ99</xm:f>
              <xm:sqref>I99</xm:sqref>
            </x14:sparkline>
            <x14:sparkline>
              <xm:f>'SPERT® Lognorm (1-Point entry)'!DU100:HQ100</xm:f>
              <xm:sqref>I100</xm:sqref>
            </x14:sparkline>
            <x14:sparkline>
              <xm:f>'SPERT® Lognorm (1-Point entry)'!DU101:HQ101</xm:f>
              <xm:sqref>I101</xm:sqref>
            </x14:sparkline>
            <x14:sparkline>
              <xm:f>'SPERT® Lognorm (1-Point entry)'!DU102:HQ102</xm:f>
              <xm:sqref>I102</xm:sqref>
            </x14:sparkline>
            <x14:sparkline>
              <xm:f>'SPERT® Lognorm (1-Point entry)'!DU103:HQ103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721</v>
      </c>
      <c r="C1" s="53"/>
      <c r="E1" s="5"/>
      <c r="F1" s="5"/>
      <c r="G1" s="5"/>
      <c r="H1" s="5"/>
      <c r="I1" s="2"/>
      <c r="J1" s="2"/>
      <c r="K1" s="5"/>
      <c r="L1" s="2"/>
      <c r="M1" s="2"/>
      <c r="N1" s="5"/>
      <c r="O1" s="5"/>
      <c r="P1" s="5"/>
      <c r="Q1" s="389" t="s">
        <v>47</v>
      </c>
      <c r="R1" s="39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66</v>
      </c>
      <c r="F2" s="95">
        <v>1</v>
      </c>
      <c r="G2" s="2"/>
      <c r="I2" s="24"/>
      <c r="J2" s="24"/>
      <c r="K2" s="23"/>
      <c r="L2" s="24"/>
      <c r="M2" s="24"/>
      <c r="N2" s="5"/>
      <c r="O2" s="5"/>
      <c r="P2" s="5"/>
      <c r="Q2" s="399" t="s">
        <v>44</v>
      </c>
      <c r="R2" s="399" t="s">
        <v>45</v>
      </c>
      <c r="S2" s="396" t="s">
        <v>32</v>
      </c>
      <c r="T2" s="397"/>
      <c r="U2" s="397"/>
      <c r="V2" s="397"/>
      <c r="W2" s="397"/>
      <c r="X2" s="398"/>
      <c r="Y2" s="5"/>
      <c r="Z2" s="161" t="s">
        <v>134</v>
      </c>
    </row>
    <row r="3" spans="1:229" x14ac:dyDescent="0.25">
      <c r="A3" s="99" t="s">
        <v>5</v>
      </c>
      <c r="B3" s="117" t="s">
        <v>68</v>
      </c>
      <c r="C3" s="117" t="s">
        <v>70</v>
      </c>
      <c r="D3" s="112" t="s">
        <v>24</v>
      </c>
      <c r="E3" s="113" t="s">
        <v>6</v>
      </c>
      <c r="F3" s="114" t="s">
        <v>25</v>
      </c>
      <c r="G3" s="117" t="s">
        <v>71</v>
      </c>
      <c r="H3" s="117" t="s">
        <v>69</v>
      </c>
      <c r="I3" s="98"/>
      <c r="J3" s="56"/>
      <c r="K3" s="56" t="s">
        <v>42</v>
      </c>
      <c r="L3" s="56" t="s">
        <v>9</v>
      </c>
      <c r="M3" s="56" t="s">
        <v>128</v>
      </c>
      <c r="N3" s="56" t="s">
        <v>713</v>
      </c>
      <c r="O3" s="56" t="s">
        <v>40</v>
      </c>
      <c r="P3" s="56" t="s">
        <v>55</v>
      </c>
      <c r="Q3" s="400"/>
      <c r="R3" s="400"/>
      <c r="S3" s="94">
        <v>0.1</v>
      </c>
      <c r="T3" s="52">
        <v>0.9</v>
      </c>
      <c r="U3" s="52">
        <v>0.85</v>
      </c>
      <c r="V3" s="52">
        <v>0.8</v>
      </c>
      <c r="W3" s="52">
        <v>0.75</v>
      </c>
      <c r="X3" s="52">
        <v>0.7</v>
      </c>
      <c r="Y3" s="5"/>
      <c r="Z3" s="161" t="s">
        <v>135</v>
      </c>
      <c r="DX3" s="161" t="s">
        <v>129</v>
      </c>
      <c r="HU3" s="164" t="s">
        <v>171</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181.8</v>
      </c>
      <c r="P4" s="72">
        <f t="shared" ref="P4:P35" si="2">IF(O4="","",O4^2)</f>
        <v>33051.240000000005</v>
      </c>
      <c r="Q4" s="89">
        <v>150</v>
      </c>
      <c r="R4" s="259">
        <f>IF(AND(Q4&gt;0,E4&gt;0,NOT(O4="")),ABS(VLOOKUP($Q$1,VLookups!$A$48:$B$49,2,FALSE)-_xlfn.NORM.DIST(Q4,K4,O4,TRUE)),"")</f>
        <v>0.54379967487153691</v>
      </c>
      <c r="S4" s="88">
        <f>IF(AND($D4&gt;0,$E4&gt;0,$F4&gt;0,NOT(ISBLANK($L4))),_xlfn.NORM.INV(ABS(VLOOKUP($Q$1,VLookups!$A$48:$B$49,2,FALSE)-S$3),$K4,$O4),"")</f>
        <v>-102.98607461600841</v>
      </c>
      <c r="T4" s="87">
        <f>IF(AND($D4&gt;0,$E4&gt;0,$F4&gt;0,NOT(ISBLANK($L4))),_xlfn.NORM.INV(ABS(VLOOKUP($Q$1,VLookups!$A$48:$B$49,2,FALSE)-T$3),$K4,$O4),"")</f>
        <v>362.98607461600841</v>
      </c>
      <c r="U4" s="88">
        <f>IF(AND($D4&gt;0,$E4&gt;0,$F4&gt;0,NOT(ISBLANK($L4))),_xlfn.NORM.INV(ABS(VLOOKUP($Q$1,VLookups!$A$48:$B$49,2,FALSE)-U$3),$K4,$O4),"")</f>
        <v>318.423590209971</v>
      </c>
      <c r="V4" s="87">
        <f>IF(AND($D4&gt;0,$E4&gt;0,$F4&gt;0,NOT(ISBLANK($L4))),_xlfn.NORM.INV(ABS(VLOOKUP($Q$1,VLookups!$A$48:$B$49,2,FALSE)-V$3),$K4,$O4),"")</f>
        <v>283.00674026355591</v>
      </c>
      <c r="W4" s="88">
        <f>IF(AND($D4&gt;0,$E4&gt;0,$F4&gt;0,NOT(ISBLANK($L4))),_xlfn.NORM.INV(ABS(VLOOKUP($Q$1,VLookups!$A$48:$B$49,2,FALSE)-W$3),$K4,$O4),"")</f>
        <v>252.6222365856477</v>
      </c>
      <c r="X4" s="87">
        <f>IF(AND($D4&gt;0,$E4&gt;0,$F4&gt;0,NOT(ISBLANK($L4))),_xlfn.NORM.INV(ABS(VLOOKUP($Q$1,VLookups!$A$48:$B$49,2,FALSE)-X$3),$K4,$O4),"")</f>
        <v>225.33601321032182</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1.6993501849899225E-3</v>
      </c>
      <c r="DY4" s="163">
        <f t="shared" ref="DY4:DY35" si="7">IF(ISNONTEXT($O4),_xlfn.NORM.DIST(AB4,$K4,$O4,FALSE),NA())</f>
        <v>1.7192869509853154E-3</v>
      </c>
      <c r="DZ4" s="163">
        <f t="shared" ref="DZ4:DZ35" si="8">IF(ISNONTEXT($O4),_xlfn.NORM.DIST(AC4,$K4,$O4,FALSE),NA())</f>
        <v>1.7389840174185816E-3</v>
      </c>
      <c r="EA4" s="163">
        <f t="shared" ref="EA4:EA35" si="9">IF(ISNONTEXT($O4),_xlfn.NORM.DIST(AD4,$K4,$O4,FALSE),NA())</f>
        <v>1.7584278509864672E-3</v>
      </c>
      <c r="EB4" s="163">
        <f t="shared" ref="EB4:EB35" si="10">IF(ISNONTEXT($O4),_xlfn.NORM.DIST(AE4,$K4,$O4,FALSE),NA())</f>
        <v>1.7776049732198076E-3</v>
      </c>
      <c r="EC4" s="163">
        <f t="shared" ref="EC4:EC35" si="11">IF(ISNONTEXT($O4),_xlfn.NORM.DIST(AF4,$K4,$O4,FALSE),NA())</f>
        <v>1.7965019758564705E-3</v>
      </c>
      <c r="ED4" s="163">
        <f t="shared" ref="ED4:ED35" si="12">IF(ISNONTEXT($O4),_xlfn.NORM.DIST(AG4,$K4,$O4,FALSE),NA())</f>
        <v>1.8151055362879563E-3</v>
      </c>
      <c r="EE4" s="163">
        <f t="shared" ref="EE4:EE35" si="13">IF(ISNONTEXT($O4),_xlfn.NORM.DIST(AH4,$K4,$O4,FALSE),NA())</f>
        <v>1.8334024330550983E-3</v>
      </c>
      <c r="EF4" s="163">
        <f t="shared" ref="EF4:EF35" si="14">IF(ISNONTEXT($O4),_xlfn.NORM.DIST(AI4,$K4,$O4,FALSE),NA())</f>
        <v>1.8513795613679352E-3</v>
      </c>
      <c r="EG4" s="163">
        <f t="shared" ref="EG4:EG35" si="15">IF(ISNONTEXT($O4),_xlfn.NORM.DIST(AJ4,$K4,$O4,FALSE),NA())</f>
        <v>1.8690239486245264E-3</v>
      </c>
      <c r="EH4" s="163">
        <f t="shared" ref="EH4:EH35" si="16">IF(ISNONTEXT($O4),_xlfn.NORM.DIST(AK4,$K4,$O4,FALSE),NA())</f>
        <v>1.8863227699032308E-3</v>
      </c>
      <c r="EI4" s="163">
        <f t="shared" ref="EI4:EI35" si="17">IF(ISNONTEXT($O4),_xlfn.NORM.DIST(AL4,$K4,$O4,FALSE),NA())</f>
        <v>1.9032633634027494E-3</v>
      </c>
      <c r="EJ4" s="163">
        <f t="shared" ref="EJ4:EJ35" si="18">IF(ISNONTEXT($O4),_xlfn.NORM.DIST(AM4,$K4,$O4,FALSE),NA())</f>
        <v>1.9198332458041057E-3</v>
      </c>
      <c r="EK4" s="163">
        <f t="shared" ref="EK4:EK35" si="19">IF(ISNONTEXT($O4),_xlfn.NORM.DIST(AN4,$K4,$O4,FALSE),NA())</f>
        <v>1.9360201275286297E-3</v>
      </c>
      <c r="EL4" s="163">
        <f t="shared" ref="EL4:EL35" si="20">IF(ISNONTEXT($O4),_xlfn.NORM.DIST(AO4,$K4,$O4,FALSE),NA())</f>
        <v>1.9518119278659765E-3</v>
      </c>
      <c r="EM4" s="163">
        <f t="shared" ref="EM4:EM35" si="21">IF(ISNONTEXT($O4),_xlfn.NORM.DIST(AP4,$K4,$O4,FALSE),NA())</f>
        <v>1.9671967899462343E-3</v>
      </c>
      <c r="EN4" s="163">
        <f t="shared" ref="EN4:EN35" si="22">IF(ISNONTEXT($O4),_xlfn.NORM.DIST(AQ4,$K4,$O4,FALSE),NA())</f>
        <v>1.982163095530252E-3</v>
      </c>
      <c r="EO4" s="163">
        <f t="shared" ref="EO4:EO35" si="23">IF(ISNONTEXT($O4),_xlfn.NORM.DIST(AR4,$K4,$O4,FALSE),NA())</f>
        <v>1.9966994795924389E-3</v>
      </c>
      <c r="EP4" s="163">
        <f t="shared" ref="EP4:EP35" si="24">IF(ISNONTEXT($O4),_xlfn.NORM.DIST(AS4,$K4,$O4,FALSE),NA())</f>
        <v>2.0107948446705026E-3</v>
      </c>
      <c r="EQ4" s="163">
        <f t="shared" ref="EQ4:EQ35" si="25">IF(ISNONTEXT($O4),_xlfn.NORM.DIST(AT4,$K4,$O4,FALSE),NA())</f>
        <v>2.024438374956809E-3</v>
      </c>
      <c r="ER4" s="163">
        <f t="shared" ref="ER4:ER35" si="26">IF(ISNONTEXT($O4),_xlfn.NORM.DIST(AU4,$K4,$O4,FALSE),NA())</f>
        <v>2.0376195501063828E-3</v>
      </c>
      <c r="ES4" s="163">
        <f t="shared" ref="ES4:ES35" si="27">IF(ISNONTEXT($O4),_xlfn.NORM.DIST(AV4,$K4,$O4,FALSE),NA())</f>
        <v>2.0503281587369096E-3</v>
      </c>
      <c r="ET4" s="163">
        <f t="shared" ref="ET4:ET35" si="28">IF(ISNONTEXT($O4),_xlfn.NORM.DIST(AW4,$K4,$O4,FALSE),NA())</f>
        <v>2.0625543115965223E-3</v>
      </c>
      <c r="EU4" s="163">
        <f t="shared" ref="EU4:EU35" si="29">IF(ISNONTEXT($O4),_xlfn.NORM.DIST(AX4,$K4,$O4,FALSE),NA())</f>
        <v>2.0742884543756422E-3</v>
      </c>
      <c r="EV4" s="163">
        <f t="shared" ref="EV4:EV35" si="30">IF(ISNONTEXT($O4),_xlfn.NORM.DIST(AY4,$K4,$O4,FALSE),NA())</f>
        <v>2.0855213801396484E-3</v>
      </c>
      <c r="EW4" s="163">
        <f t="shared" ref="EW4:EW35" si="31">IF(ISNONTEXT($O4),_xlfn.NORM.DIST(AZ4,$K4,$O4,FALSE),NA())</f>
        <v>2.0962442413597635E-3</v>
      </c>
      <c r="EX4" s="163">
        <f t="shared" ref="EX4:EX35" si="32">IF(ISNONTEXT($O4),_xlfn.NORM.DIST(BA4,$K4,$O4,FALSE),NA())</f>
        <v>2.1064485615201528E-3</v>
      </c>
      <c r="EY4" s="163">
        <f t="shared" ref="EY4:EY35" si="33">IF(ISNONTEXT($O4),_xlfn.NORM.DIST(BB4,$K4,$O4,FALSE),NA())</f>
        <v>2.1161262462799338E-3</v>
      </c>
      <c r="EZ4" s="163">
        <f t="shared" ref="EZ4:EZ35" si="34">IF(ISNONTEXT($O4),_xlfn.NORM.DIST(BC4,$K4,$O4,FALSE),NA())</f>
        <v>2.1252695941695351E-3</v>
      </c>
      <c r="FA4" s="163">
        <f t="shared" ref="FA4:FA35" si="35">IF(ISNONTEXT($O4),_xlfn.NORM.DIST(BD4,$K4,$O4,FALSE),NA())</f>
        <v>2.1338713068016226E-3</v>
      </c>
      <c r="FB4" s="163">
        <f t="shared" ref="FB4:FB35" si="36">IF(ISNONTEXT($O4),_xlfn.NORM.DIST(BE4,$K4,$O4,FALSE),NA())</f>
        <v>2.1419244985776413E-3</v>
      </c>
      <c r="FC4" s="163">
        <f t="shared" ref="FC4:FC35" si="37">IF(ISNONTEXT($O4),_xlfn.NORM.DIST(BF4,$K4,$O4,FALSE),NA())</f>
        <v>2.1494227058719141E-3</v>
      </c>
      <c r="FD4" s="163">
        <f t="shared" ref="FD4:FD35" si="38">IF(ISNONTEXT($O4),_xlfn.NORM.DIST(BG4,$K4,$O4,FALSE),NA())</f>
        <v>2.1563598956761453E-3</v>
      </c>
      <c r="FE4" s="163">
        <f t="shared" ref="FE4:FE35" si="39">IF(ISNONTEXT($O4),_xlfn.NORM.DIST(BH4,$K4,$O4,FALSE),NA())</f>
        <v>2.1627304736881519E-3</v>
      </c>
      <c r="FF4" s="163">
        <f t="shared" ref="FF4:FF35" si="40">IF(ISNONTEXT($O4),_xlfn.NORM.DIST(BI4,$K4,$O4,FALSE),NA())</f>
        <v>2.1685292918296375E-3</v>
      </c>
      <c r="FG4" s="163">
        <f t="shared" ref="FG4:FG35" si="41">IF(ISNONTEXT($O4),_xlfn.NORM.DIST(BJ4,$K4,$O4,FALSE),NA())</f>
        <v>2.1737516551788706E-3</v>
      </c>
      <c r="FH4" s="163">
        <f t="shared" ref="FH4:FH35" si="42">IF(ISNONTEXT($O4),_xlfn.NORM.DIST(BK4,$K4,$O4,FALSE),NA())</f>
        <v>2.1783933283052001E-3</v>
      </c>
      <c r="FI4" s="163">
        <f t="shared" ref="FI4:FI35" si="43">IF(ISNONTEXT($O4),_xlfn.NORM.DIST(BL4,$K4,$O4,FALSE),NA())</f>
        <v>2.1824505409934387E-3</v>
      </c>
      <c r="FJ4" s="163">
        <f t="shared" ref="FJ4:FJ35" si="44">IF(ISNONTEXT($O4),_xlfn.NORM.DIST(BM4,$K4,$O4,FALSE),NA())</f>
        <v>2.18591999334729E-3</v>
      </c>
      <c r="FK4" s="163">
        <f t="shared" ref="FK4:FK35" si="45">IF(ISNONTEXT($O4),_xlfn.NORM.DIST(BN4,$K4,$O4,FALSE),NA())</f>
        <v>2.188798860262145E-3</v>
      </c>
      <c r="FL4" s="163">
        <f t="shared" ref="FL4:FL35" si="46">IF(ISNONTEXT($O4),_xlfn.NORM.DIST(BO4,$K4,$O4,FALSE),NA())</f>
        <v>2.1910847952587623E-3</v>
      </c>
      <c r="FM4" s="163">
        <f t="shared" ref="FM4:FM35" si="47">IF(ISNONTEXT($O4),_xlfn.NORM.DIST(BP4,$K4,$O4,FALSE),NA())</f>
        <v>2.1927759336705498E-3</v>
      </c>
      <c r="FN4" s="163">
        <f t="shared" ref="FN4:FN35" si="48">IF(ISNONTEXT($O4),_xlfn.NORM.DIST(BQ4,$K4,$O4,FALSE),NA())</f>
        <v>2.1938708951783903E-3</v>
      </c>
      <c r="FO4" s="163">
        <f t="shared" ref="FO4:FO35" si="49">IF(ISNONTEXT($O4),_xlfn.NORM.DIST(BR4,$K4,$O4,FALSE),NA())</f>
        <v>2.1943687856881759E-3</v>
      </c>
      <c r="FP4" s="163">
        <f t="shared" ref="FP4:FP35" si="50">IF(ISNONTEXT($O4),_xlfn.NORM.DIST(BS4,$K4,$O4,FALSE),NA())</f>
        <v>2.1942691985474931E-3</v>
      </c>
      <c r="FQ4" s="163">
        <f t="shared" ref="FQ4:FQ35" si="51">IF(ISNONTEXT($O4),_xlfn.NORM.DIST(BT4,$K4,$O4,FALSE),NA())</f>
        <v>2.1935722150991295E-3</v>
      </c>
      <c r="FR4" s="163">
        <f t="shared" ref="FR4:FR35" si="52">IF(ISNONTEXT($O4),_xlfn.NORM.DIST(BU4,$K4,$O4,FALSE),NA())</f>
        <v>2.1922784045703457E-3</v>
      </c>
      <c r="FS4" s="163">
        <f t="shared" ref="FS4:FS35" si="53">IF(ISNONTEXT($O4),_xlfn.NORM.DIST(BV4,$K4,$O4,FALSE),NA())</f>
        <v>2.1903888232981351E-3</v>
      </c>
      <c r="FT4" s="163">
        <f t="shared" ref="FT4:FT35" si="54">IF(ISNONTEXT($O4),_xlfn.NORM.DIST(BW4,$K4,$O4,FALSE),NA())</f>
        <v>2.1879050132919326E-3</v>
      </c>
      <c r="FU4" s="163">
        <f t="shared" ref="FU4:FU35" si="55">IF(ISNONTEXT($O4),_xlfn.NORM.DIST(BX4,$K4,$O4,FALSE),NA())</f>
        <v>2.1848290001365255E-3</v>
      </c>
      <c r="FV4" s="163">
        <f t="shared" ref="FV4:FV35" si="56">IF(ISNONTEXT($O4),_xlfn.NORM.DIST(BY4,$K4,$O4,FALSE),NA())</f>
        <v>2.1811632902391438E-3</v>
      </c>
      <c r="FW4" s="163">
        <f t="shared" ref="FW4:FW35" si="57">IF(ISNONTEXT($O4),_xlfn.NORM.DIST(BZ4,$K4,$O4,FALSE),NA())</f>
        <v>2.1769108674259798E-3</v>
      </c>
      <c r="FX4" s="163">
        <f t="shared" ref="FX4:FX35" si="58">IF(ISNONTEXT($O4),_xlfn.NORM.DIST(CA4,$K4,$O4,FALSE),NA())</f>
        <v>2.1720751888945991E-3</v>
      </c>
      <c r="FY4" s="163">
        <f t="shared" ref="FY4:FY35" si="59">IF(ISNONTEXT($O4),_xlfn.NORM.DIST(CB4,$K4,$O4,FALSE),NA())</f>
        <v>2.1666601805299325E-3</v>
      </c>
      <c r="FZ4" s="163">
        <f t="shared" ref="FZ4:FZ35" si="60">IF(ISNONTEXT($O4),_xlfn.NORM.DIST(CC4,$K4,$O4,FALSE),NA())</f>
        <v>2.1606702315927311E-3</v>
      </c>
      <c r="GA4" s="163">
        <f t="shared" ref="GA4:GA35" si="61">IF(ISNONTEXT($O4),_xlfn.NORM.DIST(CD4,$K4,$O4,FALSE),NA())</f>
        <v>2.1541101887905451E-3</v>
      </c>
      <c r="GB4" s="163">
        <f t="shared" ref="GB4:GB35" si="62">IF(ISNONTEXT($O4),_xlfn.NORM.DIST(CE4,$K4,$O4,FALSE),NA())</f>
        <v>2.1469853497424374E-3</v>
      </c>
      <c r="GC4" s="163">
        <f t="shared" ref="GC4:GC35" si="63">IF(ISNONTEXT($O4),_xlfn.NORM.DIST(CF4,$K4,$O4,FALSE),NA())</f>
        <v>2.1393014558497669E-3</v>
      </c>
      <c r="GD4" s="163">
        <f t="shared" ref="GD4:GD35" si="64">IF(ISNONTEXT($O4),_xlfn.NORM.DIST(CG4,$K4,$O4,FALSE),NA())</f>
        <v>2.1310646845864715E-3</v>
      </c>
      <c r="GE4" s="163">
        <f t="shared" ref="GE4:GE35" si="65">IF(ISNONTEXT($O4),_xlfn.NORM.DIST(CH4,$K4,$O4,FALSE),NA())</f>
        <v>2.1222816412233437E-3</v>
      </c>
      <c r="GF4" s="163">
        <f t="shared" ref="GF4:GF35" si="66">IF(ISNONTEXT($O4),_xlfn.NORM.DIST(CI4,$K4,$O4,FALSE),NA())</f>
        <v>2.1129593500018155E-3</v>
      </c>
      <c r="GG4" s="163">
        <f t="shared" ref="GG4:GG35" si="67">IF(ISNONTEXT($O4),_xlfn.NORM.DIST(CJ4,$K4,$O4,FALSE),NA())</f>
        <v>2.1031052447737604E-3</v>
      </c>
      <c r="GH4" s="163">
        <f t="shared" ref="GH4:GH35" si="68">IF(ISNONTEXT($O4),_xlfn.NORM.DIST(CK4,$K4,$O4,FALSE),NA())</f>
        <v>2.0927271591247689E-3</v>
      </c>
      <c r="GI4" s="163">
        <f t="shared" ref="GI4:GI35" si="69">IF(ISNONTEXT($O4),_xlfn.NORM.DIST(CL4,$K4,$O4,FALSE),NA())</f>
        <v>2.0818333159992697E-3</v>
      </c>
      <c r="GJ4" s="163">
        <f t="shared" ref="GJ4:GJ35" si="70">IF(ISNONTEXT($O4),_xlfn.NORM.DIST(CM4,$K4,$O4,FALSE),NA())</f>
        <v>2.0704323168467113E-3</v>
      </c>
      <c r="GK4" s="163">
        <f t="shared" ref="GK4:GK35" si="71">IF(ISNONTEXT($O4),_xlfn.NORM.DIST(CN4,$K4,$O4,FALSE),NA())</f>
        <v>2.0585331303088704E-3</v>
      </c>
      <c r="GL4" s="163">
        <f t="shared" ref="GL4:GL35" si="72">IF(ISNONTEXT($O4),_xlfn.NORM.DIST(CO4,$K4,$O4,FALSE),NA())</f>
        <v>2.0461450804690846E-3</v>
      </c>
      <c r="GM4" s="163">
        <f t="shared" ref="GM4:GM35" si="73">IF(ISNONTEXT($O4),_xlfn.NORM.DIST(CP4,$K4,$O4,FALSE),NA())</f>
        <v>2.033277834684967E-3</v>
      </c>
      <c r="GN4" s="163">
        <f t="shared" ref="GN4:GN35" si="74">IF(ISNONTEXT($O4),_xlfn.NORM.DIST(CQ4,$K4,$O4,FALSE),NA())</f>
        <v>2.0199413910267972E-3</v>
      </c>
      <c r="GO4" s="163">
        <f t="shared" ref="GO4:GO35" si="75">IF(ISNONTEXT($O4),_xlfn.NORM.DIST(CR4,$K4,$O4,FALSE),NA())</f>
        <v>2.0061460653444311E-3</v>
      </c>
      <c r="GP4" s="163">
        <f t="shared" ref="GP4:GP35" si="76">IF(ISNONTEXT($O4),_xlfn.NORM.DIST(CS4,$K4,$O4,FALSE),NA())</f>
        <v>1.9919024779861084E-3</v>
      </c>
      <c r="GQ4" s="163">
        <f t="shared" ref="GQ4:GQ35" si="77">IF(ISNONTEXT($O4),_xlfn.NORM.DIST(CT4,$K4,$O4,FALSE),NA())</f>
        <v>1.9772215401930755E-3</v>
      </c>
      <c r="GR4" s="163">
        <f t="shared" ref="GR4:GR35" si="78">IF(ISNONTEXT($O4),_xlfn.NORM.DIST(CU4,$K4,$O4,FALSE),NA())</f>
        <v>1.9621144401943749E-3</v>
      </c>
      <c r="GS4" s="163">
        <f t="shared" ref="GS4:GS35" si="79">IF(ISNONTEXT($O4),_xlfn.NORM.DIST(CV4,$K4,$O4,FALSE),NA())</f>
        <v>1.9465926290265648E-3</v>
      </c>
      <c r="GT4" s="163">
        <f t="shared" ref="GT4:GT35" si="80">IF(ISNONTEXT($O4),_xlfn.NORM.DIST(CW4,$K4,$O4,FALSE),NA())</f>
        <v>1.9306678061034703E-3</v>
      </c>
      <c r="GU4" s="163">
        <f t="shared" ref="GU4:GU35" si="81">IF(ISNONTEXT($O4),_xlfn.NORM.DIST(CX4,$K4,$O4,FALSE),NA())</f>
        <v>1.914351904561358E-3</v>
      </c>
      <c r="GV4" s="163">
        <f t="shared" ref="GV4:GV35" si="82">IF(ISNONTEXT($O4),_xlfn.NORM.DIST(CY4,$K4,$O4,FALSE),NA())</f>
        <v>1.897657076405149E-3</v>
      </c>
      <c r="GW4" s="163">
        <f t="shared" ref="GW4:GW35" si="83">IF(ISNONTEXT($O4),_xlfn.NORM.DIST(CZ4,$K4,$O4,FALSE),NA())</f>
        <v>1.8805956774814586E-3</v>
      </c>
      <c r="GX4" s="163">
        <f t="shared" ref="GX4:GX35" si="84">IF(ISNONTEXT($O4),_xlfn.NORM.DIST(DA4,$K4,$O4,FALSE),NA())</f>
        <v>1.8631802523043719E-3</v>
      </c>
      <c r="GY4" s="163">
        <f t="shared" ref="GY4:GY35" si="85">IF(ISNONTEXT($O4),_xlfn.NORM.DIST(DB4,$K4,$O4,FALSE),NA())</f>
        <v>1.8454235187599097E-3</v>
      </c>
      <c r="GZ4" s="163">
        <f t="shared" ref="GZ4:GZ35" si="86">IF(ISNONTEXT($O4),_xlfn.NORM.DIST(DC4,$K4,$O4,FALSE),NA())</f>
        <v>1.8273383527151502E-3</v>
      </c>
      <c r="HA4" s="163">
        <f t="shared" ref="HA4:HA35" si="87">IF(ISNONTEXT($O4),_xlfn.NORM.DIST(DD4,$K4,$O4,FALSE),NA())</f>
        <v>1.8089377725579092E-3</v>
      </c>
      <c r="HB4" s="163">
        <f t="shared" ref="HB4:HB35" si="88">IF(ISNONTEXT($O4),_xlfn.NORM.DIST(DE4,$K4,$O4,FALSE),NA())</f>
        <v>1.7902349236927695E-3</v>
      </c>
      <c r="HC4" s="163">
        <f t="shared" ref="HC4:HC35" si="89">IF(ISNONTEXT($O4),_xlfn.NORM.DIST(DF4,$K4,$O4,FALSE),NA())</f>
        <v>1.7712430630190961E-3</v>
      </c>
      <c r="HD4" s="163">
        <f t="shared" ref="HD4:HD35" si="90">IF(ISNONTEXT($O4),_xlfn.NORM.DIST(DG4,$K4,$O4,FALSE),NA())</f>
        <v>1.7519755434164282E-3</v>
      </c>
      <c r="HE4" s="163">
        <f t="shared" ref="HE4:HE35" si="91">IF(ISNONTEXT($O4),_xlfn.NORM.DIST(DH4,$K4,$O4,FALSE),NA())</f>
        <v>1.7324457982623965E-3</v>
      </c>
      <c r="HF4" s="163">
        <f t="shared" ref="HF4:HF35" si="92">IF(ISNONTEXT($O4),_xlfn.NORM.DIST(DI4,$K4,$O4,FALSE),NA())</f>
        <v>1.7126673260079608E-3</v>
      </c>
      <c r="HG4" s="163">
        <f t="shared" ref="HG4:HG35" si="93">IF(ISNONTEXT($O4),_xlfn.NORM.DIST(DJ4,$K4,$O4,FALSE),NA())</f>
        <v>1.6926536748344155E-3</v>
      </c>
      <c r="HH4" s="163">
        <f t="shared" ref="HH4:HH35" si="94">IF(ISNONTEXT($O4),_xlfn.NORM.DIST(DK4,$K4,$O4,FALSE),NA())</f>
        <v>1.6724184274161552E-3</v>
      </c>
      <c r="HI4" s="163">
        <f t="shared" ref="HI4:HI35" si="95">IF(ISNONTEXT($O4),_xlfn.NORM.DIST(DL4,$K4,$O4,FALSE),NA())</f>
        <v>1.6519751858127553E-3</v>
      </c>
      <c r="HJ4" s="163">
        <f t="shared" ref="HJ4:HJ35" si="96">IF(ISNONTEXT($O4),_xlfn.NORM.DIST(DM4,$K4,$O4,FALSE),NA())</f>
        <v>1.6313375565133745E-3</v>
      </c>
      <c r="HK4" s="163">
        <f t="shared" ref="HK4:HK35" si="97">IF(ISNONTEXT($O4),_xlfn.NORM.DIST(DN4,$K4,$O4,FALSE),NA())</f>
        <v>1.6105191356559497E-3</v>
      </c>
      <c r="HL4" s="163">
        <f t="shared" ref="HL4:HL35" si="98">IF(ISNONTEXT($O4),_xlfn.NORM.DIST(DO4,$K4,$O4,FALSE),NA())</f>
        <v>1.5895334944430377E-3</v>
      </c>
      <c r="HM4" s="163">
        <f t="shared" ref="HM4:HM35" si="99">IF(ISNONTEXT($O4),_xlfn.NORM.DIST(DP4,$K4,$O4,FALSE),NA())</f>
        <v>1.5683941647755171E-3</v>
      </c>
      <c r="HN4" s="163">
        <f t="shared" ref="HN4:HN35" si="100">IF(ISNONTEXT($O4),_xlfn.NORM.DIST(DQ4,$K4,$O4,FALSE),NA())</f>
        <v>1.5471146251246897E-3</v>
      </c>
      <c r="HO4" s="163">
        <f t="shared" ref="HO4:HO35" si="101">IF(ISNONTEXT($O4),_xlfn.NORM.DIST(DR4,$K4,$O4,FALSE),NA())</f>
        <v>1.5257082866625975E-3</v>
      </c>
      <c r="HP4" s="163">
        <f t="shared" ref="HP4:HP35" si="102">IF(ISNONTEXT($O4),_xlfn.NORM.DIST(DS4,$K4,$O4,FALSE),NA())</f>
        <v>1.5041884796696272E-3</v>
      </c>
      <c r="HQ4" s="163">
        <f t="shared" ref="HQ4:HQ35" si="103">IF(ISNONTEXT($O4),_xlfn.NORM.DIST(DT4,$K4,$O4,FALSE),NA())</f>
        <v>1.482568440237686E-3</v>
      </c>
      <c r="HR4" s="163">
        <f t="shared" ref="HR4:HR35" si="104">IF(ISNONTEXT($O4),_xlfn.NORM.DIST(DU4,$K4,$O4,FALSE),NA())</f>
        <v>1.4608612972864356E-3</v>
      </c>
      <c r="HS4" s="163">
        <f t="shared" ref="HS4:HS35" si="105">IF(ISNONTEXT($O4),_xlfn.NORM.DIST(DV4,$K4,$O4,FALSE),NA())</f>
        <v>1.439080059909217E-3</v>
      </c>
      <c r="HT4" s="163">
        <f t="shared" ref="HT4:HT35" si="106">IF(ISNONTEXT($O4),_xlfn.NORM.DIST(DW4,$K4,$O4,FALSE),NA())</f>
        <v>1.4172376050644556E-3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729</v>
      </c>
      <c r="M5" s="56"/>
      <c r="N5" s="266"/>
      <c r="O5" s="71">
        <f>IF(AND(D5&gt;0,E5&gt;0,F5&gt;0),IF(ISBLANK(N5),IF(ISBLANK(L5),"",(F5-D5)*VLOOKUP(L5,VLookups!$A$4:$B$13,2,FALSE)),N5),"")</f>
        <v>181.8</v>
      </c>
      <c r="P5" s="72">
        <f t="shared" si="2"/>
        <v>33051.240000000005</v>
      </c>
      <c r="Q5" s="89">
        <v>150</v>
      </c>
      <c r="R5" s="259">
        <f>IF(AND(Q5&gt;0,E5&gt;0,NOT(O5="")),ABS(VLOOKUP($Q$1,VLookups!$A$48:$B$49,2,FALSE)-_xlfn.NORM.DIST(Q5,K5,O5,TRUE)),"")</f>
        <v>0.54379967487153691</v>
      </c>
      <c r="S5" s="88">
        <f>IF(AND($D5&gt;0,$E5&gt;0,$F5&gt;0,NOT(ISBLANK($L5))),_xlfn.NORM.INV(ABS(VLOOKUP($Q$1,VLookups!$A$48:$B$49,2,FALSE)-S$3),$K5,$O5),"")</f>
        <v>-102.98607461600841</v>
      </c>
      <c r="T5" s="87">
        <f>IF(AND($D5&gt;0,$E5&gt;0,$F5&gt;0,NOT(ISBLANK($L5))),_xlfn.NORM.INV(ABS(VLOOKUP($Q$1,VLookups!$A$48:$B$49,2,FALSE)-T$3),$K5,$O5),"")</f>
        <v>362.98607461600841</v>
      </c>
      <c r="U5" s="88">
        <f>IF(AND($D5&gt;0,$E5&gt;0,$F5&gt;0,NOT(ISBLANK($L5))),_xlfn.NORM.INV(ABS(VLOOKUP($Q$1,VLookups!$A$48:$B$49,2,FALSE)-U$3),$K5,$O5),"")</f>
        <v>318.423590209971</v>
      </c>
      <c r="V5" s="87">
        <f>IF(AND($D5&gt;0,$E5&gt;0,$F5&gt;0,NOT(ISBLANK($L5))),_xlfn.NORM.INV(ABS(VLOOKUP($Q$1,VLookups!$A$48:$B$49,2,FALSE)-V$3),$K5,$O5),"")</f>
        <v>283.00674026355591</v>
      </c>
      <c r="W5" s="88">
        <f>IF(AND($D5&gt;0,$E5&gt;0,$F5&gt;0,NOT(ISBLANK($L5))),_xlfn.NORM.INV(ABS(VLOOKUP($Q$1,VLookups!$A$48:$B$49,2,FALSE)-W$3),$K5,$O5),"")</f>
        <v>252.6222365856477</v>
      </c>
      <c r="X5" s="87">
        <f>IF(AND($D5&gt;0,$E5&gt;0,$F5&gt;0,NOT(ISBLANK($L5))),_xlfn.NORM.INV(ABS(VLOOKUP($Q$1,VLookups!$A$48:$B$49,2,FALSE)-X$3),$K5,$O5),"")</f>
        <v>225.33601321032182</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1.6993501849899225E-3</v>
      </c>
      <c r="DY5" s="163">
        <f t="shared" si="7"/>
        <v>1.7192869509853154E-3</v>
      </c>
      <c r="DZ5" s="163">
        <f t="shared" si="8"/>
        <v>1.7389840174185816E-3</v>
      </c>
      <c r="EA5" s="163">
        <f t="shared" si="9"/>
        <v>1.7584278509864672E-3</v>
      </c>
      <c r="EB5" s="163">
        <f t="shared" si="10"/>
        <v>1.7776049732198076E-3</v>
      </c>
      <c r="EC5" s="163">
        <f t="shared" si="11"/>
        <v>1.7965019758564705E-3</v>
      </c>
      <c r="ED5" s="163">
        <f t="shared" si="12"/>
        <v>1.8151055362879563E-3</v>
      </c>
      <c r="EE5" s="163">
        <f t="shared" si="13"/>
        <v>1.8334024330550983E-3</v>
      </c>
      <c r="EF5" s="163">
        <f t="shared" si="14"/>
        <v>1.8513795613679352E-3</v>
      </c>
      <c r="EG5" s="163">
        <f t="shared" si="15"/>
        <v>1.8690239486245264E-3</v>
      </c>
      <c r="EH5" s="163">
        <f t="shared" si="16"/>
        <v>1.8863227699032308E-3</v>
      </c>
      <c r="EI5" s="163">
        <f t="shared" si="17"/>
        <v>1.9032633634027494E-3</v>
      </c>
      <c r="EJ5" s="163">
        <f t="shared" si="18"/>
        <v>1.9198332458041057E-3</v>
      </c>
      <c r="EK5" s="163">
        <f t="shared" si="19"/>
        <v>1.9360201275286297E-3</v>
      </c>
      <c r="EL5" s="163">
        <f t="shared" si="20"/>
        <v>1.9518119278659765E-3</v>
      </c>
      <c r="EM5" s="163">
        <f t="shared" si="21"/>
        <v>1.9671967899462343E-3</v>
      </c>
      <c r="EN5" s="163">
        <f t="shared" si="22"/>
        <v>1.982163095530252E-3</v>
      </c>
      <c r="EO5" s="163">
        <f t="shared" si="23"/>
        <v>1.9966994795924389E-3</v>
      </c>
      <c r="EP5" s="163">
        <f t="shared" si="24"/>
        <v>2.0107948446705026E-3</v>
      </c>
      <c r="EQ5" s="163">
        <f t="shared" si="25"/>
        <v>2.024438374956809E-3</v>
      </c>
      <c r="ER5" s="163">
        <f t="shared" si="26"/>
        <v>2.0376195501063828E-3</v>
      </c>
      <c r="ES5" s="163">
        <f t="shared" si="27"/>
        <v>2.0503281587369096E-3</v>
      </c>
      <c r="ET5" s="163">
        <f t="shared" si="28"/>
        <v>2.0625543115965223E-3</v>
      </c>
      <c r="EU5" s="163">
        <f t="shared" si="29"/>
        <v>2.0742884543756422E-3</v>
      </c>
      <c r="EV5" s="163">
        <f t="shared" si="30"/>
        <v>2.0855213801396484E-3</v>
      </c>
      <c r="EW5" s="163">
        <f t="shared" si="31"/>
        <v>2.0962442413597635E-3</v>
      </c>
      <c r="EX5" s="163">
        <f t="shared" si="32"/>
        <v>2.1064485615201528E-3</v>
      </c>
      <c r="EY5" s="163">
        <f t="shared" si="33"/>
        <v>2.1161262462799338E-3</v>
      </c>
      <c r="EZ5" s="163">
        <f t="shared" si="34"/>
        <v>2.1252695941695351E-3</v>
      </c>
      <c r="FA5" s="163">
        <f t="shared" si="35"/>
        <v>2.1338713068016226E-3</v>
      </c>
      <c r="FB5" s="163">
        <f t="shared" si="36"/>
        <v>2.1419244985776413E-3</v>
      </c>
      <c r="FC5" s="163">
        <f t="shared" si="37"/>
        <v>2.1494227058719141E-3</v>
      </c>
      <c r="FD5" s="163">
        <f t="shared" si="38"/>
        <v>2.1563598956761453E-3</v>
      </c>
      <c r="FE5" s="163">
        <f t="shared" si="39"/>
        <v>2.1627304736881519E-3</v>
      </c>
      <c r="FF5" s="163">
        <f t="shared" si="40"/>
        <v>2.1685292918296375E-3</v>
      </c>
      <c r="FG5" s="163">
        <f t="shared" si="41"/>
        <v>2.1737516551788706E-3</v>
      </c>
      <c r="FH5" s="163">
        <f t="shared" si="42"/>
        <v>2.1783933283052001E-3</v>
      </c>
      <c r="FI5" s="163">
        <f t="shared" si="43"/>
        <v>2.1824505409934387E-3</v>
      </c>
      <c r="FJ5" s="163">
        <f t="shared" si="44"/>
        <v>2.18591999334729E-3</v>
      </c>
      <c r="FK5" s="163">
        <f t="shared" si="45"/>
        <v>2.188798860262145E-3</v>
      </c>
      <c r="FL5" s="163">
        <f t="shared" si="46"/>
        <v>2.1910847952587623E-3</v>
      </c>
      <c r="FM5" s="163">
        <f t="shared" si="47"/>
        <v>2.1927759336705498E-3</v>
      </c>
      <c r="FN5" s="163">
        <f t="shared" si="48"/>
        <v>2.1938708951783903E-3</v>
      </c>
      <c r="FO5" s="163">
        <f t="shared" si="49"/>
        <v>2.1943687856881759E-3</v>
      </c>
      <c r="FP5" s="163">
        <f t="shared" si="50"/>
        <v>2.1942691985474931E-3</v>
      </c>
      <c r="FQ5" s="163">
        <f t="shared" si="51"/>
        <v>2.1935722150991295E-3</v>
      </c>
      <c r="FR5" s="163">
        <f t="shared" si="52"/>
        <v>2.1922784045703457E-3</v>
      </c>
      <c r="FS5" s="163">
        <f t="shared" si="53"/>
        <v>2.1903888232981351E-3</v>
      </c>
      <c r="FT5" s="163">
        <f t="shared" si="54"/>
        <v>2.1879050132919326E-3</v>
      </c>
      <c r="FU5" s="163">
        <f t="shared" si="55"/>
        <v>2.1848290001365255E-3</v>
      </c>
      <c r="FV5" s="163">
        <f t="shared" si="56"/>
        <v>2.1811632902391438E-3</v>
      </c>
      <c r="FW5" s="163">
        <f t="shared" si="57"/>
        <v>2.1769108674259798E-3</v>
      </c>
      <c r="FX5" s="163">
        <f t="shared" si="58"/>
        <v>2.1720751888945991E-3</v>
      </c>
      <c r="FY5" s="163">
        <f t="shared" si="59"/>
        <v>2.1666601805299325E-3</v>
      </c>
      <c r="FZ5" s="163">
        <f t="shared" si="60"/>
        <v>2.1606702315927311E-3</v>
      </c>
      <c r="GA5" s="163">
        <f t="shared" si="61"/>
        <v>2.1541101887905451E-3</v>
      </c>
      <c r="GB5" s="163">
        <f t="shared" si="62"/>
        <v>2.1469853497424374E-3</v>
      </c>
      <c r="GC5" s="163">
        <f t="shared" si="63"/>
        <v>2.1393014558497669E-3</v>
      </c>
      <c r="GD5" s="163">
        <f t="shared" si="64"/>
        <v>2.1310646845864715E-3</v>
      </c>
      <c r="GE5" s="163">
        <f t="shared" si="65"/>
        <v>2.1222816412233437E-3</v>
      </c>
      <c r="GF5" s="163">
        <f t="shared" si="66"/>
        <v>2.1129593500018155E-3</v>
      </c>
      <c r="GG5" s="163">
        <f t="shared" si="67"/>
        <v>2.1031052447737604E-3</v>
      </c>
      <c r="GH5" s="163">
        <f t="shared" si="68"/>
        <v>2.0927271591247689E-3</v>
      </c>
      <c r="GI5" s="163">
        <f t="shared" si="69"/>
        <v>2.0818333159992697E-3</v>
      </c>
      <c r="GJ5" s="163">
        <f t="shared" si="70"/>
        <v>2.0704323168467113E-3</v>
      </c>
      <c r="GK5" s="163">
        <f t="shared" si="71"/>
        <v>2.0585331303088704E-3</v>
      </c>
      <c r="GL5" s="163">
        <f t="shared" si="72"/>
        <v>2.0461450804690846E-3</v>
      </c>
      <c r="GM5" s="163">
        <f t="shared" si="73"/>
        <v>2.033277834684967E-3</v>
      </c>
      <c r="GN5" s="163">
        <f t="shared" si="74"/>
        <v>2.0199413910267972E-3</v>
      </c>
      <c r="GO5" s="163">
        <f t="shared" si="75"/>
        <v>2.0061460653444311E-3</v>
      </c>
      <c r="GP5" s="163">
        <f t="shared" si="76"/>
        <v>1.9919024779861084E-3</v>
      </c>
      <c r="GQ5" s="163">
        <f t="shared" si="77"/>
        <v>1.9772215401930755E-3</v>
      </c>
      <c r="GR5" s="163">
        <f t="shared" si="78"/>
        <v>1.9621144401943749E-3</v>
      </c>
      <c r="GS5" s="163">
        <f t="shared" si="79"/>
        <v>1.9465926290265648E-3</v>
      </c>
      <c r="GT5" s="163">
        <f t="shared" si="80"/>
        <v>1.9306678061034703E-3</v>
      </c>
      <c r="GU5" s="163">
        <f t="shared" si="81"/>
        <v>1.914351904561358E-3</v>
      </c>
      <c r="GV5" s="163">
        <f t="shared" si="82"/>
        <v>1.897657076405149E-3</v>
      </c>
      <c r="GW5" s="163">
        <f t="shared" si="83"/>
        <v>1.8805956774814586E-3</v>
      </c>
      <c r="GX5" s="163">
        <f t="shared" si="84"/>
        <v>1.8631802523043719E-3</v>
      </c>
      <c r="GY5" s="163">
        <f t="shared" si="85"/>
        <v>1.8454235187599097E-3</v>
      </c>
      <c r="GZ5" s="163">
        <f t="shared" si="86"/>
        <v>1.8273383527151502E-3</v>
      </c>
      <c r="HA5" s="163">
        <f t="shared" si="87"/>
        <v>1.8089377725579092E-3</v>
      </c>
      <c r="HB5" s="163">
        <f t="shared" si="88"/>
        <v>1.7902349236927695E-3</v>
      </c>
      <c r="HC5" s="163">
        <f t="shared" si="89"/>
        <v>1.7712430630190961E-3</v>
      </c>
      <c r="HD5" s="163">
        <f t="shared" si="90"/>
        <v>1.7519755434164282E-3</v>
      </c>
      <c r="HE5" s="163">
        <f t="shared" si="91"/>
        <v>1.7324457982623965E-3</v>
      </c>
      <c r="HF5" s="163">
        <f t="shared" si="92"/>
        <v>1.7126673260079608E-3</v>
      </c>
      <c r="HG5" s="163">
        <f t="shared" si="93"/>
        <v>1.6926536748344155E-3</v>
      </c>
      <c r="HH5" s="163">
        <f t="shared" si="94"/>
        <v>1.6724184274161552E-3</v>
      </c>
      <c r="HI5" s="163">
        <f t="shared" si="95"/>
        <v>1.6519751858127553E-3</v>
      </c>
      <c r="HJ5" s="163">
        <f t="shared" si="96"/>
        <v>1.6313375565133745E-3</v>
      </c>
      <c r="HK5" s="163">
        <f t="shared" si="97"/>
        <v>1.6105191356559497E-3</v>
      </c>
      <c r="HL5" s="163">
        <f t="shared" si="98"/>
        <v>1.5895334944430377E-3</v>
      </c>
      <c r="HM5" s="163">
        <f t="shared" si="99"/>
        <v>1.5683941647755171E-3</v>
      </c>
      <c r="HN5" s="163">
        <f t="shared" si="100"/>
        <v>1.5471146251246897E-3</v>
      </c>
      <c r="HO5" s="163">
        <f t="shared" si="101"/>
        <v>1.5257082866625975E-3</v>
      </c>
      <c r="HP5" s="163">
        <f t="shared" si="102"/>
        <v>1.5041884796696272E-3</v>
      </c>
      <c r="HQ5" s="163">
        <f t="shared" si="103"/>
        <v>1.482568440237686E-3</v>
      </c>
      <c r="HR5" s="163">
        <f t="shared" si="104"/>
        <v>1.4608612972864356E-3</v>
      </c>
      <c r="HS5" s="163">
        <f t="shared" si="105"/>
        <v>1.439080059909217E-3</v>
      </c>
      <c r="HT5" s="163">
        <f t="shared" si="106"/>
        <v>1.4172376050644556E-3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185.4</v>
      </c>
      <c r="P6" s="72">
        <f t="shared" si="2"/>
        <v>34373.160000000003</v>
      </c>
      <c r="Q6" s="89">
        <v>150</v>
      </c>
      <c r="R6" s="259">
        <f>IF(AND(Q6&gt;0,E6&gt;0,NOT(O6="")),ABS(VLOOKUP($Q$1,VLookups!$A$48:$B$49,2,FALSE)-_xlfn.NORM.DIST(Q6,K6,O6,TRUE)),"")</f>
        <v>0.54295252227494584</v>
      </c>
      <c r="S6" s="88">
        <f>IF(AND($D6&gt;0,$E6&gt;0,$F6&gt;0,NOT(ISBLANK($L6))),_xlfn.NORM.INV(ABS(VLOOKUP($Q$1,VLookups!$A$48:$B$49,2,FALSE)-S$3),$K6,$O6),"")</f>
        <v>-107.59966025196897</v>
      </c>
      <c r="T6" s="87">
        <f>IF(AND($D6&gt;0,$E6&gt;0,$F6&gt;0,NOT(ISBLANK($L6))),_xlfn.NORM.INV(ABS(VLOOKUP($Q$1,VLookups!$A$48:$B$49,2,FALSE)-T$3),$K6,$O6),"")</f>
        <v>367.599660251969</v>
      </c>
      <c r="U6" s="88">
        <f>IF(AND($D6&gt;0,$E6&gt;0,$F6&gt;0,NOT(ISBLANK($L6))),_xlfn.NORM.INV(ABS(VLOOKUP($Q$1,VLookups!$A$48:$B$49,2,FALSE)-U$3),$K6,$O6),"")</f>
        <v>322.15475041214864</v>
      </c>
      <c r="V6" s="87">
        <f>IF(AND($D6&gt;0,$E6&gt;0,$F6&gt;0,NOT(ISBLANK($L6))),_xlfn.NORM.INV(ABS(VLOOKUP($Q$1,VLookups!$A$48:$B$49,2,FALSE)-V$3),$K6,$O6),"")</f>
        <v>286.03657670441839</v>
      </c>
      <c r="W6" s="88">
        <f>IF(AND($D6&gt;0,$E6&gt;0,$F6&gt;0,NOT(ISBLANK($L6))),_xlfn.NORM.INV(ABS(VLOOKUP($Q$1,VLookups!$A$48:$B$49,2,FALSE)-W$3),$K6,$O6),"")</f>
        <v>255.05039968635361</v>
      </c>
      <c r="X6" s="87">
        <f>IF(AND($D6&gt;0,$E6&gt;0,$F6&gt;0,NOT(ISBLANK($L6))),_xlfn.NORM.INV(ABS(VLOOKUP($Q$1,VLookups!$A$48:$B$49,2,FALSE)-X$3),$K6,$O6),"")</f>
        <v>227.22385505607076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1.6828179714106289E-3</v>
      </c>
      <c r="DY6" s="163">
        <f t="shared" si="7"/>
        <v>1.7017972490148043E-3</v>
      </c>
      <c r="DZ6" s="163">
        <f t="shared" si="8"/>
        <v>1.7205400283030756E-3</v>
      </c>
      <c r="EA6" s="163">
        <f t="shared" si="9"/>
        <v>1.7390338369136287E-3</v>
      </c>
      <c r="EB6" s="163">
        <f t="shared" si="10"/>
        <v>1.7572662633772657E-3</v>
      </c>
      <c r="EC6" s="163">
        <f t="shared" si="11"/>
        <v>1.7752249708379261E-3</v>
      </c>
      <c r="ED6" s="163">
        <f t="shared" si="12"/>
        <v>1.7928977108206854E-3</v>
      </c>
      <c r="EE6" s="163">
        <f t="shared" si="13"/>
        <v>1.8102723370259804E-3</v>
      </c>
      <c r="EF6" s="163">
        <f t="shared" si="14"/>
        <v>1.82733681912857E-3</v>
      </c>
      <c r="EG6" s="163">
        <f t="shared" si="15"/>
        <v>1.8440792565594889E-3</v>
      </c>
      <c r="EH6" s="163">
        <f t="shared" si="16"/>
        <v>1.86048789224908E-3</v>
      </c>
      <c r="EI6" s="163">
        <f t="shared" si="17"/>
        <v>1.8765511263090595E-3</v>
      </c>
      <c r="EJ6" s="163">
        <f t="shared" si="18"/>
        <v>1.8922575296314611E-3</v>
      </c>
      <c r="EK6" s="163">
        <f t="shared" si="19"/>
        <v>1.9075958573822724E-3</v>
      </c>
      <c r="EL6" s="163">
        <f t="shared" si="20"/>
        <v>1.922555062367571E-3</v>
      </c>
      <c r="EM6" s="163">
        <f t="shared" si="21"/>
        <v>1.9371243082500103E-3</v>
      </c>
      <c r="EN6" s="163">
        <f t="shared" si="22"/>
        <v>1.9512929825936025E-3</v>
      </c>
      <c r="EO6" s="163">
        <f t="shared" si="23"/>
        <v>1.9650507097148857E-3</v>
      </c>
      <c r="EP6" s="163">
        <f t="shared" si="24"/>
        <v>1.9783873633187473E-3</v>
      </c>
      <c r="EQ6" s="163">
        <f t="shared" si="25"/>
        <v>1.9912930788974098E-3</v>
      </c>
      <c r="ER6" s="163">
        <f t="shared" si="26"/>
        <v>2.003758265871374E-3</v>
      </c>
      <c r="ES6" s="163">
        <f t="shared" si="27"/>
        <v>2.0157736194514227E-3</v>
      </c>
      <c r="ET6" s="163">
        <f t="shared" si="28"/>
        <v>2.0273301322011939E-3</v>
      </c>
      <c r="EU6" s="163">
        <f t="shared" si="29"/>
        <v>2.0384191052802134E-3</v>
      </c>
      <c r="EV6" s="163">
        <f t="shared" si="30"/>
        <v>2.0490321593477751E-3</v>
      </c>
      <c r="EW6" s="163">
        <f t="shared" si="31"/>
        <v>2.0591612451085423E-3</v>
      </c>
      <c r="EX6" s="163">
        <f t="shared" si="32"/>
        <v>2.0687986534813087E-3</v>
      </c>
      <c r="EY6" s="163">
        <f t="shared" si="33"/>
        <v>2.0779370253729396E-3</v>
      </c>
      <c r="EZ6" s="163">
        <f t="shared" si="34"/>
        <v>2.0865693610401565E-3</v>
      </c>
      <c r="FA6" s="163">
        <f t="shared" si="35"/>
        <v>2.0946890290225026E-3</v>
      </c>
      <c r="FB6" s="163">
        <f t="shared" si="36"/>
        <v>2.1022897746305232E-3</v>
      </c>
      <c r="FC6" s="163">
        <f t="shared" si="37"/>
        <v>2.1093657279739712E-3</v>
      </c>
      <c r="FD6" s="163">
        <f t="shared" si="38"/>
        <v>2.1159114115155988E-3</v>
      </c>
      <c r="FE6" s="163">
        <f t="shared" si="39"/>
        <v>2.1219217471369375E-3</v>
      </c>
      <c r="FF6" s="163">
        <f t="shared" si="40"/>
        <v>2.1273920627033131E-3</v>
      </c>
      <c r="FG6" s="163">
        <f t="shared" si="41"/>
        <v>2.1323180981161973E-3</v>
      </c>
      <c r="FH6" s="163">
        <f t="shared" si="42"/>
        <v>2.1366960108419428E-3</v>
      </c>
      <c r="FI6" s="163">
        <f t="shared" si="43"/>
        <v>2.1405223809068436E-3</v>
      </c>
      <c r="FJ6" s="163">
        <f t="shared" si="44"/>
        <v>2.1437942153494367E-3</v>
      </c>
      <c r="FK6" s="163">
        <f t="shared" si="45"/>
        <v>2.1465089521219244E-3</v>
      </c>
      <c r="FL6" s="163">
        <f t="shared" si="46"/>
        <v>2.1486644634336094E-3</v>
      </c>
      <c r="FM6" s="163">
        <f t="shared" si="47"/>
        <v>2.150259058530227E-3</v>
      </c>
      <c r="FN6" s="163">
        <f t="shared" si="48"/>
        <v>2.1512914859040892E-3</v>
      </c>
      <c r="FO6" s="163">
        <f t="shared" si="49"/>
        <v>2.1517609349310076E-3</v>
      </c>
      <c r="FP6" s="163">
        <f t="shared" si="50"/>
        <v>2.1516670369309868E-3</v>
      </c>
      <c r="FQ6" s="163">
        <f t="shared" si="51"/>
        <v>2.1510098656507526E-3</v>
      </c>
      <c r="FR6" s="163">
        <f t="shared" si="52"/>
        <v>2.1497899371672249E-3</v>
      </c>
      <c r="FS6" s="163">
        <f t="shared" si="53"/>
        <v>2.1480082092121188E-3</v>
      </c>
      <c r="FT6" s="163">
        <f t="shared" si="54"/>
        <v>2.1456660799189071E-3</v>
      </c>
      <c r="FU6" s="163">
        <f t="shared" si="55"/>
        <v>2.1427653859944391E-3</v>
      </c>
      <c r="FV6" s="163">
        <f t="shared" si="56"/>
        <v>2.1393084003185647E-3</v>
      </c>
      <c r="FW6" s="163">
        <f t="shared" si="57"/>
        <v>2.1352978289761525E-3</v>
      </c>
      <c r="FX6" s="163">
        <f t="shared" si="58"/>
        <v>2.130736807726932E-3</v>
      </c>
      <c r="FY6" s="163">
        <f t="shared" si="59"/>
        <v>2.1256288979196025E-3</v>
      </c>
      <c r="FZ6" s="163">
        <f t="shared" si="60"/>
        <v>2.1199780818576611E-3</v>
      </c>
      <c r="GA6" s="163">
        <f t="shared" si="61"/>
        <v>2.1137887576253966E-3</v>
      </c>
      <c r="GB6" s="163">
        <f t="shared" si="62"/>
        <v>2.1070657333834499E-3</v>
      </c>
      <c r="GC6" s="163">
        <f t="shared" si="63"/>
        <v>2.0998142211443088E-3</v>
      </c>
      <c r="GD6" s="163">
        <f t="shared" si="64"/>
        <v>2.0920398300390123E-3</v>
      </c>
      <c r="GE6" s="163">
        <f t="shared" si="65"/>
        <v>2.0837485590872369E-3</v>
      </c>
      <c r="GF6" s="163">
        <f t="shared" si="66"/>
        <v>2.0749467894838115E-3</v>
      </c>
      <c r="GG6" s="163">
        <f t="shared" si="67"/>
        <v>2.0656412764155506E-3</v>
      </c>
      <c r="GH6" s="163">
        <f t="shared" si="68"/>
        <v>2.0558391404230806E-3</v>
      </c>
      <c r="GI6" s="163">
        <f t="shared" si="69"/>
        <v>2.0455478583231296E-3</v>
      </c>
      <c r="GJ6" s="163">
        <f t="shared" si="70"/>
        <v>2.0347752537074669E-3</v>
      </c>
      <c r="GK6" s="163">
        <f t="shared" si="71"/>
        <v>2.023529487035399E-3</v>
      </c>
      <c r="GL6" s="163">
        <f t="shared" si="72"/>
        <v>2.0118190453373695E-3</v>
      </c>
      <c r="GM6" s="163">
        <f t="shared" si="73"/>
        <v>1.9996527315478368E-3</v>
      </c>
      <c r="GN6" s="163">
        <f t="shared" si="74"/>
        <v>1.9870396534861961E-3</v>
      </c>
      <c r="GO6" s="163">
        <f t="shared" si="75"/>
        <v>1.9739892125050264E-3</v>
      </c>
      <c r="GP6" s="163">
        <f t="shared" si="76"/>
        <v>1.9605110918254538E-3</v>
      </c>
      <c r="GQ6" s="163">
        <f t="shared" si="77"/>
        <v>1.9466152445798703E-3</v>
      </c>
      <c r="GR6" s="163">
        <f t="shared" si="78"/>
        <v>1.9323118815826384E-3</v>
      </c>
      <c r="GS6" s="163">
        <f t="shared" si="79"/>
        <v>1.9176114588497883E-3</v>
      </c>
      <c r="GT6" s="163">
        <f t="shared" si="80"/>
        <v>1.9025246648890115E-3</v>
      </c>
      <c r="GU6" s="163">
        <f t="shared" si="81"/>
        <v>1.8870624077815326E-3</v>
      </c>
      <c r="GV6" s="163">
        <f t="shared" si="82"/>
        <v>1.8712358020776464E-3</v>
      </c>
      <c r="GW6" s="163">
        <f t="shared" si="83"/>
        <v>1.8550561555278956E-3</v>
      </c>
      <c r="GX6" s="163">
        <f t="shared" si="84"/>
        <v>1.8385349556719695E-3</v>
      </c>
      <c r="GY6" s="163">
        <f t="shared" si="85"/>
        <v>1.8216838563074984E-3</v>
      </c>
      <c r="GZ6" s="163">
        <f t="shared" si="86"/>
        <v>1.8045146638609362E-3</v>
      </c>
      <c r="HA6" s="163">
        <f t="shared" si="87"/>
        <v>1.7870393236827189E-3</v>
      </c>
      <c r="HB6" s="163">
        <f t="shared" si="88"/>
        <v>1.7692699062888128E-3</v>
      </c>
      <c r="HC6" s="163">
        <f t="shared" si="89"/>
        <v>1.751218593570663E-3</v>
      </c>
      <c r="HD6" s="163">
        <f t="shared" si="90"/>
        <v>1.7328976649954107E-3</v>
      </c>
      <c r="HE6" s="163">
        <f t="shared" si="91"/>
        <v>1.7143194838180288E-3</v>
      </c>
      <c r="HF6" s="163">
        <f t="shared" si="92"/>
        <v>1.6954964833268053E-3</v>
      </c>
      <c r="HG6" s="163">
        <f t="shared" si="93"/>
        <v>1.6764411531433158E-3</v>
      </c>
      <c r="HH6" s="163">
        <f t="shared" si="94"/>
        <v>1.6571660255976955E-3</v>
      </c>
      <c r="HI6" s="163">
        <f t="shared" si="95"/>
        <v>1.6376836621996714E-3</v>
      </c>
      <c r="HJ6" s="163">
        <f t="shared" si="96"/>
        <v>1.6180066402254039E-3</v>
      </c>
      <c r="HK6" s="163">
        <f t="shared" si="97"/>
        <v>1.5981475394397484E-3</v>
      </c>
      <c r="HL6" s="163">
        <f t="shared" si="98"/>
        <v>1.5781189289730828E-3</v>
      </c>
      <c r="HM6" s="163">
        <f t="shared" si="99"/>
        <v>1.5579333543713223E-3</v>
      </c>
      <c r="HN6" s="163">
        <f t="shared" si="100"/>
        <v>1.5376033248372162E-3</v>
      </c>
      <c r="HO6" s="163">
        <f t="shared" si="101"/>
        <v>1.517141300680437E-3</v>
      </c>
      <c r="HP6" s="163">
        <f t="shared" si="102"/>
        <v>1.4965596809933819E-3</v>
      </c>
      <c r="HQ6" s="163">
        <f t="shared" si="103"/>
        <v>1.4758707915689603E-3</v>
      </c>
      <c r="HR6" s="163">
        <f t="shared" si="104"/>
        <v>1.4550868730760099E-3</v>
      </c>
      <c r="HS6" s="163">
        <f t="shared" si="105"/>
        <v>1.4342200695072803E-3</v>
      </c>
      <c r="HT6" s="163">
        <f t="shared" si="106"/>
        <v>1.4132824169142413E-3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74.2</v>
      </c>
      <c r="P8" s="72">
        <f t="shared" si="2"/>
        <v>5505.64</v>
      </c>
      <c r="Q8" s="89">
        <v>150</v>
      </c>
      <c r="R8" s="259">
        <f>IF(AND(Q8&gt;0,E8&gt;0,NOT(O8="")),ABS(VLOOKUP($Q$1,VLookups!$A$48:$B$49,2,FALSE)-_xlfn.NORM.DIST(Q8,K8,O8,TRUE)),"")</f>
        <v>0.64871400198876072</v>
      </c>
      <c r="S8" s="88">
        <f>IF(AND($D8&gt;0,$E8&gt;0,$F8&gt;0,NOT(ISBLANK($L8))),_xlfn.NORM.INV(ABS(VLOOKUP($Q$1,VLookups!$A$48:$B$49,2,FALSE)-S$3),$K8,$O8),"")</f>
        <v>26.575540503257301</v>
      </c>
      <c r="T8" s="87">
        <f>IF(AND($D8&gt;0,$E8&gt;0,$F8&gt;0,NOT(ISBLANK($L8))),_xlfn.NORM.INV(ABS(VLOOKUP($Q$1,VLookups!$A$48:$B$49,2,FALSE)-T$3),$K8,$O8),"")</f>
        <v>216.75779283007603</v>
      </c>
      <c r="U8" s="88">
        <f>IF(AND($D8&gt;0,$E8&gt;0,$F8&gt;0,NOT(ISBLANK($L8))),_xlfn.NORM.INV(ABS(VLOOKUP($Q$1,VLookups!$A$48:$B$49,2,FALSE)-U$3),$K8,$O8),"")</f>
        <v>198.57002416710588</v>
      </c>
      <c r="V8" s="87">
        <f>IF(AND($D8&gt;0,$E8&gt;0,$F8&gt;0,NOT(ISBLANK($L8))),_xlfn.NORM.INV(ABS(VLOOKUP($Q$1,VLookups!$A$48:$B$49,2,FALSE)-V$3),$K8,$O8),"")</f>
        <v>184.11496219777695</v>
      </c>
      <c r="W8" s="88">
        <f>IF(AND($D8&gt;0,$E8&gt;0,$F8&gt;0,NOT(ISBLANK($L8))),_xlfn.NORM.INV(ABS(VLOOKUP($Q$1,VLookups!$A$48:$B$49,2,FALSE)-W$3),$K8,$O8),"")</f>
        <v>171.71380613121596</v>
      </c>
      <c r="X8" s="87">
        <f>IF(AND($D8&gt;0,$E8&gt;0,$F8&gt;0,NOT(ISBLANK($L8))),_xlfn.NORM.INV(ABS(VLOOKUP($Q$1,VLookups!$A$48:$B$49,2,FALSE)-X$3),$K8,$O8),"")</f>
        <v>160.5771847096033</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4.0850513831288899E-3</v>
      </c>
      <c r="DY8" s="163">
        <f t="shared" si="7"/>
        <v>4.1324291723603438E-3</v>
      </c>
      <c r="DZ8" s="163">
        <f t="shared" si="8"/>
        <v>4.1793230966691982E-3</v>
      </c>
      <c r="EA8" s="163">
        <f t="shared" si="9"/>
        <v>4.2257043502372128E-3</v>
      </c>
      <c r="EB8" s="163">
        <f t="shared" si="10"/>
        <v>4.2715441862885058E-3</v>
      </c>
      <c r="EC8" s="163">
        <f t="shared" si="11"/>
        <v>4.3168139463241328E-3</v>
      </c>
      <c r="ED8" s="163">
        <f t="shared" si="12"/>
        <v>4.3614850895677222E-3</v>
      </c>
      <c r="EE8" s="163">
        <f t="shared" si="13"/>
        <v>4.4055292225805591E-3</v>
      </c>
      <c r="EF8" s="163">
        <f t="shared" si="14"/>
        <v>4.4489181290037639E-3</v>
      </c>
      <c r="EG8" s="163">
        <f t="shared" si="15"/>
        <v>4.4916237993845413E-3</v>
      </c>
      <c r="EH8" s="163">
        <f t="shared" si="16"/>
        <v>4.5336184610429067E-3</v>
      </c>
      <c r="EI8" s="163">
        <f t="shared" si="17"/>
        <v>4.5748746079347646E-3</v>
      </c>
      <c r="EJ8" s="163">
        <f t="shared" si="18"/>
        <v>4.6153650304668302E-3</v>
      </c>
      <c r="EK8" s="163">
        <f t="shared" si="19"/>
        <v>4.6550628452184896E-3</v>
      </c>
      <c r="EL8" s="163">
        <f t="shared" si="20"/>
        <v>4.6939415245255238E-3</v>
      </c>
      <c r="EM8" s="163">
        <f t="shared" si="21"/>
        <v>4.7319749258803558E-3</v>
      </c>
      <c r="EN8" s="163">
        <f t="shared" si="22"/>
        <v>4.7691373211035037E-3</v>
      </c>
      <c r="EO8" s="163">
        <f t="shared" si="23"/>
        <v>4.8054034252408605E-3</v>
      </c>
      <c r="EP8" s="163">
        <f t="shared" si="24"/>
        <v>4.8407484251415615E-3</v>
      </c>
      <c r="EQ8" s="163">
        <f t="shared" si="25"/>
        <v>4.8751480076713949E-3</v>
      </c>
      <c r="ER8" s="163">
        <f t="shared" si="26"/>
        <v>4.9085783875169745E-3</v>
      </c>
      <c r="ES8" s="163">
        <f t="shared" si="27"/>
        <v>4.9410163345362844E-3</v>
      </c>
      <c r="ET8" s="163">
        <f t="shared" si="28"/>
        <v>4.9724392006116778E-3</v>
      </c>
      <c r="EU8" s="163">
        <f t="shared" si="29"/>
        <v>5.0028249459619463E-3</v>
      </c>
      <c r="EV8" s="163">
        <f t="shared" si="30"/>
        <v>5.0321521648707635E-3</v>
      </c>
      <c r="EW8" s="163">
        <f t="shared" si="31"/>
        <v>5.0604001107894736E-3</v>
      </c>
      <c r="EX8" s="163">
        <f t="shared" si="32"/>
        <v>5.0875487207731199E-3</v>
      </c>
      <c r="EY8" s="163">
        <f t="shared" si="33"/>
        <v>5.113578639209403E-3</v>
      </c>
      <c r="EZ8" s="163">
        <f t="shared" si="34"/>
        <v>5.1384712408013653E-3</v>
      </c>
      <c r="FA8" s="163">
        <f t="shared" si="35"/>
        <v>5.1622086527655852E-3</v>
      </c>
      <c r="FB8" s="163">
        <f t="shared" si="36"/>
        <v>5.1847737762088899E-3</v>
      </c>
      <c r="FC8" s="163">
        <f t="shared" si="37"/>
        <v>5.206150306647798E-3</v>
      </c>
      <c r="FD8" s="163">
        <f t="shared" si="38"/>
        <v>5.2263227536362492E-3</v>
      </c>
      <c r="FE8" s="163">
        <f t="shared" si="39"/>
        <v>5.2452764594685267E-3</v>
      </c>
      <c r="FF8" s="163">
        <f t="shared" si="40"/>
        <v>5.2629976169257936E-3</v>
      </c>
      <c r="FG8" s="163">
        <f t="shared" si="41"/>
        <v>5.2794732860361581E-3</v>
      </c>
      <c r="FH8" s="163">
        <f t="shared" si="42"/>
        <v>5.2946914098197951E-3</v>
      </c>
      <c r="FI8" s="163">
        <f t="shared" si="43"/>
        <v>5.3086408289922992E-3</v>
      </c>
      <c r="FJ8" s="163">
        <f t="shared" si="44"/>
        <v>5.3213112956011811E-3</v>
      </c>
      <c r="FK8" s="163">
        <f t="shared" si="45"/>
        <v>5.33269348557218E-3</v>
      </c>
      <c r="FL8" s="163">
        <f t="shared" si="46"/>
        <v>5.3427790101438794E-3</v>
      </c>
      <c r="FM8" s="163">
        <f t="shared" si="47"/>
        <v>5.3515604261710091E-3</v>
      </c>
      <c r="FN8" s="163">
        <f t="shared" si="48"/>
        <v>5.3590312452787107E-3</v>
      </c>
      <c r="FO8" s="163">
        <f t="shared" si="49"/>
        <v>5.3651859418520128E-3</v>
      </c>
      <c r="FP8" s="163">
        <f t="shared" si="50"/>
        <v>5.3700199598467353E-3</v>
      </c>
      <c r="FQ8" s="163">
        <f t="shared" si="51"/>
        <v>5.3735297184100746E-3</v>
      </c>
      <c r="FR8" s="163">
        <f t="shared" si="52"/>
        <v>5.3757126163011702E-3</v>
      </c>
      <c r="FS8" s="163">
        <f t="shared" si="53"/>
        <v>5.3765670351039957E-3</v>
      </c>
      <c r="FT8" s="163">
        <f t="shared" si="54"/>
        <v>5.3760923412270413E-3</v>
      </c>
      <c r="FU8" s="163">
        <f t="shared" si="55"/>
        <v>5.3742888866863091E-3</v>
      </c>
      <c r="FV8" s="163">
        <f t="shared" si="56"/>
        <v>5.371158008670278E-3</v>
      </c>
      <c r="FW8" s="163">
        <f t="shared" si="57"/>
        <v>5.3667020278875934E-3</v>
      </c>
      <c r="FX8" s="163">
        <f t="shared" si="58"/>
        <v>5.3609242457003199E-3</v>
      </c>
      <c r="FY8" s="163">
        <f t="shared" si="59"/>
        <v>5.3538289400477442E-3</v>
      </c>
      <c r="FZ8" s="163">
        <f t="shared" si="60"/>
        <v>5.345421360167751E-3</v>
      </c>
      <c r="GA8" s="163">
        <f t="shared" si="61"/>
        <v>5.3357077201248966E-3</v>
      </c>
      <c r="GB8" s="163">
        <f t="shared" si="62"/>
        <v>5.3246951911563555E-3</v>
      </c>
      <c r="GC8" s="163">
        <f t="shared" si="63"/>
        <v>5.3123918928489229E-3</v>
      </c>
      <c r="GD8" s="163">
        <f t="shared" si="64"/>
        <v>5.2988068831622964E-3</v>
      </c>
      <c r="GE8" s="163">
        <f t="shared" si="65"/>
        <v>5.2839501473157628E-3</v>
      </c>
      <c r="GF8" s="163">
        <f t="shared" si="66"/>
        <v>5.2678325855574039E-3</v>
      </c>
      <c r="GG8" s="163">
        <f t="shared" si="67"/>
        <v>5.250465999836783E-3</v>
      </c>
      <c r="GH8" s="163">
        <f t="shared" si="68"/>
        <v>5.231863079403919E-3</v>
      </c>
      <c r="GI8" s="163">
        <f t="shared" si="69"/>
        <v>5.2120373853591518E-3</v>
      </c>
      <c r="GJ8" s="163">
        <f t="shared" si="70"/>
        <v>5.1910033341802256E-3</v>
      </c>
      <c r="GK8" s="163">
        <f t="shared" si="71"/>
        <v>5.1687761802546098E-3</v>
      </c>
      <c r="GL8" s="163">
        <f t="shared" si="72"/>
        <v>5.1453719974466549E-3</v>
      </c>
      <c r="GM8" s="163">
        <f t="shared" si="73"/>
        <v>5.1208076597307958E-3</v>
      </c>
      <c r="GN8" s="163">
        <f t="shared" si="74"/>
        <v>5.095100820923423E-3</v>
      </c>
      <c r="GO8" s="163">
        <f t="shared" si="75"/>
        <v>5.0682698935475053E-3</v>
      </c>
      <c r="GP8" s="163">
        <f t="shared" si="76"/>
        <v>5.0403340268653863E-3</v>
      </c>
      <c r="GQ8" s="163">
        <f t="shared" si="77"/>
        <v>5.0113130841163925E-3</v>
      </c>
      <c r="GR8" s="163">
        <f t="shared" si="78"/>
        <v>4.9812276189971335E-3</v>
      </c>
      <c r="GS8" s="163">
        <f t="shared" si="79"/>
        <v>4.9500988514234292E-3</v>
      </c>
      <c r="GT8" s="163">
        <f t="shared" si="80"/>
        <v>4.9179486426138659E-3</v>
      </c>
      <c r="GU8" s="163">
        <f t="shared" si="81"/>
        <v>4.8847994695358533E-3</v>
      </c>
      <c r="GV8" s="163">
        <f t="shared" si="82"/>
        <v>4.850674398755985E-3</v>
      </c>
      <c r="GW8" s="163">
        <f t="shared" si="83"/>
        <v>4.8155970597371887E-3</v>
      </c>
      <c r="GX8" s="163">
        <f t="shared" si="84"/>
        <v>4.7795916176258781E-3</v>
      </c>
      <c r="GY8" s="163">
        <f t="shared" si="85"/>
        <v>4.7426827455728723E-3</v>
      </c>
      <c r="GZ8" s="163">
        <f t="shared" si="86"/>
        <v>4.7048955966323682E-3</v>
      </c>
      <c r="HA8" s="163">
        <f t="shared" si="87"/>
        <v>4.6662557752836049E-3</v>
      </c>
      <c r="HB8" s="163">
        <f t="shared" si="88"/>
        <v>4.6267893086202414E-3</v>
      </c>
      <c r="HC8" s="163">
        <f t="shared" si="89"/>
        <v>4.5865226172526162E-3</v>
      </c>
      <c r="HD8" s="163">
        <f t="shared" si="90"/>
        <v>4.5454824859682266E-3</v>
      </c>
      <c r="HE8" s="163">
        <f t="shared" si="91"/>
        <v>4.5036960341958169E-3</v>
      </c>
      <c r="HF8" s="163">
        <f t="shared" si="92"/>
        <v>4.4611906863183644E-3</v>
      </c>
      <c r="HG8" s="163">
        <f t="shared" si="93"/>
        <v>4.4179941418801567E-3</v>
      </c>
      <c r="HH8" s="163">
        <f t="shared" si="94"/>
        <v>4.3741343457329093E-3</v>
      </c>
      <c r="HI8" s="163">
        <f t="shared" si="95"/>
        <v>4.3296394581655651E-3</v>
      </c>
      <c r="HJ8" s="163">
        <f t="shared" si="96"/>
        <v>4.2845378250620054E-3</v>
      </c>
      <c r="HK8" s="163">
        <f t="shared" si="97"/>
        <v>4.2388579481304322E-3</v>
      </c>
      <c r="HL8" s="163">
        <f t="shared" si="98"/>
        <v>4.1926284552476229E-3</v>
      </c>
      <c r="HM8" s="163">
        <f t="shared" si="99"/>
        <v>4.1458780709605998E-3</v>
      </c>
      <c r="HN8" s="163">
        <f t="shared" si="100"/>
        <v>4.0986355871875484E-3</v>
      </c>
      <c r="HO8" s="163">
        <f t="shared" si="101"/>
        <v>4.0509298341590309E-3</v>
      </c>
      <c r="HP8" s="163">
        <f t="shared" si="102"/>
        <v>4.0027896516396533E-3</v>
      </c>
      <c r="HQ8" s="163">
        <f t="shared" si="103"/>
        <v>3.9542438604694393E-3</v>
      </c>
      <c r="HR8" s="163">
        <f t="shared" si="104"/>
        <v>3.9053212344631275E-3</v>
      </c>
      <c r="HS8" s="163">
        <f t="shared" si="105"/>
        <v>3.8560504727045896E-3</v>
      </c>
      <c r="HT8" s="163">
        <f t="shared" si="106"/>
        <v>3.8064601722723776E-3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172.8</v>
      </c>
      <c r="P9" s="72">
        <f t="shared" si="2"/>
        <v>29859.840000000004</v>
      </c>
      <c r="Q9" s="89">
        <v>150</v>
      </c>
      <c r="R9" s="259">
        <f>IF(AND(Q9&gt;0,E9&gt;0,NOT(O9="")),ABS(VLOOKUP($Q$1,VLookups!$A$48:$B$49,2,FALSE)-_xlfn.NORM.DIST(Q9,K9,O9,TRUE)),"")</f>
        <v>0.56891445038431865</v>
      </c>
      <c r="S9" s="88">
        <f>IF(AND($D9&gt;0,$E9&gt;0,$F9&gt;0,NOT(ISBLANK($L9))),_xlfn.NORM.INV(ABS(VLOOKUP($Q$1,VLookups!$A$48:$B$49,2,FALSE)-S$3),$K9,$O9),"")</f>
        <v>-101.45211052610699</v>
      </c>
      <c r="T9" s="87">
        <f>IF(AND($D9&gt;0,$E9&gt;0,$F9&gt;0,NOT(ISBLANK($L9))),_xlfn.NORM.INV(ABS(VLOOKUP($Q$1,VLookups!$A$48:$B$49,2,FALSE)-T$3),$K9,$O9),"")</f>
        <v>341.45211052610699</v>
      </c>
      <c r="U9" s="88">
        <f>IF(AND($D9&gt;0,$E9&gt;0,$F9&gt;0,NOT(ISBLANK($L9))),_xlfn.NORM.INV(ABS(VLOOKUP($Q$1,VLookups!$A$48:$B$49,2,FALSE)-U$3),$K9,$O9),"")</f>
        <v>299.09568970452688</v>
      </c>
      <c r="V9" s="87">
        <f>IF(AND($D9&gt;0,$E9&gt;0,$F9&gt;0,NOT(ISBLANK($L9))),_xlfn.NORM.INV(ABS(VLOOKUP($Q$1,VLookups!$A$48:$B$49,2,FALSE)-V$3),$K9,$O9),"")</f>
        <v>265.43214916139971</v>
      </c>
      <c r="W9" s="88">
        <f>IF(AND($D9&gt;0,$E9&gt;0,$F9&gt;0,NOT(ISBLANK($L9))),_xlfn.NORM.INV(ABS(VLOOKUP($Q$1,VLookups!$A$48:$B$49,2,FALSE)-W$3),$K9,$O9),"")</f>
        <v>236.55182883388295</v>
      </c>
      <c r="X9" s="87">
        <f>IF(AND($D9&gt;0,$E9&gt;0,$F9&gt;0,NOT(ISBLANK($L9))),_xlfn.NORM.INV(ABS(VLOOKUP($Q$1,VLookups!$A$48:$B$49,2,FALSE)-X$3),$K9,$O9),"")</f>
        <v>210.61640859594945</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1.7142827970749253E-3</v>
      </c>
      <c r="DY9" s="163">
        <f t="shared" si="7"/>
        <v>1.7346110468975081E-3</v>
      </c>
      <c r="DZ9" s="163">
        <f t="shared" si="8"/>
        <v>1.7547624066221543E-3</v>
      </c>
      <c r="EA9" s="163">
        <f t="shared" si="9"/>
        <v>1.7747251685960228E-3</v>
      </c>
      <c r="EB9" s="163">
        <f t="shared" si="10"/>
        <v>1.7944876260718285E-3</v>
      </c>
      <c r="EC9" s="163">
        <f t="shared" si="11"/>
        <v>1.8140380844312838E-3</v>
      </c>
      <c r="ED9" s="163">
        <f t="shared" si="12"/>
        <v>1.8333648725203343E-3</v>
      </c>
      <c r="EE9" s="163">
        <f t="shared" si="13"/>
        <v>1.8524563540811515E-3</v>
      </c>
      <c r="EF9" s="163">
        <f t="shared" si="14"/>
        <v>1.8713009392655243E-3</v>
      </c>
      <c r="EG9" s="163">
        <f t="shared" si="15"/>
        <v>1.8898870962139715E-3</v>
      </c>
      <c r="EH9" s="163">
        <f t="shared" si="16"/>
        <v>1.9082033626846386E-3</v>
      </c>
      <c r="EI9" s="163">
        <f t="shared" si="17"/>
        <v>1.9262383577157867E-3</v>
      </c>
      <c r="EJ9" s="163">
        <f t="shared" si="18"/>
        <v>1.9439807933054672E-3</v>
      </c>
      <c r="EK9" s="163">
        <f t="shared" si="19"/>
        <v>1.9614194860917791E-3</v>
      </c>
      <c r="EL9" s="163">
        <f t="shared" si="20"/>
        <v>1.9785433690169513E-3</v>
      </c>
      <c r="EM9" s="163">
        <f t="shared" si="21"/>
        <v>1.9953415029583667E-3</v>
      </c>
      <c r="EN9" s="163">
        <f t="shared" si="22"/>
        <v>2.0118030883095311E-3</v>
      </c>
      <c r="EO9" s="163">
        <f t="shared" si="23"/>
        <v>2.0279174764939486E-3</v>
      </c>
      <c r="EP9" s="163">
        <f t="shared" si="24"/>
        <v>2.0436741813948029E-3</v>
      </c>
      <c r="EQ9" s="163">
        <f t="shared" si="25"/>
        <v>2.0590628906833634E-3</v>
      </c>
      <c r="ER9" s="163">
        <f t="shared" si="26"/>
        <v>2.0740734770290526E-3</v>
      </c>
      <c r="ES9" s="163">
        <f t="shared" si="27"/>
        <v>2.0886960091741837E-3</v>
      </c>
      <c r="ET9" s="163">
        <f t="shared" si="28"/>
        <v>2.1029207628564671E-3</v>
      </c>
      <c r="EU9" s="163">
        <f t="shared" si="29"/>
        <v>2.1167382315625139E-3</v>
      </c>
      <c r="EV9" s="163">
        <f t="shared" si="30"/>
        <v>2.1301391370957341E-3</v>
      </c>
      <c r="EW9" s="163">
        <f t="shared" si="31"/>
        <v>2.1431144399422153E-3</v>
      </c>
      <c r="EX9" s="163">
        <f t="shared" si="32"/>
        <v>2.1556553494183946E-3</v>
      </c>
      <c r="EY9" s="163">
        <f t="shared" si="33"/>
        <v>2.1677533335846106E-3</v>
      </c>
      <c r="EZ9" s="163">
        <f t="shared" si="34"/>
        <v>2.1794001289088898E-3</v>
      </c>
      <c r="FA9" s="163">
        <f t="shared" si="35"/>
        <v>2.1905877496656767E-3</v>
      </c>
      <c r="FB9" s="163">
        <f t="shared" si="36"/>
        <v>2.201308497054542E-3</v>
      </c>
      <c r="FC9" s="163">
        <f t="shared" si="37"/>
        <v>2.2115549680243132E-3</v>
      </c>
      <c r="FD9" s="163">
        <f t="shared" si="38"/>
        <v>2.2213200637884742E-3</v>
      </c>
      <c r="FE9" s="163">
        <f t="shared" si="39"/>
        <v>2.2305969980181257E-3</v>
      </c>
      <c r="FF9" s="163">
        <f t="shared" si="40"/>
        <v>2.2393793046992828E-3</v>
      </c>
      <c r="FG9" s="163">
        <f t="shared" si="41"/>
        <v>2.2476608456417691E-3</v>
      </c>
      <c r="FH9" s="163">
        <f t="shared" si="42"/>
        <v>2.2554358176275118E-3</v>
      </c>
      <c r="FI9" s="163">
        <f t="shared" si="43"/>
        <v>2.2626987591865774E-3</v>
      </c>
      <c r="FJ9" s="163">
        <f t="shared" si="44"/>
        <v>2.269444556989888E-3</v>
      </c>
      <c r="FK9" s="163">
        <f t="shared" si="45"/>
        <v>2.275668451848126E-3</v>
      </c>
      <c r="FL9" s="163">
        <f t="shared" si="46"/>
        <v>2.2813660443069938E-3</v>
      </c>
      <c r="FM9" s="163">
        <f t="shared" si="47"/>
        <v>2.2865332998296037E-3</v>
      </c>
      <c r="FN9" s="163">
        <f t="shared" si="48"/>
        <v>2.2911665535574706E-3</v>
      </c>
      <c r="FO9" s="163">
        <f t="shared" si="49"/>
        <v>2.2952625146422231E-3</v>
      </c>
      <c r="FP9" s="163">
        <f t="shared" si="50"/>
        <v>2.2988182701408838E-3</v>
      </c>
      <c r="FQ9" s="163">
        <f t="shared" si="51"/>
        <v>2.3018312884682517E-3</v>
      </c>
      <c r="FR9" s="163">
        <f t="shared" si="52"/>
        <v>2.3042994224006666E-3</v>
      </c>
      <c r="FS9" s="163">
        <f t="shared" si="53"/>
        <v>2.306220911626159E-3</v>
      </c>
      <c r="FT9" s="163">
        <f t="shared" si="54"/>
        <v>2.3075943848367545E-3</v>
      </c>
      <c r="FU9" s="163">
        <f t="shared" si="55"/>
        <v>2.3084188613594434E-3</v>
      </c>
      <c r="FV9" s="163">
        <f t="shared" si="56"/>
        <v>2.3086937523231058E-3</v>
      </c>
      <c r="FW9" s="163">
        <f t="shared" si="57"/>
        <v>2.3084188613594434E-3</v>
      </c>
      <c r="FX9" s="163">
        <f t="shared" si="58"/>
        <v>2.3075943848367545E-3</v>
      </c>
      <c r="FY9" s="163">
        <f t="shared" si="59"/>
        <v>2.306220911626159E-3</v>
      </c>
      <c r="FZ9" s="163">
        <f t="shared" si="60"/>
        <v>2.3042994224006666E-3</v>
      </c>
      <c r="GA9" s="163">
        <f t="shared" si="61"/>
        <v>2.3018312884682517E-3</v>
      </c>
      <c r="GB9" s="163">
        <f t="shared" si="62"/>
        <v>2.2988182701408838E-3</v>
      </c>
      <c r="GC9" s="163">
        <f t="shared" si="63"/>
        <v>2.2952625146422227E-3</v>
      </c>
      <c r="GD9" s="163">
        <f t="shared" si="64"/>
        <v>2.2911665535574706E-3</v>
      </c>
      <c r="GE9" s="163">
        <f t="shared" si="65"/>
        <v>2.2865332998296037E-3</v>
      </c>
      <c r="GF9" s="163">
        <f t="shared" si="66"/>
        <v>2.2813660443069938E-3</v>
      </c>
      <c r="GG9" s="163">
        <f t="shared" si="67"/>
        <v>2.275668451848126E-3</v>
      </c>
      <c r="GH9" s="163">
        <f t="shared" si="68"/>
        <v>2.269444556989888E-3</v>
      </c>
      <c r="GI9" s="163">
        <f t="shared" si="69"/>
        <v>2.2626987591865774E-3</v>
      </c>
      <c r="GJ9" s="163">
        <f t="shared" si="70"/>
        <v>2.2554358176275118E-3</v>
      </c>
      <c r="GK9" s="163">
        <f t="shared" si="71"/>
        <v>2.2476608456417691E-3</v>
      </c>
      <c r="GL9" s="163">
        <f t="shared" si="72"/>
        <v>2.2393793046992833E-3</v>
      </c>
      <c r="GM9" s="163">
        <f t="shared" si="73"/>
        <v>2.2305969980181261E-3</v>
      </c>
      <c r="GN9" s="163">
        <f t="shared" si="74"/>
        <v>2.2213200637884742E-3</v>
      </c>
      <c r="GO9" s="163">
        <f t="shared" si="75"/>
        <v>2.2115549680243132E-3</v>
      </c>
      <c r="GP9" s="163">
        <f t="shared" si="76"/>
        <v>2.2013084970545424E-3</v>
      </c>
      <c r="GQ9" s="163">
        <f t="shared" si="77"/>
        <v>2.1905877496656775E-3</v>
      </c>
      <c r="GR9" s="163">
        <f t="shared" si="78"/>
        <v>2.1794001289088902E-3</v>
      </c>
      <c r="GS9" s="163">
        <f t="shared" si="79"/>
        <v>2.167753333584611E-3</v>
      </c>
      <c r="GT9" s="163">
        <f t="shared" si="80"/>
        <v>2.1556553494183955E-3</v>
      </c>
      <c r="GU9" s="163">
        <f t="shared" si="81"/>
        <v>2.1431144399422157E-3</v>
      </c>
      <c r="GV9" s="163">
        <f t="shared" si="82"/>
        <v>2.130139137095735E-3</v>
      </c>
      <c r="GW9" s="163">
        <f t="shared" si="83"/>
        <v>2.1167382315625148E-3</v>
      </c>
      <c r="GX9" s="163">
        <f t="shared" si="84"/>
        <v>2.1029207628564675E-3</v>
      </c>
      <c r="GY9" s="163">
        <f t="shared" si="85"/>
        <v>2.0886960091741845E-3</v>
      </c>
      <c r="GZ9" s="163">
        <f t="shared" si="86"/>
        <v>2.074073477029053E-3</v>
      </c>
      <c r="HA9" s="163">
        <f t="shared" si="87"/>
        <v>2.0590628906833643E-3</v>
      </c>
      <c r="HB9" s="163">
        <f t="shared" si="88"/>
        <v>2.0436741813948042E-3</v>
      </c>
      <c r="HC9" s="163">
        <f t="shared" si="89"/>
        <v>2.0279174764939499E-3</v>
      </c>
      <c r="HD9" s="163">
        <f t="shared" si="90"/>
        <v>2.0118030883095324E-3</v>
      </c>
      <c r="HE9" s="163">
        <f t="shared" si="91"/>
        <v>1.995341502958368E-3</v>
      </c>
      <c r="HF9" s="163">
        <f t="shared" si="92"/>
        <v>1.978543369016953E-3</v>
      </c>
      <c r="HG9" s="163">
        <f t="shared" si="93"/>
        <v>1.9614194860917804E-3</v>
      </c>
      <c r="HH9" s="163">
        <f t="shared" si="94"/>
        <v>1.9439807933054687E-3</v>
      </c>
      <c r="HI9" s="163">
        <f t="shared" si="95"/>
        <v>1.926238357715788E-3</v>
      </c>
      <c r="HJ9" s="163">
        <f t="shared" si="96"/>
        <v>1.9082033626846404E-3</v>
      </c>
      <c r="HK9" s="163">
        <f t="shared" si="97"/>
        <v>1.8898870962139737E-3</v>
      </c>
      <c r="HL9" s="163">
        <f t="shared" si="98"/>
        <v>1.8713009392655263E-3</v>
      </c>
      <c r="HM9" s="163">
        <f t="shared" si="99"/>
        <v>1.8524563540811537E-3</v>
      </c>
      <c r="HN9" s="163">
        <f t="shared" si="100"/>
        <v>1.8333648725203365E-3</v>
      </c>
      <c r="HO9" s="163">
        <f t="shared" si="101"/>
        <v>1.8140380844312862E-3</v>
      </c>
      <c r="HP9" s="163">
        <f t="shared" si="102"/>
        <v>1.7944876260718307E-3</v>
      </c>
      <c r="HQ9" s="163">
        <f t="shared" si="103"/>
        <v>1.7747251685960252E-3</v>
      </c>
      <c r="HR9" s="163">
        <f t="shared" si="104"/>
        <v>1.7547624066221567E-3</v>
      </c>
      <c r="HS9" s="163">
        <f t="shared" si="105"/>
        <v>1.7346110468975104E-3</v>
      </c>
      <c r="HT9" s="163">
        <f t="shared" si="106"/>
        <v>1.7142827970749279E-3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143</v>
      </c>
      <c r="P10" s="72">
        <f t="shared" si="2"/>
        <v>20449</v>
      </c>
      <c r="Q10" s="89">
        <v>150</v>
      </c>
      <c r="R10" s="259">
        <f>IF(AND(Q10&gt;0,E10&gt;0,NOT(O10="")),ABS(VLOOKUP($Q$1,VLookups!$A$48:$B$49,2,FALSE)-_xlfn.NORM.DIST(Q10,K10,O10,TRUE)),"")</f>
        <v>0.56021532018266584</v>
      </c>
      <c r="S10" s="88">
        <f>IF(AND($D10&gt;0,$E10&gt;0,$F10&gt;0,NOT(ISBLANK($L10))),_xlfn.NORM.INV(ABS(VLOOKUP($Q$1,VLookups!$A$48:$B$49,2,FALSE)-S$3),$K10,$O10),"")</f>
        <v>-54.928540539544542</v>
      </c>
      <c r="T10" s="87">
        <f>IF(AND($D10&gt;0,$E10&gt;0,$F10&gt;0,NOT(ISBLANK($L10))),_xlfn.NORM.INV(ABS(VLOOKUP($Q$1,VLookups!$A$48:$B$49,2,FALSE)-T$3),$K10,$O10),"")</f>
        <v>311.59520720621123</v>
      </c>
      <c r="U10" s="88">
        <f>IF(AND($D10&gt;0,$E10&gt;0,$F10&gt;0,NOT(ISBLANK($L10))),_xlfn.NORM.INV(ABS(VLOOKUP($Q$1,VLookups!$A$48:$B$49,2,FALSE)-U$3),$K10,$O10),"")</f>
        <v>276.5433080309453</v>
      </c>
      <c r="V10" s="87">
        <f>IF(AND($D10&gt;0,$E10&gt;0,$F10&gt;0,NOT(ISBLANK($L10))),_xlfn.NORM.INV(ABS(VLOOKUP($Q$1,VLookups!$A$48:$B$49,2,FALSE)-V$3),$K10,$O10),"")</f>
        <v>248.68516973426017</v>
      </c>
      <c r="W10" s="88">
        <f>IF(AND($D10&gt;0,$E10&gt;0,$F10&gt;0,NOT(ISBLANK($L10))),_xlfn.NORM.INV(ABS(VLOOKUP($Q$1,VLookups!$A$48:$B$49,2,FALSE)-W$3),$K10,$O10),"")</f>
        <v>224.78536761137306</v>
      </c>
      <c r="X10" s="87">
        <f>IF(AND($D10&gt;0,$E10&gt;0,$F10&gt;0,NOT(ISBLANK($L10))),_xlfn.NORM.INV(ABS(VLOOKUP($Q$1,VLookups!$A$48:$B$49,2,FALSE)-X$3),$K10,$O10),"")</f>
        <v>203.32260665058317</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2.2716698533878986E-3</v>
      </c>
      <c r="DY10" s="163">
        <f t="shared" si="7"/>
        <v>2.2935776815713586E-3</v>
      </c>
      <c r="DZ10" s="163">
        <f t="shared" si="8"/>
        <v>2.3151652375296319E-3</v>
      </c>
      <c r="EA10" s="163">
        <f t="shared" si="9"/>
        <v>2.3364195496603422E-3</v>
      </c>
      <c r="EB10" s="163">
        <f t="shared" si="10"/>
        <v>2.3573277563208998E-3</v>
      </c>
      <c r="EC10" s="163">
        <f t="shared" si="11"/>
        <v>2.3778771187004991E-3</v>
      </c>
      <c r="ED10" s="163">
        <f t="shared" si="12"/>
        <v>2.3980550336671854E-3</v>
      </c>
      <c r="EE10" s="163">
        <f t="shared" si="13"/>
        <v>2.4178490465719934E-3</v>
      </c>
      <c r="EF10" s="163">
        <f t="shared" si="14"/>
        <v>2.4372468639920837E-3</v>
      </c>
      <c r="EG10" s="163">
        <f t="shared" si="15"/>
        <v>2.4562363663947289E-3</v>
      </c>
      <c r="EH10" s="163">
        <f t="shared" si="16"/>
        <v>2.4748056207039887E-3</v>
      </c>
      <c r="EI10" s="163">
        <f t="shared" si="17"/>
        <v>2.492942892751916E-3</v>
      </c>
      <c r="EJ10" s="163">
        <f t="shared" si="18"/>
        <v>2.5106366595961885E-3</v>
      </c>
      <c r="EK10" s="163">
        <f t="shared" si="19"/>
        <v>2.5278756216861225E-3</v>
      </c>
      <c r="EL10" s="163">
        <f t="shared" si="20"/>
        <v>2.5446487148591433E-3</v>
      </c>
      <c r="EM10" s="163">
        <f t="shared" si="21"/>
        <v>2.5609451221499371E-3</v>
      </c>
      <c r="EN10" s="163">
        <f t="shared" si="22"/>
        <v>2.5767542853946759E-3</v>
      </c>
      <c r="EO10" s="163">
        <f t="shared" si="23"/>
        <v>2.592065916612919E-3</v>
      </c>
      <c r="EP10" s="163">
        <f t="shared" si="24"/>
        <v>2.6068700091500564E-3</v>
      </c>
      <c r="EQ10" s="163">
        <f t="shared" si="25"/>
        <v>2.6211568485634074E-3</v>
      </c>
      <c r="ER10" s="163">
        <f t="shared" si="26"/>
        <v>2.6349170232354332E-3</v>
      </c>
      <c r="ES10" s="163">
        <f t="shared" si="27"/>
        <v>2.6481414346978356E-3</v>
      </c>
      <c r="ET10" s="163">
        <f t="shared" si="28"/>
        <v>2.6608213076507073E-3</v>
      </c>
      <c r="EU10" s="163">
        <f t="shared" si="29"/>
        <v>2.6729481996613023E-3</v>
      </c>
      <c r="EV10" s="163">
        <f t="shared" si="30"/>
        <v>2.6845140105274208E-3</v>
      </c>
      <c r="EW10" s="163">
        <f t="shared" si="31"/>
        <v>2.6955109912908839E-3</v>
      </c>
      <c r="EX10" s="163">
        <f t="shared" si="32"/>
        <v>2.7059317528870695E-3</v>
      </c>
      <c r="EY10" s="163">
        <f t="shared" si="33"/>
        <v>2.7157692744169811E-3</v>
      </c>
      <c r="EZ10" s="163">
        <f t="shared" si="34"/>
        <v>2.7250169110289036E-3</v>
      </c>
      <c r="FA10" s="163">
        <f t="shared" si="35"/>
        <v>2.7336684013972599E-3</v>
      </c>
      <c r="FB10" s="163">
        <f t="shared" si="36"/>
        <v>2.7417178747868773E-3</v>
      </c>
      <c r="FC10" s="163">
        <f t="shared" si="37"/>
        <v>2.7491598576915221E-3</v>
      </c>
      <c r="FD10" s="163">
        <f t="shared" si="38"/>
        <v>2.7559892800361817E-3</v>
      </c>
      <c r="FE10" s="163">
        <f t="shared" si="39"/>
        <v>2.7622014809332639E-3</v>
      </c>
      <c r="FF10" s="163">
        <f t="shared" si="40"/>
        <v>2.7677922139835625E-3</v>
      </c>
      <c r="FG10" s="163">
        <f t="shared" si="41"/>
        <v>2.7727576521135488E-3</v>
      </c>
      <c r="FH10" s="163">
        <f t="shared" si="42"/>
        <v>2.7770943919412784E-3</v>
      </c>
      <c r="FI10" s="163">
        <f t="shared" si="43"/>
        <v>2.7807994576639398E-3</v>
      </c>
      <c r="FJ10" s="163">
        <f t="shared" si="44"/>
        <v>2.7838703044608232E-3</v>
      </c>
      <c r="FK10" s="163">
        <f t="shared" si="45"/>
        <v>2.7863048214062723E-3</v>
      </c>
      <c r="FL10" s="163">
        <f t="shared" si="46"/>
        <v>2.7881013338879423E-3</v>
      </c>
      <c r="FM10" s="163">
        <f t="shared" si="47"/>
        <v>2.7892586055264894E-3</v>
      </c>
      <c r="FN10" s="163">
        <f t="shared" si="48"/>
        <v>2.7897758395936108E-3</v>
      </c>
      <c r="FO10" s="163">
        <f t="shared" si="49"/>
        <v>2.7896526799261624E-3</v>
      </c>
      <c r="FP10" s="163">
        <f t="shared" si="50"/>
        <v>2.7888892113348759E-3</v>
      </c>
      <c r="FQ10" s="163">
        <f t="shared" si="51"/>
        <v>2.7874859595070313E-3</v>
      </c>
      <c r="FR10" s="163">
        <f t="shared" si="52"/>
        <v>2.7854438904032293E-3</v>
      </c>
      <c r="FS10" s="163">
        <f t="shared" si="53"/>
        <v>2.7827644091492419E-3</v>
      </c>
      <c r="FT10" s="163">
        <f t="shared" si="54"/>
        <v>2.7794493584247168E-3</v>
      </c>
      <c r="FU10" s="163">
        <f t="shared" si="55"/>
        <v>2.7755010163513214E-3</v>
      </c>
      <c r="FV10" s="163">
        <f t="shared" si="56"/>
        <v>2.7709220938837171E-3</v>
      </c>
      <c r="FW10" s="163">
        <f t="shared" si="57"/>
        <v>2.7657157317075411E-3</v>
      </c>
      <c r="FX10" s="163">
        <f t="shared" si="58"/>
        <v>2.7598854966493784E-3</v>
      </c>
      <c r="FY10" s="163">
        <f t="shared" si="59"/>
        <v>2.7534353776044475E-3</v>
      </c>
      <c r="FZ10" s="163">
        <f t="shared" si="60"/>
        <v>2.7463697809885293E-3</v>
      </c>
      <c r="GA10" s="163">
        <f t="shared" si="61"/>
        <v>2.7386935257213852E-3</v>
      </c>
      <c r="GB10" s="163">
        <f t="shared" si="62"/>
        <v>2.7304118377496625E-3</v>
      </c>
      <c r="GC10" s="163">
        <f t="shared" si="63"/>
        <v>2.7215303441180069E-3</v>
      </c>
      <c r="GD10" s="163">
        <f t="shared" si="64"/>
        <v>2.7120550665977864E-3</v>
      </c>
      <c r="GE10" s="163">
        <f t="shared" si="65"/>
        <v>2.7019924148835375E-3</v>
      </c>
      <c r="GF10" s="163">
        <f t="shared" si="66"/>
        <v>2.6913491793678834E-3</v>
      </c>
      <c r="GG10" s="163">
        <f t="shared" si="67"/>
        <v>2.6801325235063286E-3</v>
      </c>
      <c r="GH10" s="163">
        <f t="shared" si="68"/>
        <v>2.6683499757839471E-3</v>
      </c>
      <c r="GI10" s="163">
        <f t="shared" si="69"/>
        <v>2.6560094212965657E-3</v>
      </c>
      <c r="GJ10" s="163">
        <f t="shared" si="70"/>
        <v>2.6431190929596289E-3</v>
      </c>
      <c r="GK10" s="163">
        <f t="shared" si="71"/>
        <v>2.6296875623584514E-3</v>
      </c>
      <c r="GL10" s="163">
        <f t="shared" si="72"/>
        <v>2.6157237302540928E-3</v>
      </c>
      <c r="GM10" s="163">
        <f t="shared" si="73"/>
        <v>2.6012368167595665E-3</v>
      </c>
      <c r="GN10" s="163">
        <f t="shared" si="74"/>
        <v>2.5862363512015522E-3</v>
      </c>
      <c r="GO10" s="163">
        <f t="shared" si="75"/>
        <v>2.5707321616832003E-3</v>
      </c>
      <c r="GP10" s="163">
        <f t="shared" si="76"/>
        <v>2.5547343643640319E-3</v>
      </c>
      <c r="GQ10" s="163">
        <f t="shared" si="77"/>
        <v>2.5382533524732596E-3</v>
      </c>
      <c r="GR10" s="163">
        <f t="shared" si="78"/>
        <v>2.5212997850732406E-3</v>
      </c>
      <c r="GS10" s="163">
        <f t="shared" si="79"/>
        <v>2.503884575590018E-3</v>
      </c>
      <c r="GT10" s="163">
        <f t="shared" si="80"/>
        <v>2.4860188801282086E-3</v>
      </c>
      <c r="GU10" s="163">
        <f t="shared" si="81"/>
        <v>2.4677140855877129E-3</v>
      </c>
      <c r="GV10" s="163">
        <f t="shared" si="82"/>
        <v>2.4489817975999204E-3</v>
      </c>
      <c r="GW10" s="163">
        <f t="shared" si="83"/>
        <v>2.4298338283012546E-3</v>
      </c>
      <c r="GX10" s="163">
        <f t="shared" si="84"/>
        <v>2.4102821839620289E-3</v>
      </c>
      <c r="GY10" s="163">
        <f t="shared" si="85"/>
        <v>2.3903390524886779E-3</v>
      </c>
      <c r="GZ10" s="163">
        <f t="shared" si="86"/>
        <v>2.3700167908175104E-3</v>
      </c>
      <c r="HA10" s="163">
        <f t="shared" si="87"/>
        <v>2.3493279122181283E-3</v>
      </c>
      <c r="HB10" s="163">
        <f t="shared" si="88"/>
        <v>2.3282850735246857E-3</v>
      </c>
      <c r="HC10" s="163">
        <f t="shared" si="89"/>
        <v>2.3069010623131031E-3</v>
      </c>
      <c r="HD10" s="163">
        <f t="shared" si="90"/>
        <v>2.2851887840422856E-3</v>
      </c>
      <c r="HE10" s="163">
        <f t="shared" si="91"/>
        <v>2.2631612491773108E-3</v>
      </c>
      <c r="HF10" s="163">
        <f t="shared" si="92"/>
        <v>2.2408315603123781E-3</v>
      </c>
      <c r="HG10" s="163">
        <f t="shared" si="93"/>
        <v>2.2182128993111969E-3</v>
      </c>
      <c r="HH10" s="163">
        <f t="shared" si="94"/>
        <v>2.1953185144822493E-3</v>
      </c>
      <c r="HI10" s="163">
        <f t="shared" si="95"/>
        <v>2.1721617078061654E-3</v>
      </c>
      <c r="HJ10" s="163">
        <f t="shared" si="96"/>
        <v>2.1487558222321838E-3</v>
      </c>
      <c r="HK10" s="163">
        <f t="shared" si="97"/>
        <v>2.1251142290603874E-3</v>
      </c>
      <c r="HL10" s="163">
        <f t="shared" si="98"/>
        <v>2.1012503154260887E-3</v>
      </c>
      <c r="HM10" s="163">
        <f t="shared" si="99"/>
        <v>2.0771774719024216E-3</v>
      </c>
      <c r="HN10" s="163">
        <f t="shared" si="100"/>
        <v>2.0529090802367898E-3</v>
      </c>
      <c r="HO10" s="163">
        <f t="shared" si="101"/>
        <v>2.0284585012364936E-3</v>
      </c>
      <c r="HP10" s="163">
        <f t="shared" si="102"/>
        <v>2.0038390628183867E-3</v>
      </c>
      <c r="HQ10" s="163">
        <f t="shared" si="103"/>
        <v>1.9790640482370216E-3</v>
      </c>
      <c r="HR10" s="163">
        <f t="shared" si="104"/>
        <v>1.9541466845052649E-3</v>
      </c>
      <c r="HS10" s="163">
        <f t="shared" si="105"/>
        <v>1.9291001310209035E-3</v>
      </c>
      <c r="HT10" s="163">
        <f t="shared" si="106"/>
        <v>1.9039374684122481E-3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730</v>
      </c>
      <c r="M11" s="56"/>
      <c r="N11" s="266"/>
      <c r="O11" s="71">
        <f>IF(AND(D11&gt;0,E11&gt;0,F11&gt;0),IF(ISBLANK(N11),IF(ISBLANK(L11),"",(F11-D11)*VLOOKUP(L11,VLookups!$A$4:$B$13,2,FALSE)),N11),"")</f>
        <v>201.60000000000002</v>
      </c>
      <c r="P11" s="72">
        <f t="shared" si="2"/>
        <v>40642.560000000012</v>
      </c>
      <c r="Q11" s="89">
        <v>150</v>
      </c>
      <c r="R11" s="259">
        <f>IF(AND(Q11&gt;0,E11&gt;0,NOT(O11="")),ABS(VLOOKUP($Q$1,VLookups!$A$48:$B$49,2,FALSE)-_xlfn.NORM.DIST(Q11,K11,O11,TRUE)),"")</f>
        <v>0.5395127831037716</v>
      </c>
      <c r="S11" s="88">
        <f>IF(AND($D11&gt;0,$E11&gt;0,$F11&gt;0,NOT(ISBLANK($L11))),_xlfn.NORM.INV(ABS(VLOOKUP($Q$1,VLookups!$A$48:$B$49,2,FALSE)-S$3),$K11,$O11),"")</f>
        <v>-128.36079561379148</v>
      </c>
      <c r="T11" s="87">
        <f>IF(AND($D11&gt;0,$E11&gt;0,$F11&gt;0,NOT(ISBLANK($L11))),_xlfn.NORM.INV(ABS(VLOOKUP($Q$1,VLookups!$A$48:$B$49,2,FALSE)-T$3),$K11,$O11),"")</f>
        <v>388.36079561379148</v>
      </c>
      <c r="U11" s="88">
        <f>IF(AND($D11&gt;0,$E11&gt;0,$F11&gt;0,NOT(ISBLANK($L11))),_xlfn.NORM.INV(ABS(VLOOKUP($Q$1,VLookups!$A$48:$B$49,2,FALSE)-U$3),$K11,$O11),"")</f>
        <v>338.94497132194806</v>
      </c>
      <c r="V11" s="87">
        <f>IF(AND($D11&gt;0,$E11&gt;0,$F11&gt;0,NOT(ISBLANK($L11))),_xlfn.NORM.INV(ABS(VLOOKUP($Q$1,VLookups!$A$48:$B$49,2,FALSE)-V$3),$K11,$O11),"")</f>
        <v>299.67084068829962</v>
      </c>
      <c r="W11" s="88">
        <f>IF(AND($D11&gt;0,$E11&gt;0,$F11&gt;0,NOT(ISBLANK($L11))),_xlfn.NORM.INV(ABS(VLOOKUP($Q$1,VLookups!$A$48:$B$49,2,FALSE)-W$3),$K11,$O11),"")</f>
        <v>265.97713363953017</v>
      </c>
      <c r="X11" s="87">
        <f>IF(AND($D11&gt;0,$E11&gt;0,$F11&gt;0,NOT(ISBLANK($L11))),_xlfn.NORM.INV(ABS(VLOOKUP($Q$1,VLookups!$A$48:$B$49,2,FALSE)-X$3),$K11,$O11),"")</f>
        <v>235.71914336194104</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1.6074050008518346E-3</v>
      </c>
      <c r="DY11" s="163">
        <f t="shared" si="7"/>
        <v>1.6227239840557268E-3</v>
      </c>
      <c r="DZ11" s="163">
        <f t="shared" si="8"/>
        <v>1.6378262362152776E-3</v>
      </c>
      <c r="EA11" s="163">
        <f t="shared" si="9"/>
        <v>1.6527030213247204E-3</v>
      </c>
      <c r="EB11" s="163">
        <f t="shared" si="10"/>
        <v>1.6673456735075635E-3</v>
      </c>
      <c r="EC11" s="163">
        <f t="shared" si="11"/>
        <v>1.6817456053630528E-3</v>
      </c>
      <c r="ED11" s="163">
        <f t="shared" si="12"/>
        <v>1.6958943163002439E-3</v>
      </c>
      <c r="EE11" s="163">
        <f t="shared" si="13"/>
        <v>1.7097834008484652E-3</v>
      </c>
      <c r="EF11" s="163">
        <f t="shared" si="14"/>
        <v>1.7234045569328655E-3</v>
      </c>
      <c r="EG11" s="163">
        <f t="shared" si="15"/>
        <v>1.7367495941037273E-3</v>
      </c>
      <c r="EH11" s="163">
        <f t="shared" si="16"/>
        <v>1.7498104417081851E-3</v>
      </c>
      <c r="EI11" s="163">
        <f t="shared" si="17"/>
        <v>1.7625791569929913E-3</v>
      </c>
      <c r="EJ11" s="163">
        <f t="shared" si="18"/>
        <v>1.7750479331269922E-3</v>
      </c>
      <c r="EK11" s="163">
        <f t="shared" si="19"/>
        <v>1.7872091071320171E-3</v>
      </c>
      <c r="EL11" s="163">
        <f t="shared" si="20"/>
        <v>1.7990551677109314E-3</v>
      </c>
      <c r="EM11" s="163">
        <f t="shared" si="21"/>
        <v>1.8105787629616999E-3</v>
      </c>
      <c r="EN11" s="163">
        <f t="shared" si="22"/>
        <v>1.8217727079663899E-3</v>
      </c>
      <c r="EO11" s="163">
        <f t="shared" si="23"/>
        <v>1.8326299922441771E-3</v>
      </c>
      <c r="EP11" s="163">
        <f t="shared" si="24"/>
        <v>1.8431437870575472E-3</v>
      </c>
      <c r="EQ11" s="163">
        <f t="shared" si="25"/>
        <v>1.8533074525610522E-3</v>
      </c>
      <c r="ER11" s="163">
        <f t="shared" si="26"/>
        <v>1.8631145447821631E-3</v>
      </c>
      <c r="ES11" s="163">
        <f t="shared" si="27"/>
        <v>1.8725588224239456E-3</v>
      </c>
      <c r="ET11" s="163">
        <f t="shared" si="28"/>
        <v>1.8816342534795276E-3</v>
      </c>
      <c r="EU11" s="163">
        <f t="shared" si="29"/>
        <v>1.8903350216485438E-3</v>
      </c>
      <c r="EV11" s="163">
        <f t="shared" si="30"/>
        <v>1.898655532546017E-3</v>
      </c>
      <c r="EW11" s="163">
        <f t="shared" si="31"/>
        <v>1.9065904196943939E-3</v>
      </c>
      <c r="EX11" s="163">
        <f t="shared" si="32"/>
        <v>1.9141345502897624E-3</v>
      </c>
      <c r="EY11" s="163">
        <f t="shared" si="33"/>
        <v>1.9212830307335769E-3</v>
      </c>
      <c r="EZ11" s="163">
        <f t="shared" si="34"/>
        <v>1.9280312119215478E-3</v>
      </c>
      <c r="FA11" s="163">
        <f t="shared" si="35"/>
        <v>1.9343746942816983E-3</v>
      </c>
      <c r="FB11" s="163">
        <f t="shared" si="36"/>
        <v>1.9403093325539422E-3</v>
      </c>
      <c r="FC11" s="163">
        <f t="shared" si="37"/>
        <v>1.9458312403039207E-3</v>
      </c>
      <c r="FD11" s="163">
        <f t="shared" si="38"/>
        <v>1.9509367941642128E-3</v>
      </c>
      <c r="FE11" s="163">
        <f t="shared" si="39"/>
        <v>1.9556226377964452E-3</v>
      </c>
      <c r="FF11" s="163">
        <f t="shared" si="40"/>
        <v>1.9598856855682317E-3</v>
      </c>
      <c r="FG11" s="163">
        <f t="shared" si="41"/>
        <v>1.9637231259393103E-3</v>
      </c>
      <c r="FH11" s="163">
        <f t="shared" si="42"/>
        <v>1.9671324245516693E-3</v>
      </c>
      <c r="FI11" s="163">
        <f t="shared" si="43"/>
        <v>1.9701113270189125E-3</v>
      </c>
      <c r="FJ11" s="163">
        <f t="shared" si="44"/>
        <v>1.9726578614105649E-3</v>
      </c>
      <c r="FK11" s="163">
        <f t="shared" si="45"/>
        <v>1.9747703404274833E-3</v>
      </c>
      <c r="FL11" s="163">
        <f t="shared" si="46"/>
        <v>1.9764473632650197E-3</v>
      </c>
      <c r="FM11" s="163">
        <f t="shared" si="47"/>
        <v>1.9776878171610481E-3</v>
      </c>
      <c r="FN11" s="163">
        <f t="shared" si="48"/>
        <v>1.9784908786264666E-3</v>
      </c>
      <c r="FO11" s="163">
        <f t="shared" si="49"/>
        <v>1.9788560143562677E-3</v>
      </c>
      <c r="FP11" s="163">
        <f t="shared" si="50"/>
        <v>1.9787829818197641E-3</v>
      </c>
      <c r="FQ11" s="163">
        <f t="shared" si="51"/>
        <v>1.9782718295290611E-3</v>
      </c>
      <c r="FR11" s="163">
        <f t="shared" si="52"/>
        <v>1.9773228969853516E-3</v>
      </c>
      <c r="FS11" s="163">
        <f t="shared" si="53"/>
        <v>1.9759368143031234E-3</v>
      </c>
      <c r="FT11" s="163">
        <f t="shared" si="54"/>
        <v>1.9741145015128572E-3</v>
      </c>
      <c r="FU11" s="163">
        <f t="shared" si="55"/>
        <v>1.9718571675433009E-3</v>
      </c>
      <c r="FV11" s="163">
        <f t="shared" si="56"/>
        <v>1.9691663088848856E-3</v>
      </c>
      <c r="FW11" s="163">
        <f t="shared" si="57"/>
        <v>1.9660437079363677E-3</v>
      </c>
      <c r="FX11" s="163">
        <f t="shared" si="58"/>
        <v>1.9624914310372352E-3</v>
      </c>
      <c r="FY11" s="163">
        <f t="shared" si="59"/>
        <v>1.9585118261889389E-3</v>
      </c>
      <c r="FZ11" s="163">
        <f t="shared" si="60"/>
        <v>1.9541075204684484E-3</v>
      </c>
      <c r="GA11" s="163">
        <f t="shared" si="61"/>
        <v>1.9492814171381337E-3</v>
      </c>
      <c r="GB11" s="163">
        <f t="shared" si="62"/>
        <v>1.9440366924564198E-3</v>
      </c>
      <c r="GC11" s="163">
        <f t="shared" si="63"/>
        <v>1.9383767921941147E-3</v>
      </c>
      <c r="GD11" s="163">
        <f t="shared" si="64"/>
        <v>1.9323054278617643E-3</v>
      </c>
      <c r="GE11" s="163">
        <f t="shared" si="65"/>
        <v>1.925826572653815E-3</v>
      </c>
      <c r="GF11" s="163">
        <f t="shared" si="66"/>
        <v>1.91894445711579E-3</v>
      </c>
      <c r="GG11" s="163">
        <f t="shared" si="67"/>
        <v>1.9116635645410847E-3</v>
      </c>
      <c r="GH11" s="163">
        <f t="shared" si="68"/>
        <v>1.9039886261044063E-3</v>
      </c>
      <c r="GI11" s="163">
        <f t="shared" si="69"/>
        <v>1.8959246157392363E-3</v>
      </c>
      <c r="GJ11" s="163">
        <f t="shared" si="70"/>
        <v>1.8874767447670917E-3</v>
      </c>
      <c r="GK11" s="163">
        <f t="shared" si="71"/>
        <v>1.8786504562866907E-3</v>
      </c>
      <c r="GL11" s="163">
        <f t="shared" si="72"/>
        <v>1.869451419331485E-3</v>
      </c>
      <c r="GM11" s="163">
        <f t="shared" si="73"/>
        <v>1.8598855228043271E-3</v>
      </c>
      <c r="GN11" s="163">
        <f t="shared" si="74"/>
        <v>1.8499588691983596E-3</v>
      </c>
      <c r="GO11" s="163">
        <f t="shared" si="75"/>
        <v>1.839677768113488E-3</v>
      </c>
      <c r="GP11" s="163">
        <f t="shared" si="76"/>
        <v>1.8290487295780755E-3</v>
      </c>
      <c r="GQ11" s="163">
        <f t="shared" si="77"/>
        <v>1.8180784571857453E-3</v>
      </c>
      <c r="GR11" s="163">
        <f t="shared" si="78"/>
        <v>1.8067738410574154E-3</v>
      </c>
      <c r="GS11" s="163">
        <f t="shared" si="79"/>
        <v>1.7951419506388817E-3</v>
      </c>
      <c r="GT11" s="163">
        <f t="shared" si="80"/>
        <v>1.7831900273444971E-3</v>
      </c>
      <c r="GU11" s="163">
        <f t="shared" si="81"/>
        <v>1.7709254770576204E-3</v>
      </c>
      <c r="GV11" s="163">
        <f t="shared" si="82"/>
        <v>1.7583558624987084E-3</v>
      </c>
      <c r="GW11" s="163">
        <f t="shared" si="83"/>
        <v>1.7454888954720181E-3</v>
      </c>
      <c r="GX11" s="163">
        <f t="shared" si="84"/>
        <v>1.7323324290020321E-3</v>
      </c>
      <c r="GY11" s="163">
        <f t="shared" si="85"/>
        <v>1.7188944493707885E-3</v>
      </c>
      <c r="GZ11" s="163">
        <f t="shared" si="86"/>
        <v>1.7051830680673834E-3</v>
      </c>
      <c r="HA11" s="163">
        <f t="shared" si="87"/>
        <v>1.691206513660958E-3</v>
      </c>
      <c r="HB11" s="163">
        <f t="shared" si="88"/>
        <v>1.6769731236085219E-3</v>
      </c>
      <c r="HC11" s="163">
        <f t="shared" si="89"/>
        <v>1.6624913360089671E-3</v>
      </c>
      <c r="HD11" s="163">
        <f t="shared" si="90"/>
        <v>1.6477696813146231E-3</v>
      </c>
      <c r="HE11" s="163">
        <f t="shared" si="91"/>
        <v>1.632816774011674E-3</v>
      </c>
      <c r="HF11" s="163">
        <f t="shared" si="92"/>
        <v>1.6176413042807108E-3</v>
      </c>
      <c r="HG11" s="163">
        <f t="shared" si="93"/>
        <v>1.6022520296486216E-3</v>
      </c>
      <c r="HH11" s="163">
        <f t="shared" si="94"/>
        <v>1.5866577666429392E-3</v>
      </c>
      <c r="HI11" s="163">
        <f t="shared" si="95"/>
        <v>1.570867382459655E-3</v>
      </c>
      <c r="HJ11" s="163">
        <f t="shared" si="96"/>
        <v>1.5548897866553861E-3</v>
      </c>
      <c r="HK11" s="163">
        <f t="shared" si="97"/>
        <v>1.5387339228746483E-3</v>
      </c>
      <c r="HL11" s="163">
        <f t="shared" si="98"/>
        <v>1.5224087606228042E-3</v>
      </c>
      <c r="HM11" s="163">
        <f t="shared" si="99"/>
        <v>1.5059232870951113E-3</v>
      </c>
      <c r="HN11" s="163">
        <f t="shared" si="100"/>
        <v>1.4892864990720728E-3</v>
      </c>
      <c r="HO11" s="163">
        <f t="shared" si="101"/>
        <v>1.4725073948911038E-3</v>
      </c>
      <c r="HP11" s="163">
        <f t="shared" si="102"/>
        <v>1.4555949665042863E-3</v>
      </c>
      <c r="HQ11" s="163">
        <f t="shared" si="103"/>
        <v>1.4385581916317592E-3</v>
      </c>
      <c r="HR11" s="163">
        <f t="shared" si="104"/>
        <v>1.4214060260200295E-3</v>
      </c>
      <c r="HS11" s="163">
        <f t="shared" si="105"/>
        <v>1.4041473958142175E-3</v>
      </c>
      <c r="HT11" s="163">
        <f t="shared" si="106"/>
        <v>1.3867911900529877E-3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731</v>
      </c>
      <c r="M12" s="56"/>
      <c r="N12" s="266"/>
      <c r="O12" s="71">
        <f>IF(AND(D12&gt;0,E12&gt;0,F12&gt;0),IF(ISBLANK(N12),IF(ISBLANK(L12),"",(F12-D12)*VLOOKUP(L12,VLookups!$A$4:$B$13,2,FALSE)),N12),"")</f>
        <v>205.2</v>
      </c>
      <c r="P12" s="72">
        <f t="shared" si="2"/>
        <v>42107.039999999994</v>
      </c>
      <c r="Q12" s="89">
        <v>150</v>
      </c>
      <c r="R12" s="259">
        <f>IF(AND(Q12&gt;0,E12&gt;0,NOT(O12="")),ABS(VLOOKUP($Q$1,VLookups!$A$48:$B$49,2,FALSE)-_xlfn.NORM.DIST(Q12,K12,O12,TRUE)),"")</f>
        <v>0.53882178825207638</v>
      </c>
      <c r="S12" s="88">
        <f>IF(AND($D12&gt;0,$E12&gt;0,$F12&gt;0,NOT(ISBLANK($L12))),_xlfn.NORM.INV(ABS(VLOOKUP($Q$1,VLookups!$A$48:$B$49,2,FALSE)-S$3),$K12,$O12),"")</f>
        <v>-132.97438124975201</v>
      </c>
      <c r="T12" s="87">
        <f>IF(AND($D12&gt;0,$E12&gt;0,$F12&gt;0,NOT(ISBLANK($L12))),_xlfn.NORM.INV(ABS(VLOOKUP($Q$1,VLookups!$A$48:$B$49,2,FALSE)-T$3),$K12,$O12),"")</f>
        <v>392.97438124975201</v>
      </c>
      <c r="U12" s="88">
        <f>IF(AND($D12&gt;0,$E12&gt;0,$F12&gt;0,NOT(ISBLANK($L12))),_xlfn.NORM.INV(ABS(VLOOKUP($Q$1,VLookups!$A$48:$B$49,2,FALSE)-U$3),$K12,$O12),"")</f>
        <v>342.67613152412565</v>
      </c>
      <c r="V12" s="87">
        <f>IF(AND($D12&gt;0,$E12&gt;0,$F12&gt;0,NOT(ISBLANK($L12))),_xlfn.NORM.INV(ABS(VLOOKUP($Q$1,VLookups!$A$48:$B$49,2,FALSE)-V$3),$K12,$O12),"")</f>
        <v>302.7006771291621</v>
      </c>
      <c r="W12" s="88">
        <f>IF(AND($D12&gt;0,$E12&gt;0,$F12&gt;0,NOT(ISBLANK($L12))),_xlfn.NORM.INV(ABS(VLOOKUP($Q$1,VLookups!$A$48:$B$49,2,FALSE)-W$3),$K12,$O12),"")</f>
        <v>268.405296740236</v>
      </c>
      <c r="X12" s="87">
        <f>IF(AND($D12&gt;0,$E12&gt;0,$F12&gt;0,NOT(ISBLANK($L12))),_xlfn.NORM.INV(ABS(VLOOKUP($Q$1,VLookups!$A$48:$B$49,2,FALSE)-X$3),$K12,$O12),"")</f>
        <v>237.60698520768995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1.5906656893111221E-3</v>
      </c>
      <c r="DY12" s="163">
        <f t="shared" si="7"/>
        <v>1.6052954807363763E-3</v>
      </c>
      <c r="DZ12" s="163">
        <f t="shared" si="8"/>
        <v>1.6197135902202989E-3</v>
      </c>
      <c r="EA12" s="163">
        <f t="shared" si="9"/>
        <v>1.6339119260229619E-3</v>
      </c>
      <c r="EB12" s="163">
        <f t="shared" si="10"/>
        <v>1.6478824661346576E-3</v>
      </c>
      <c r="EC12" s="163">
        <f t="shared" si="11"/>
        <v>1.6616172657745495E-3</v>
      </c>
      <c r="ED12" s="163">
        <f t="shared" si="12"/>
        <v>1.6751084648713615E-3</v>
      </c>
      <c r="EE12" s="163">
        <f t="shared" si="13"/>
        <v>1.6883482955163259E-3</v>
      </c>
      <c r="EF12" s="163">
        <f t="shared" si="14"/>
        <v>1.7013290893785644E-3</v>
      </c>
      <c r="EG12" s="163">
        <f t="shared" si="15"/>
        <v>1.714043285073045E-3</v>
      </c>
      <c r="EH12" s="163">
        <f t="shared" si="16"/>
        <v>1.7264834354712632E-3</v>
      </c>
      <c r="EI12" s="163">
        <f t="shared" si="17"/>
        <v>1.7386422149447893E-3</v>
      </c>
      <c r="EJ12" s="163">
        <f t="shared" si="18"/>
        <v>1.7505124265318696E-3</v>
      </c>
      <c r="EK12" s="163">
        <f t="shared" si="19"/>
        <v>1.7620870090172889E-3</v>
      </c>
      <c r="EL12" s="163">
        <f t="shared" si="20"/>
        <v>1.7733590439157813E-3</v>
      </c>
      <c r="EM12" s="163">
        <f t="shared" si="21"/>
        <v>1.7843217623493479E-3</v>
      </c>
      <c r="EN12" s="163">
        <f t="shared" si="22"/>
        <v>1.7949685518089255E-3</v>
      </c>
      <c r="EO12" s="163">
        <f t="shared" si="23"/>
        <v>1.8052929627909793E-3</v>
      </c>
      <c r="EP12" s="163">
        <f t="shared" si="24"/>
        <v>1.8152887152997012E-3</v>
      </c>
      <c r="EQ12" s="163">
        <f t="shared" si="25"/>
        <v>1.8249497052056592E-3</v>
      </c>
      <c r="ER12" s="163">
        <f t="shared" si="26"/>
        <v>1.8342700104518903E-3</v>
      </c>
      <c r="ES12" s="163">
        <f t="shared" si="27"/>
        <v>1.8432438970986129E-3</v>
      </c>
      <c r="ET12" s="163">
        <f t="shared" si="28"/>
        <v>1.8518658251979341E-3</v>
      </c>
      <c r="EU12" s="163">
        <f t="shared" si="29"/>
        <v>1.86013045449013E-3</v>
      </c>
      <c r="EV12" s="163">
        <f t="shared" si="30"/>
        <v>1.8680326499132989E-3</v>
      </c>
      <c r="EW12" s="163">
        <f t="shared" si="31"/>
        <v>1.8755674869184442E-3</v>
      </c>
      <c r="EX12" s="163">
        <f t="shared" si="32"/>
        <v>1.8827302565822821E-3</v>
      </c>
      <c r="EY12" s="163">
        <f t="shared" si="33"/>
        <v>1.8895164705103466E-3</v>
      </c>
      <c r="EZ12" s="163">
        <f t="shared" si="34"/>
        <v>1.8959218655232469E-3</v>
      </c>
      <c r="FA12" s="163">
        <f t="shared" si="35"/>
        <v>1.9019424081192309E-3</v>
      </c>
      <c r="FB12" s="163">
        <f t="shared" si="36"/>
        <v>1.9075742987065163E-3</v>
      </c>
      <c r="FC12" s="163">
        <f t="shared" si="37"/>
        <v>1.9128139755991698E-3</v>
      </c>
      <c r="FD12" s="163">
        <f t="shared" si="38"/>
        <v>1.9176581187706557E-3</v>
      </c>
      <c r="FE12" s="163">
        <f t="shared" si="39"/>
        <v>1.9221036533595174E-3</v>
      </c>
      <c r="FF12" s="163">
        <f t="shared" si="40"/>
        <v>1.926147752922006E-3</v>
      </c>
      <c r="FG12" s="163">
        <f t="shared" si="41"/>
        <v>1.9297878424268439E-3</v>
      </c>
      <c r="FH12" s="163">
        <f t="shared" si="42"/>
        <v>1.9330216009876776E-3</v>
      </c>
      <c r="FI12" s="163">
        <f t="shared" si="43"/>
        <v>1.9358469643291653E-3</v>
      </c>
      <c r="FJ12" s="163">
        <f t="shared" si="44"/>
        <v>1.9382621269830255E-3</v>
      </c>
      <c r="FK12" s="163">
        <f t="shared" si="45"/>
        <v>1.9402655442107817E-3</v>
      </c>
      <c r="FL12" s="163">
        <f t="shared" si="46"/>
        <v>1.9418559336503336E-3</v>
      </c>
      <c r="FM12" s="163">
        <f t="shared" si="47"/>
        <v>1.9430322766838958E-3</v>
      </c>
      <c r="FN12" s="163">
        <f t="shared" si="48"/>
        <v>1.9437938195252687E-3</v>
      </c>
      <c r="FO12" s="163">
        <f t="shared" si="49"/>
        <v>1.9441400740248078E-3</v>
      </c>
      <c r="FP12" s="163">
        <f t="shared" si="50"/>
        <v>1.9440708181908935E-3</v>
      </c>
      <c r="FQ12" s="163">
        <f t="shared" si="51"/>
        <v>1.9435860964271225E-3</v>
      </c>
      <c r="FR12" s="163">
        <f t="shared" si="52"/>
        <v>1.9426862194848596E-3</v>
      </c>
      <c r="FS12" s="163">
        <f t="shared" si="53"/>
        <v>1.9413717641312291E-3</v>
      </c>
      <c r="FT12" s="163">
        <f t="shared" si="54"/>
        <v>1.9396435725330366E-3</v>
      </c>
      <c r="FU12" s="163">
        <f t="shared" si="55"/>
        <v>1.9375027513575446E-3</v>
      </c>
      <c r="FV12" s="163">
        <f t="shared" si="56"/>
        <v>1.9349506705914443E-3</v>
      </c>
      <c r="FW12" s="163">
        <f t="shared" si="57"/>
        <v>1.9319889620797921E-3</v>
      </c>
      <c r="FX12" s="163">
        <f t="shared" si="58"/>
        <v>1.9286195177870872E-3</v>
      </c>
      <c r="FY12" s="163">
        <f t="shared" si="59"/>
        <v>1.9248444877830876E-3</v>
      </c>
      <c r="FZ12" s="163">
        <f t="shared" si="60"/>
        <v>1.920666277956364E-3</v>
      </c>
      <c r="GA12" s="163">
        <f t="shared" si="61"/>
        <v>1.9160875474589982E-3</v>
      </c>
      <c r="GB12" s="163">
        <f t="shared" si="62"/>
        <v>1.9111112058862213E-3</v>
      </c>
      <c r="GC12" s="163">
        <f t="shared" si="63"/>
        <v>1.9057404101951866E-3</v>
      </c>
      <c r="GD12" s="163">
        <f t="shared" si="64"/>
        <v>1.8999785613674314E-3</v>
      </c>
      <c r="GE12" s="163">
        <f t="shared" si="65"/>
        <v>1.8938293008199851E-3</v>
      </c>
      <c r="GF12" s="163">
        <f t="shared" si="66"/>
        <v>1.8872965065704073E-3</v>
      </c>
      <c r="GG12" s="163">
        <f t="shared" si="67"/>
        <v>1.8803842891614215E-3</v>
      </c>
      <c r="GH12" s="163">
        <f t="shared" si="68"/>
        <v>1.8730969873511356E-3</v>
      </c>
      <c r="GI12" s="163">
        <f t="shared" si="69"/>
        <v>1.8654391635751695E-3</v>
      </c>
      <c r="GJ12" s="163">
        <f t="shared" si="70"/>
        <v>1.8574155991873389E-3</v>
      </c>
      <c r="GK12" s="163">
        <f t="shared" si="71"/>
        <v>1.8490312894858432E-3</v>
      </c>
      <c r="GL12" s="163">
        <f t="shared" si="72"/>
        <v>1.8402914385321912E-3</v>
      </c>
      <c r="GM12" s="163">
        <f t="shared" si="73"/>
        <v>1.831201453770398E-3</v>
      </c>
      <c r="GN12" s="163">
        <f t="shared" si="74"/>
        <v>1.8217669404542195E-3</v>
      </c>
      <c r="GO12" s="163">
        <f t="shared" si="75"/>
        <v>1.8119936958904805E-3</v>
      </c>
      <c r="GP12" s="163">
        <f t="shared" si="76"/>
        <v>1.8018877035067516E-3</v>
      </c>
      <c r="GQ12" s="163">
        <f t="shared" si="77"/>
        <v>1.7914551267518728E-3</v>
      </c>
      <c r="GR12" s="163">
        <f t="shared" si="78"/>
        <v>1.7807023028380191E-3</v>
      </c>
      <c r="GS12" s="163">
        <f t="shared" si="79"/>
        <v>1.7696357363331957E-3</v>
      </c>
      <c r="GT12" s="163">
        <f t="shared" si="80"/>
        <v>1.7582620926132123E-3</v>
      </c>
      <c r="GU12" s="163">
        <f t="shared" si="81"/>
        <v>1.7465881911823602E-3</v>
      </c>
      <c r="GV12" s="163">
        <f t="shared" si="82"/>
        <v>1.7346209988721372E-3</v>
      </c>
      <c r="GW12" s="163">
        <f t="shared" si="83"/>
        <v>1.722367622927503E-3</v>
      </c>
      <c r="GX12" s="163">
        <f t="shared" si="84"/>
        <v>1.709835303990238E-3</v>
      </c>
      <c r="GY12" s="163">
        <f t="shared" si="85"/>
        <v>1.6970314089890866E-3</v>
      </c>
      <c r="GZ12" s="163">
        <f t="shared" si="86"/>
        <v>1.68396342394642E-3</v>
      </c>
      <c r="HA12" s="163">
        <f t="shared" si="87"/>
        <v>1.6706389467112137E-3</v>
      </c>
      <c r="HB12" s="163">
        <f t="shared" si="88"/>
        <v>1.6570656796281835E-3</v>
      </c>
      <c r="HC12" s="163">
        <f t="shared" si="89"/>
        <v>1.6432514221529212E-3</v>
      </c>
      <c r="HD12" s="163">
        <f t="shared" si="90"/>
        <v>1.6292040634229008E-3</v>
      </c>
      <c r="HE12" s="163">
        <f t="shared" si="91"/>
        <v>1.6149315747941921E-3</v>
      </c>
      <c r="HF12" s="163">
        <f t="shared" si="92"/>
        <v>1.6004420023536968E-3</v>
      </c>
      <c r="HG12" s="163">
        <f t="shared" si="93"/>
        <v>1.5857434594166841E-3</v>
      </c>
      <c r="HH12" s="163">
        <f t="shared" si="94"/>
        <v>1.5708441190193185E-3</v>
      </c>
      <c r="HI12" s="163">
        <f t="shared" si="95"/>
        <v>1.555752206415819E-3</v>
      </c>
      <c r="HJ12" s="163">
        <f t="shared" si="96"/>
        <v>1.5404759915897746E-3</v>
      </c>
      <c r="HK12" s="163">
        <f t="shared" si="97"/>
        <v>1.5250237817890464E-3</v>
      </c>
      <c r="HL12" s="163">
        <f t="shared" si="98"/>
        <v>1.5094039140935468E-3</v>
      </c>
      <c r="HM12" s="163">
        <f t="shared" si="99"/>
        <v>1.4936247480250636E-3</v>
      </c>
      <c r="HN12" s="163">
        <f t="shared" si="100"/>
        <v>1.4776946582081298E-3</v>
      </c>
      <c r="HO12" s="163">
        <f t="shared" si="101"/>
        <v>1.4616220270907811E-3</v>
      </c>
      <c r="HP12" s="163">
        <f t="shared" si="102"/>
        <v>1.4454152377338535E-3</v>
      </c>
      <c r="HQ12" s="163">
        <f t="shared" si="103"/>
        <v>1.4290826666772958E-3</v>
      </c>
      <c r="HR12" s="163">
        <f t="shared" si="104"/>
        <v>1.4126326768917469E-3</v>
      </c>
      <c r="HS12" s="163">
        <f t="shared" si="105"/>
        <v>1.3960736108234223E-3</v>
      </c>
      <c r="HT12" s="163">
        <f t="shared" si="106"/>
        <v>1.3794137835401255E-3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223.2</v>
      </c>
      <c r="P13" s="72">
        <f t="shared" si="2"/>
        <v>49818.239999999998</v>
      </c>
      <c r="Q13" s="89">
        <v>150</v>
      </c>
      <c r="R13" s="259">
        <f>IF(AND(Q13&gt;0,E13&gt;0,NOT(O13="")),ABS(VLOOKUP($Q$1,VLookups!$A$48:$B$49,2,FALSE)-_xlfn.NORM.DIST(Q13,K13,O13,TRUE)),"")</f>
        <v>0.53569973647124924</v>
      </c>
      <c r="S13" s="88">
        <f>IF(AND($D13&gt;0,$E13&gt;0,$F13&gt;0,NOT(ISBLANK($L13))),_xlfn.NORM.INV(ABS(VLOOKUP($Q$1,VLookups!$A$48:$B$49,2,FALSE)-S$3),$K13,$O13),"")</f>
        <v>-156.04230942955485</v>
      </c>
      <c r="T13" s="87">
        <f>IF(AND($D13&gt;0,$E13&gt;0,$F13&gt;0,NOT(ISBLANK($L13))),_xlfn.NORM.INV(ABS(VLOOKUP($Q$1,VLookups!$A$48:$B$49,2,FALSE)-T$3),$K13,$O13),"")</f>
        <v>416.04230942955485</v>
      </c>
      <c r="U13" s="88">
        <f>IF(AND($D13&gt;0,$E13&gt;0,$F13&gt;0,NOT(ISBLANK($L13))),_xlfn.NORM.INV(ABS(VLOOKUP($Q$1,VLookups!$A$48:$B$49,2,FALSE)-U$3),$K13,$O13),"")</f>
        <v>361.33193253501389</v>
      </c>
      <c r="V13" s="87">
        <f>IF(AND($D13&gt;0,$E13&gt;0,$F13&gt;0,NOT(ISBLANK($L13))),_xlfn.NORM.INV(ABS(VLOOKUP($Q$1,VLookups!$A$48:$B$49,2,FALSE)-V$3),$K13,$O13),"")</f>
        <v>317.84985933347457</v>
      </c>
      <c r="W13" s="88">
        <f>IF(AND($D13&gt;0,$E13&gt;0,$F13&gt;0,NOT(ISBLANK($L13))),_xlfn.NORM.INV(ABS(VLOOKUP($Q$1,VLookups!$A$48:$B$49,2,FALSE)-W$3),$K13,$O13),"")</f>
        <v>280.54611224376549</v>
      </c>
      <c r="X13" s="87">
        <f>IF(AND($D13&gt;0,$E13&gt;0,$F13&gt;0,NOT(ISBLANK($L13))),_xlfn.NORM.INV(ABS(VLOOKUP($Q$1,VLookups!$A$48:$B$49,2,FALSE)-X$3),$K13,$O13),"")</f>
        <v>247.04619443643469</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1.5085243555695185E-3</v>
      </c>
      <c r="DY13" s="163">
        <f t="shared" si="7"/>
        <v>1.5202427935339347E-3</v>
      </c>
      <c r="DZ13" s="163">
        <f t="shared" si="8"/>
        <v>1.5317755114969947E-3</v>
      </c>
      <c r="EA13" s="163">
        <f t="shared" si="9"/>
        <v>1.5431169182140499E-3</v>
      </c>
      <c r="EB13" s="163">
        <f t="shared" si="10"/>
        <v>1.5542614845975372E-3</v>
      </c>
      <c r="EC13" s="163">
        <f t="shared" si="11"/>
        <v>1.565203748186863E-3</v>
      </c>
      <c r="ED13" s="163">
        <f t="shared" si="12"/>
        <v>1.575938317590583E-3</v>
      </c>
      <c r="EE13" s="163">
        <f t="shared" si="13"/>
        <v>1.5864598768958436E-3</v>
      </c>
      <c r="EF13" s="163">
        <f t="shared" si="14"/>
        <v>1.5967631900400557E-3</v>
      </c>
      <c r="EG13" s="163">
        <f t="shared" si="15"/>
        <v>1.6068431051397976E-3</v>
      </c>
      <c r="EH13" s="163">
        <f t="shared" si="16"/>
        <v>1.6166945587719429E-3</v>
      </c>
      <c r="EI13" s="163">
        <f t="shared" si="17"/>
        <v>1.626312580202057E-3</v>
      </c>
      <c r="EJ13" s="163">
        <f t="shared" si="18"/>
        <v>1.6356922955551296E-3</v>
      </c>
      <c r="EK13" s="163">
        <f t="shared" si="19"/>
        <v>1.6448289319237537E-3</v>
      </c>
      <c r="EL13" s="163">
        <f t="shared" si="20"/>
        <v>1.6537178214089173E-3</v>
      </c>
      <c r="EM13" s="163">
        <f t="shared" si="21"/>
        <v>1.6623544050886256E-3</v>
      </c>
      <c r="EN13" s="163">
        <f t="shared" si="22"/>
        <v>1.67073423690964E-3</v>
      </c>
      <c r="EO13" s="163">
        <f t="shared" si="23"/>
        <v>1.6788529874976821E-3</v>
      </c>
      <c r="EP13" s="163">
        <f t="shared" si="24"/>
        <v>1.6867064478815485E-3</v>
      </c>
      <c r="EQ13" s="163">
        <f t="shared" si="25"/>
        <v>1.694290533126645E-3</v>
      </c>
      <c r="ER13" s="163">
        <f t="shared" si="26"/>
        <v>1.7016012858735632E-3</v>
      </c>
      <c r="ES13" s="163">
        <f t="shared" si="27"/>
        <v>1.7086348797774001E-3</v>
      </c>
      <c r="ET13" s="163">
        <f t="shared" si="28"/>
        <v>1.7153876228436506E-3</v>
      </c>
      <c r="EU13" s="163">
        <f t="shared" si="29"/>
        <v>1.721855960656594E-3</v>
      </c>
      <c r="EV13" s="163">
        <f t="shared" si="30"/>
        <v>1.7280364794962301E-3</v>
      </c>
      <c r="EW13" s="163">
        <f t="shared" si="31"/>
        <v>1.7339259093399387E-3</v>
      </c>
      <c r="EX13" s="163">
        <f t="shared" si="32"/>
        <v>1.7395211267451655E-3</v>
      </c>
      <c r="EY13" s="163">
        <f t="shared" si="33"/>
        <v>1.7448191576095824E-3</v>
      </c>
      <c r="EZ13" s="163">
        <f t="shared" si="34"/>
        <v>1.7498171798053057E-3</v>
      </c>
      <c r="FA13" s="163">
        <f t="shared" si="35"/>
        <v>1.7545125256839074E-3</v>
      </c>
      <c r="FB13" s="163">
        <f t="shared" si="36"/>
        <v>1.7589026844491058E-3</v>
      </c>
      <c r="FC13" s="163">
        <f t="shared" si="37"/>
        <v>1.7629853043941814E-3</v>
      </c>
      <c r="FD13" s="163">
        <f t="shared" si="38"/>
        <v>1.766758195001333E-3</v>
      </c>
      <c r="FE13" s="163">
        <f t="shared" si="39"/>
        <v>1.7702193289003386E-3</v>
      </c>
      <c r="FF13" s="163">
        <f t="shared" si="40"/>
        <v>1.773366843684082E-3</v>
      </c>
      <c r="FG13" s="163">
        <f t="shared" si="41"/>
        <v>1.7761990435786622E-3</v>
      </c>
      <c r="FH13" s="163">
        <f t="shared" si="42"/>
        <v>1.7787144009659883E-3</v>
      </c>
      <c r="FI13" s="163">
        <f t="shared" si="43"/>
        <v>1.7809115577569522E-3</v>
      </c>
      <c r="FJ13" s="163">
        <f t="shared" si="44"/>
        <v>1.7827893266134443E-3</v>
      </c>
      <c r="FK13" s="163">
        <f t="shared" si="45"/>
        <v>1.7843466920176773E-3</v>
      </c>
      <c r="FL13" s="163">
        <f t="shared" si="46"/>
        <v>1.785582811187467E-3</v>
      </c>
      <c r="FM13" s="163">
        <f t="shared" si="47"/>
        <v>1.7864970148363198E-3</v>
      </c>
      <c r="FN13" s="163">
        <f t="shared" si="48"/>
        <v>1.7870888077773602E-3</v>
      </c>
      <c r="FO13" s="163">
        <f t="shared" si="49"/>
        <v>1.7873578693703427E-3</v>
      </c>
      <c r="FP13" s="163">
        <f t="shared" si="50"/>
        <v>1.7873040538111784E-3</v>
      </c>
      <c r="FQ13" s="163">
        <f t="shared" si="51"/>
        <v>1.786927390263612E-3</v>
      </c>
      <c r="FR13" s="163">
        <f t="shared" si="52"/>
        <v>1.7862280828328818E-3</v>
      </c>
      <c r="FS13" s="163">
        <f t="shared" si="53"/>
        <v>1.7852065103814E-3</v>
      </c>
      <c r="FT13" s="163">
        <f t="shared" si="54"/>
        <v>1.7838632261866784E-3</v>
      </c>
      <c r="FU13" s="163">
        <f t="shared" si="55"/>
        <v>1.7821989574419402E-3</v>
      </c>
      <c r="FV13" s="163">
        <f t="shared" si="56"/>
        <v>1.7802146046000428E-3</v>
      </c>
      <c r="FW13" s="163">
        <f t="shared" si="57"/>
        <v>1.7779112405615452E-3</v>
      </c>
      <c r="FX13" s="163">
        <f t="shared" si="58"/>
        <v>1.7752901097079405E-3</v>
      </c>
      <c r="FY13" s="163">
        <f t="shared" si="59"/>
        <v>1.7723526267812747E-3</v>
      </c>
      <c r="FZ13" s="163">
        <f t="shared" si="60"/>
        <v>1.7691003756115666E-3</v>
      </c>
      <c r="GA13" s="163">
        <f t="shared" si="61"/>
        <v>1.7655351076936252E-3</v>
      </c>
      <c r="GB13" s="163">
        <f t="shared" si="62"/>
        <v>1.7616587406150625E-3</v>
      </c>
      <c r="GC13" s="163">
        <f t="shared" si="63"/>
        <v>1.7574733563374694E-3</v>
      </c>
      <c r="GD13" s="163">
        <f t="shared" si="64"/>
        <v>1.752981199332915E-3</v>
      </c>
      <c r="GE13" s="163">
        <f t="shared" si="65"/>
        <v>1.7481846745781078E-3</v>
      </c>
      <c r="GF13" s="163">
        <f t="shared" si="66"/>
        <v>1.7430863454087192E-3</v>
      </c>
      <c r="GG13" s="163">
        <f t="shared" si="67"/>
        <v>1.7376889312365595E-3</v>
      </c>
      <c r="GH13" s="163">
        <f t="shared" si="68"/>
        <v>1.7319953051324396E-3</v>
      </c>
      <c r="GI13" s="163">
        <f t="shared" si="69"/>
        <v>1.7260084912777422E-3</v>
      </c>
      <c r="GJ13" s="163">
        <f t="shared" si="70"/>
        <v>1.7197316622878512E-3</v>
      </c>
      <c r="GK13" s="163">
        <f t="shared" si="71"/>
        <v>1.7131681364107609E-3</v>
      </c>
      <c r="GL13" s="163">
        <f t="shared" si="72"/>
        <v>1.7063213746043328E-3</v>
      </c>
      <c r="GM13" s="163">
        <f t="shared" si="73"/>
        <v>1.6991949774957927E-3</v>
      </c>
      <c r="GN13" s="163">
        <f t="shared" si="74"/>
        <v>1.6917926822272117E-3</v>
      </c>
      <c r="GO13" s="163">
        <f t="shared" si="75"/>
        <v>1.6841183591908427E-3</v>
      </c>
      <c r="GP13" s="163">
        <f t="shared" si="76"/>
        <v>1.6761760086582915E-3</v>
      </c>
      <c r="GQ13" s="163">
        <f t="shared" si="77"/>
        <v>1.6679697573076413E-3</v>
      </c>
      <c r="GR13" s="163">
        <f t="shared" si="78"/>
        <v>1.6595038546527445E-3</v>
      </c>
      <c r="GS13" s="163">
        <f t="shared" si="79"/>
        <v>1.6507826693790012E-3</v>
      </c>
      <c r="GT13" s="163">
        <f t="shared" si="80"/>
        <v>1.6418106855900466E-3</v>
      </c>
      <c r="GU13" s="163">
        <f t="shared" si="81"/>
        <v>1.6325924989698557E-3</v>
      </c>
      <c r="GV13" s="163">
        <f t="shared" si="82"/>
        <v>1.6231328128648577E-3</v>
      </c>
      <c r="GW13" s="163">
        <f t="shared" si="83"/>
        <v>1.6134364342907318E-3</v>
      </c>
      <c r="GX13" s="163">
        <f t="shared" si="84"/>
        <v>1.6035082698686168E-3</v>
      </c>
      <c r="GY13" s="163">
        <f t="shared" si="85"/>
        <v>1.5933533216955409E-3</v>
      </c>
      <c r="GZ13" s="163">
        <f t="shared" si="86"/>
        <v>1.582976683153923E-3</v>
      </c>
      <c r="HA13" s="163">
        <f t="shared" si="87"/>
        <v>1.57238353466505E-3</v>
      </c>
      <c r="HB13" s="163">
        <f t="shared" si="88"/>
        <v>1.5615791393914699E-3</v>
      </c>
      <c r="HC13" s="163">
        <f t="shared" si="89"/>
        <v>1.5505688388932775E-3</v>
      </c>
      <c r="HD13" s="163">
        <f t="shared" si="90"/>
        <v>1.5393580487432907E-3</v>
      </c>
      <c r="HE13" s="163">
        <f t="shared" si="91"/>
        <v>1.5279522541061399E-3</v>
      </c>
      <c r="HF13" s="163">
        <f t="shared" si="92"/>
        <v>1.5163570052862947E-3</v>
      </c>
      <c r="HG13" s="163">
        <f t="shared" si="93"/>
        <v>1.5045779132500593E-3</v>
      </c>
      <c r="HH13" s="163">
        <f t="shared" si="94"/>
        <v>1.4926206451265701E-3</v>
      </c>
      <c r="HI13" s="163">
        <f t="shared" si="95"/>
        <v>1.4804909196928047E-3</v>
      </c>
      <c r="HJ13" s="163">
        <f t="shared" si="96"/>
        <v>1.4681945028476059E-3</v>
      </c>
      <c r="HK13" s="163">
        <f t="shared" si="97"/>
        <v>1.4557372030796917E-3</v>
      </c>
      <c r="HL13" s="163">
        <f t="shared" si="98"/>
        <v>1.4431248669345899E-3</v>
      </c>
      <c r="HM13" s="163">
        <f t="shared" si="99"/>
        <v>1.4303633744854017E-3</v>
      </c>
      <c r="HN13" s="163">
        <f t="shared" si="100"/>
        <v>1.4174586348122452E-3</v>
      </c>
      <c r="HO13" s="163">
        <f t="shared" si="101"/>
        <v>1.4044165814951876E-3</v>
      </c>
      <c r="HP13" s="163">
        <f t="shared" si="102"/>
        <v>1.3912431681254026E-3</v>
      </c>
      <c r="HQ13" s="163">
        <f t="shared" si="103"/>
        <v>1.3779443638392355E-3</v>
      </c>
      <c r="HR13" s="163">
        <f t="shared" si="104"/>
        <v>1.3645261488797833E-3</v>
      </c>
      <c r="HS13" s="163">
        <f t="shared" si="105"/>
        <v>1.3509945101905158E-3</v>
      </c>
      <c r="HT13" s="163">
        <f t="shared" si="106"/>
        <v>1.337355437045387E-3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779</v>
      </c>
      <c r="M104" s="5"/>
      <c r="O104" s="85">
        <f>IF(O4="","",SQRT(P104))</f>
        <v>537.54810017337059</v>
      </c>
      <c r="P104" s="69">
        <f>IF(P4="","",SUM(P4:P103))</f>
        <v>288957.96000000002</v>
      </c>
      <c r="Q104" s="84">
        <f>IF(SUM(Q4:Q103)=0,"",SUM(Q4:Q103))</f>
        <v>1500</v>
      </c>
      <c r="R104" s="260">
        <f>IF(OR(O104="",Q104=""),"",ABS(VLOOKUP($Q$1,VLookups!$A$48:$B$49,2,FALSE)-_xlfn.NORM.DIST(Q104,K104,O104,TRUE)))</f>
        <v>0.66427109219847269</v>
      </c>
      <c r="S104" s="86">
        <f>SUM(S4:S103)</f>
        <v>-751.56992199492436</v>
      </c>
      <c r="T104" s="86">
        <f t="shared" ref="T104:X104" si="625">SUM(T4:T103)</f>
        <v>3295.5699219949247</v>
      </c>
      <c r="U104" s="86">
        <f t="shared" si="625"/>
        <v>2908.528322010694</v>
      </c>
      <c r="V104" s="86">
        <f t="shared" si="625"/>
        <v>2600.919927811633</v>
      </c>
      <c r="W104" s="86">
        <f t="shared" si="625"/>
        <v>2337.0193155596135</v>
      </c>
      <c r="X104" s="86">
        <f t="shared" si="625"/>
        <v>2100.0284095659963</v>
      </c>
      <c r="Y104" s="5"/>
      <c r="Z104" s="178">
        <f>IF(AND(D104&gt;0,E104&gt;0,F104&gt;0),K104-(3*O104),"")</f>
        <v>-340.64430052011176</v>
      </c>
      <c r="AA104" s="239">
        <f>IF(ISNONTEXT($Z104),Z104+(($DW$104-$Z$104)/101),"")</f>
        <v>-308.71075001476299</v>
      </c>
      <c r="AB104" s="239">
        <f t="shared" ref="AB104:CM104" si="626">IF(ISNONTEXT($Z104),AA104+(($DW$104-$Z$104)/101),"")</f>
        <v>-276.77719950941423</v>
      </c>
      <c r="AC104" s="239">
        <f t="shared" si="626"/>
        <v>-244.84364900406547</v>
      </c>
      <c r="AD104" s="239">
        <f t="shared" si="626"/>
        <v>-212.91009849871671</v>
      </c>
      <c r="AE104" s="239">
        <f t="shared" si="626"/>
        <v>-180.97654799336794</v>
      </c>
      <c r="AF104" s="239">
        <f t="shared" si="626"/>
        <v>-149.04299748801918</v>
      </c>
      <c r="AG104" s="239">
        <f t="shared" si="626"/>
        <v>-117.10944698267043</v>
      </c>
      <c r="AH104" s="239">
        <f t="shared" si="626"/>
        <v>-85.175896477321686</v>
      </c>
      <c r="AI104" s="239">
        <f t="shared" si="626"/>
        <v>-53.242345971972938</v>
      </c>
      <c r="AJ104" s="239">
        <f t="shared" si="626"/>
        <v>-21.30879546662419</v>
      </c>
      <c r="AK104" s="239">
        <f t="shared" si="626"/>
        <v>10.624755038724558</v>
      </c>
      <c r="AL104" s="239">
        <f t="shared" si="626"/>
        <v>42.558305544073306</v>
      </c>
      <c r="AM104" s="239">
        <f t="shared" si="626"/>
        <v>74.491856049422054</v>
      </c>
      <c r="AN104" s="239">
        <f t="shared" si="626"/>
        <v>106.4254065547708</v>
      </c>
      <c r="AO104" s="239">
        <f t="shared" si="626"/>
        <v>138.35895706011956</v>
      </c>
      <c r="AP104" s="239">
        <f t="shared" si="626"/>
        <v>170.29250756546833</v>
      </c>
      <c r="AQ104" s="239">
        <f t="shared" si="626"/>
        <v>202.22605807081709</v>
      </c>
      <c r="AR104" s="239">
        <f t="shared" si="626"/>
        <v>234.15960857616585</v>
      </c>
      <c r="AS104" s="239">
        <f t="shared" si="626"/>
        <v>266.09315908151461</v>
      </c>
      <c r="AT104" s="239">
        <f t="shared" si="626"/>
        <v>298.02670958686338</v>
      </c>
      <c r="AU104" s="239">
        <f t="shared" si="626"/>
        <v>329.96026009221214</v>
      </c>
      <c r="AV104" s="239">
        <f t="shared" si="626"/>
        <v>361.8938105975609</v>
      </c>
      <c r="AW104" s="239">
        <f t="shared" si="626"/>
        <v>393.82736110290966</v>
      </c>
      <c r="AX104" s="239">
        <f t="shared" si="626"/>
        <v>425.76091160825843</v>
      </c>
      <c r="AY104" s="239">
        <f t="shared" si="626"/>
        <v>457.69446211360719</v>
      </c>
      <c r="AZ104" s="239">
        <f t="shared" si="626"/>
        <v>489.62801261895595</v>
      </c>
      <c r="BA104" s="239">
        <f t="shared" si="626"/>
        <v>521.56156312430471</v>
      </c>
      <c r="BB104" s="239">
        <f t="shared" si="626"/>
        <v>553.49511362965347</v>
      </c>
      <c r="BC104" s="239">
        <f t="shared" si="626"/>
        <v>585.42866413500224</v>
      </c>
      <c r="BD104" s="239">
        <f t="shared" si="626"/>
        <v>617.362214640351</v>
      </c>
      <c r="BE104" s="239">
        <f t="shared" si="626"/>
        <v>649.29576514569976</v>
      </c>
      <c r="BF104" s="239">
        <f t="shared" si="626"/>
        <v>681.22931565104852</v>
      </c>
      <c r="BG104" s="239">
        <f t="shared" si="626"/>
        <v>713.16286615639729</v>
      </c>
      <c r="BH104" s="239">
        <f t="shared" si="626"/>
        <v>745.09641666174605</v>
      </c>
      <c r="BI104" s="239">
        <f t="shared" si="626"/>
        <v>777.02996716709481</v>
      </c>
      <c r="BJ104" s="239">
        <f t="shared" si="626"/>
        <v>808.96351767244357</v>
      </c>
      <c r="BK104" s="239">
        <f t="shared" si="626"/>
        <v>840.89706817779233</v>
      </c>
      <c r="BL104" s="239">
        <f t="shared" si="626"/>
        <v>872.8306186831411</v>
      </c>
      <c r="BM104" s="239">
        <f t="shared" si="626"/>
        <v>904.76416918848986</v>
      </c>
      <c r="BN104" s="239">
        <f t="shared" si="626"/>
        <v>936.69771969383862</v>
      </c>
      <c r="BO104" s="239">
        <f t="shared" si="626"/>
        <v>968.63127019918738</v>
      </c>
      <c r="BP104" s="239">
        <f t="shared" si="626"/>
        <v>1000.5648207045361</v>
      </c>
      <c r="BQ104" s="239">
        <f t="shared" si="626"/>
        <v>1032.4983712098849</v>
      </c>
      <c r="BR104" s="239">
        <f t="shared" si="626"/>
        <v>1064.4319217152336</v>
      </c>
      <c r="BS104" s="239">
        <f t="shared" si="626"/>
        <v>1096.3654722205822</v>
      </c>
      <c r="BT104" s="239">
        <f t="shared" si="626"/>
        <v>1128.2990227259309</v>
      </c>
      <c r="BU104" s="239">
        <f t="shared" si="626"/>
        <v>1160.2325732312795</v>
      </c>
      <c r="BV104" s="239">
        <f t="shared" si="626"/>
        <v>1192.1661237366282</v>
      </c>
      <c r="BW104" s="239">
        <f t="shared" si="626"/>
        <v>1224.0996742419768</v>
      </c>
      <c r="BX104" s="239">
        <f t="shared" si="626"/>
        <v>1256.0332247473254</v>
      </c>
      <c r="BY104" s="239">
        <f t="shared" si="626"/>
        <v>1287.9667752526741</v>
      </c>
      <c r="BZ104" s="239">
        <f t="shared" si="626"/>
        <v>1319.9003257580227</v>
      </c>
      <c r="CA104" s="239">
        <f t="shared" si="626"/>
        <v>1351.8338762633714</v>
      </c>
      <c r="CB104" s="239">
        <f t="shared" si="626"/>
        <v>1383.76742676872</v>
      </c>
      <c r="CC104" s="239">
        <f t="shared" si="626"/>
        <v>1415.7009772740687</v>
      </c>
      <c r="CD104" s="239">
        <f t="shared" si="626"/>
        <v>1447.6345277794173</v>
      </c>
      <c r="CE104" s="239">
        <f t="shared" si="626"/>
        <v>1479.568078284766</v>
      </c>
      <c r="CF104" s="239">
        <f t="shared" si="626"/>
        <v>1511.5016287901146</v>
      </c>
      <c r="CG104" s="239">
        <f t="shared" si="626"/>
        <v>1543.4351792954633</v>
      </c>
      <c r="CH104" s="239">
        <f t="shared" si="626"/>
        <v>1575.3687298008119</v>
      </c>
      <c r="CI104" s="239">
        <f t="shared" si="626"/>
        <v>1607.3022803061606</v>
      </c>
      <c r="CJ104" s="239">
        <f t="shared" si="626"/>
        <v>1639.2358308115092</v>
      </c>
      <c r="CK104" s="239">
        <f t="shared" si="626"/>
        <v>1671.1693813168579</v>
      </c>
      <c r="CL104" s="239">
        <f t="shared" si="626"/>
        <v>1703.1029318222065</v>
      </c>
      <c r="CM104" s="239">
        <f t="shared" si="626"/>
        <v>1735.0364823275552</v>
      </c>
      <c r="CN104" s="239">
        <f t="shared" ref="CN104:DV104" si="627">IF(ISNONTEXT($Z104),CM104+(($DW$104-$Z$104)/101),"")</f>
        <v>1766.9700328329038</v>
      </c>
      <c r="CO104" s="239">
        <f t="shared" si="627"/>
        <v>1798.9035833382525</v>
      </c>
      <c r="CP104" s="239">
        <f t="shared" si="627"/>
        <v>1830.8371338436011</v>
      </c>
      <c r="CQ104" s="239">
        <f t="shared" si="627"/>
        <v>1862.7706843489498</v>
      </c>
      <c r="CR104" s="239">
        <f t="shared" si="627"/>
        <v>1894.7042348542984</v>
      </c>
      <c r="CS104" s="239">
        <f t="shared" si="627"/>
        <v>1926.6377853596471</v>
      </c>
      <c r="CT104" s="239">
        <f t="shared" si="627"/>
        <v>1958.5713358649957</v>
      </c>
      <c r="CU104" s="239">
        <f t="shared" si="627"/>
        <v>1990.5048863703444</v>
      </c>
      <c r="CV104" s="239">
        <f t="shared" si="627"/>
        <v>2022.438436875693</v>
      </c>
      <c r="CW104" s="239">
        <f t="shared" si="627"/>
        <v>2054.3719873810419</v>
      </c>
      <c r="CX104" s="239">
        <f t="shared" si="627"/>
        <v>2086.3055378863905</v>
      </c>
      <c r="CY104" s="239">
        <f t="shared" si="627"/>
        <v>2118.2390883917392</v>
      </c>
      <c r="CZ104" s="239">
        <f t="shared" si="627"/>
        <v>2150.1726388970878</v>
      </c>
      <c r="DA104" s="239">
        <f t="shared" si="627"/>
        <v>2182.1061894024365</v>
      </c>
      <c r="DB104" s="239">
        <f t="shared" si="627"/>
        <v>2214.0397399077851</v>
      </c>
      <c r="DC104" s="239">
        <f t="shared" si="627"/>
        <v>2245.9732904131338</v>
      </c>
      <c r="DD104" s="239">
        <f t="shared" si="627"/>
        <v>2277.9068409184824</v>
      </c>
      <c r="DE104" s="239">
        <f t="shared" si="627"/>
        <v>2309.8403914238311</v>
      </c>
      <c r="DF104" s="239">
        <f t="shared" si="627"/>
        <v>2341.7739419291797</v>
      </c>
      <c r="DG104" s="239">
        <f t="shared" si="627"/>
        <v>2373.7074924345284</v>
      </c>
      <c r="DH104" s="239">
        <f t="shared" si="627"/>
        <v>2405.641042939877</v>
      </c>
      <c r="DI104" s="239">
        <f t="shared" si="627"/>
        <v>2437.5745934452257</v>
      </c>
      <c r="DJ104" s="239">
        <f t="shared" si="627"/>
        <v>2469.5081439505743</v>
      </c>
      <c r="DK104" s="239">
        <f t="shared" si="627"/>
        <v>2501.441694455923</v>
      </c>
      <c r="DL104" s="239">
        <f t="shared" si="627"/>
        <v>2533.3752449612716</v>
      </c>
      <c r="DM104" s="239">
        <f t="shared" si="627"/>
        <v>2565.3087954666203</v>
      </c>
      <c r="DN104" s="239">
        <f t="shared" si="627"/>
        <v>2597.2423459719689</v>
      </c>
      <c r="DO104" s="239">
        <f t="shared" si="627"/>
        <v>2629.1758964773176</v>
      </c>
      <c r="DP104" s="239">
        <f t="shared" si="627"/>
        <v>2661.1094469826662</v>
      </c>
      <c r="DQ104" s="239">
        <f t="shared" si="627"/>
        <v>2693.0429974880149</v>
      </c>
      <c r="DR104" s="239">
        <f t="shared" si="627"/>
        <v>2724.9765479933635</v>
      </c>
      <c r="DS104" s="239">
        <f t="shared" si="627"/>
        <v>2756.9100984987122</v>
      </c>
      <c r="DT104" s="239">
        <f t="shared" si="627"/>
        <v>2788.8436490040608</v>
      </c>
      <c r="DU104" s="239">
        <f t="shared" si="627"/>
        <v>2820.7771995094095</v>
      </c>
      <c r="DV104" s="239">
        <f t="shared" si="627"/>
        <v>2852.7107500147581</v>
      </c>
      <c r="DW104" s="178">
        <f>IF(AND(D104&gt;0,E104&gt;0,F104&gt;0),K104+(3*O104),"")</f>
        <v>2884.6443005201118</v>
      </c>
      <c r="DX104" s="163">
        <f t="shared" si="413"/>
        <v>9.8355863518458306E-6</v>
      </c>
      <c r="DY104" s="163">
        <f t="shared" si="414"/>
        <v>1.1692309197001418E-5</v>
      </c>
      <c r="DZ104" s="163">
        <f t="shared" si="415"/>
        <v>1.3850570864164887E-5</v>
      </c>
      <c r="EA104" s="163">
        <f t="shared" si="416"/>
        <v>1.6349421933562313E-5</v>
      </c>
      <c r="EB104" s="163">
        <f t="shared" si="417"/>
        <v>1.9231115509923071E-5</v>
      </c>
      <c r="EC104" s="163">
        <f t="shared" si="418"/>
        <v>2.2541037272897323E-5</v>
      </c>
      <c r="ED104" s="163">
        <f t="shared" si="419"/>
        <v>2.6327563204819913E-5</v>
      </c>
      <c r="EE104" s="163">
        <f t="shared" si="420"/>
        <v>3.0641835530707637E-5</v>
      </c>
      <c r="EF104" s="163">
        <f t="shared" si="421"/>
        <v>3.553744794207734E-5</v>
      </c>
      <c r="EG104" s="163">
        <f t="shared" si="422"/>
        <v>4.1070032076794886E-5</v>
      </c>
      <c r="EH104" s="163">
        <f t="shared" si="423"/>
        <v>4.7296738522609457E-5</v>
      </c>
      <c r="EI104" s="163">
        <f t="shared" si="424"/>
        <v>5.4275607323416883E-5</v>
      </c>
      <c r="EJ104" s="163">
        <f t="shared" si="425"/>
        <v>6.2064825103424706E-5</v>
      </c>
      <c r="EK104" s="163">
        <f t="shared" si="426"/>
        <v>7.0721868479427455E-5</v>
      </c>
      <c r="EL104" s="163">
        <f t="shared" si="427"/>
        <v>8.030253638278143E-5</v>
      </c>
      <c r="EM104" s="163">
        <f t="shared" si="428"/>
        <v>9.0859877219502176E-5</v>
      </c>
      <c r="EN104" s="163">
        <f t="shared" si="429"/>
        <v>1.0244302039893097E-4</v>
      </c>
      <c r="EO104" s="163">
        <f t="shared" si="430"/>
        <v>1.1509592557864831E-4</v>
      </c>
      <c r="EP104" s="163">
        <f t="shared" si="431"/>
        <v>1.2885606690661491E-4</v>
      </c>
      <c r="EQ104" s="163">
        <f t="shared" si="432"/>
        <v>1.4375307347400075E-4</v>
      </c>
      <c r="ER104" s="163">
        <f t="shared" si="433"/>
        <v>1.5980735099166302E-4</v>
      </c>
      <c r="ES104" s="163">
        <f t="shared" si="434"/>
        <v>1.7702871322573132E-4</v>
      </c>
      <c r="ET104" s="163">
        <f t="shared" si="435"/>
        <v>1.9541505482182628E-4</v>
      </c>
      <c r="EU104" s="163">
        <f t="shared" si="436"/>
        <v>2.1495109965947916E-4</v>
      </c>
      <c r="EV104" s="163">
        <f t="shared" si="437"/>
        <v>2.3560726065862759E-4</v>
      </c>
      <c r="EW104" s="163">
        <f t="shared" si="438"/>
        <v>2.5733864786931513E-4</v>
      </c>
      <c r="EX104" s="163">
        <f t="shared" si="439"/>
        <v>2.8008426159180529E-4</v>
      </c>
      <c r="EY104" s="163">
        <f t="shared" si="440"/>
        <v>3.0376640609906943E-4</v>
      </c>
      <c r="EZ104" s="163">
        <f t="shared" si="441"/>
        <v>3.2829035719925608E-4</v>
      </c>
      <c r="FA104" s="163">
        <f t="shared" si="442"/>
        <v>3.5354431335057125E-4</v>
      </c>
      <c r="FB104" s="163">
        <f t="shared" si="443"/>
        <v>3.7939965533405004E-4</v>
      </c>
      <c r="FC104" s="163">
        <f t="shared" si="444"/>
        <v>4.0571153365405395E-4</v>
      </c>
      <c r="FD104" s="163">
        <f t="shared" si="445"/>
        <v>4.3231979597078149E-4</v>
      </c>
      <c r="FE104" s="163">
        <f t="shared" si="446"/>
        <v>4.5905025911793568E-4</v>
      </c>
      <c r="FF104" s="163">
        <f t="shared" si="447"/>
        <v>4.857163218095506E-4</v>
      </c>
      <c r="FG104" s="163">
        <f t="shared" si="448"/>
        <v>5.1212090521949682E-4</v>
      </c>
      <c r="FH104" s="163">
        <f t="shared" si="449"/>
        <v>5.3805869948476742E-4</v>
      </c>
      <c r="FI104" s="163">
        <f t="shared" si="450"/>
        <v>5.6331868512335122E-4</v>
      </c>
      <c r="FJ104" s="163">
        <f t="shared" si="451"/>
        <v>5.8768688966827863E-4</v>
      </c>
      <c r="FK104" s="163">
        <f t="shared" si="452"/>
        <v>6.1094933180415539E-4</v>
      </c>
      <c r="FL104" s="163">
        <f t="shared" si="453"/>
        <v>6.3289509824620367E-4</v>
      </c>
      <c r="FM104" s="163">
        <f t="shared" si="454"/>
        <v>6.5331949279959656E-4</v>
      </c>
      <c r="FN104" s="163">
        <f t="shared" si="455"/>
        <v>6.7202719272199771E-4</v>
      </c>
      <c r="FO104" s="163">
        <f t="shared" si="456"/>
        <v>6.8883534488523989E-4</v>
      </c>
      <c r="FP104" s="163">
        <f t="shared" si="457"/>
        <v>7.0357653344105047E-4</v>
      </c>
      <c r="FQ104" s="163">
        <f t="shared" si="458"/>
        <v>7.1610155182850576E-4</v>
      </c>
      <c r="FR104" s="163">
        <f t="shared" si="459"/>
        <v>7.262819150395635E-4</v>
      </c>
      <c r="FS104" s="163">
        <f t="shared" si="460"/>
        <v>7.3401205303711748E-4</v>
      </c>
      <c r="FT104" s="163">
        <f t="shared" si="461"/>
        <v>7.392111329824312E-4</v>
      </c>
      <c r="FU104" s="163">
        <f t="shared" si="462"/>
        <v>7.4182446629476526E-4</v>
      </c>
      <c r="FV104" s="163">
        <f t="shared" si="463"/>
        <v>7.4182446629476526E-4</v>
      </c>
      <c r="FW104" s="163">
        <f t="shared" si="464"/>
        <v>7.3921113298243131E-4</v>
      </c>
      <c r="FX104" s="163">
        <f t="shared" si="465"/>
        <v>7.3401205303711759E-4</v>
      </c>
      <c r="FY104" s="163">
        <f t="shared" si="466"/>
        <v>7.2628191503956361E-4</v>
      </c>
      <c r="FZ104" s="163">
        <f t="shared" si="467"/>
        <v>7.1610155182850587E-4</v>
      </c>
      <c r="GA104" s="163">
        <f t="shared" si="468"/>
        <v>7.0357653344105069E-4</v>
      </c>
      <c r="GB104" s="163">
        <f t="shared" si="469"/>
        <v>6.888353448852401E-4</v>
      </c>
      <c r="GC104" s="163">
        <f t="shared" si="470"/>
        <v>6.7202719272199804E-4</v>
      </c>
      <c r="GD104" s="163">
        <f t="shared" si="471"/>
        <v>6.53319492799597E-4</v>
      </c>
      <c r="GE104" s="163">
        <f t="shared" si="472"/>
        <v>6.328950982462041E-4</v>
      </c>
      <c r="GF104" s="163">
        <f t="shared" si="473"/>
        <v>6.1094933180415604E-4</v>
      </c>
      <c r="GG104" s="163">
        <f t="shared" si="474"/>
        <v>5.8768688966827928E-4</v>
      </c>
      <c r="GH104" s="163">
        <f t="shared" si="475"/>
        <v>5.6331868512335197E-4</v>
      </c>
      <c r="GI104" s="163">
        <f t="shared" si="476"/>
        <v>5.380586994847684E-4</v>
      </c>
      <c r="GJ104" s="163">
        <f t="shared" si="477"/>
        <v>5.1212090521949802E-4</v>
      </c>
      <c r="GK104" s="163">
        <f t="shared" si="478"/>
        <v>4.8571632180955185E-4</v>
      </c>
      <c r="GL104" s="163">
        <f t="shared" si="479"/>
        <v>4.5905025911793698E-4</v>
      </c>
      <c r="GM104" s="163">
        <f t="shared" si="480"/>
        <v>4.3231979597078285E-4</v>
      </c>
      <c r="GN104" s="163">
        <f t="shared" si="481"/>
        <v>4.0571153365405541E-4</v>
      </c>
      <c r="GO104" s="163">
        <f t="shared" si="482"/>
        <v>3.7939965533405161E-4</v>
      </c>
      <c r="GP104" s="163">
        <f t="shared" si="483"/>
        <v>3.5354431335057283E-4</v>
      </c>
      <c r="GQ104" s="163">
        <f t="shared" si="484"/>
        <v>3.2829035719925771E-4</v>
      </c>
      <c r="GR104" s="163">
        <f t="shared" si="485"/>
        <v>3.03766406099071E-4</v>
      </c>
      <c r="GS104" s="163">
        <f t="shared" si="486"/>
        <v>2.8008426159180697E-4</v>
      </c>
      <c r="GT104" s="163">
        <f t="shared" si="487"/>
        <v>2.5733864786931665E-4</v>
      </c>
      <c r="GU104" s="163">
        <f t="shared" si="488"/>
        <v>2.3560726065862905E-4</v>
      </c>
      <c r="GV104" s="163">
        <f t="shared" si="489"/>
        <v>2.1495109965948068E-4</v>
      </c>
      <c r="GW104" s="163">
        <f t="shared" si="490"/>
        <v>1.9541505482182779E-4</v>
      </c>
      <c r="GX104" s="163">
        <f t="shared" si="491"/>
        <v>1.7702871322573268E-4</v>
      </c>
      <c r="GY104" s="163">
        <f t="shared" si="492"/>
        <v>1.5980735099166435E-4</v>
      </c>
      <c r="GZ104" s="163">
        <f t="shared" si="493"/>
        <v>1.4375307347400213E-4</v>
      </c>
      <c r="HA104" s="163">
        <f t="shared" si="494"/>
        <v>1.2885606690661626E-4</v>
      </c>
      <c r="HB104" s="163">
        <f t="shared" si="495"/>
        <v>1.1509592557864965E-4</v>
      </c>
      <c r="HC104" s="163">
        <f t="shared" si="496"/>
        <v>1.0244302039893219E-4</v>
      </c>
      <c r="HD104" s="163">
        <f t="shared" si="497"/>
        <v>9.085987721950326E-5</v>
      </c>
      <c r="HE104" s="163">
        <f t="shared" si="498"/>
        <v>8.0302536382782501E-5</v>
      </c>
      <c r="HF104" s="163">
        <f t="shared" si="499"/>
        <v>7.0721868479428445E-5</v>
      </c>
      <c r="HG104" s="163">
        <f t="shared" si="500"/>
        <v>6.2064825103425641E-5</v>
      </c>
      <c r="HH104" s="163">
        <f t="shared" si="501"/>
        <v>5.4275607323417784E-5</v>
      </c>
      <c r="HI104" s="163">
        <f t="shared" si="502"/>
        <v>4.7296738522610256E-5</v>
      </c>
      <c r="HJ104" s="163">
        <f t="shared" si="503"/>
        <v>4.1070032076795631E-5</v>
      </c>
      <c r="HK104" s="163">
        <f t="shared" si="504"/>
        <v>3.5537447942078011E-5</v>
      </c>
      <c r="HL104" s="163">
        <f t="shared" si="505"/>
        <v>3.064183553070822E-5</v>
      </c>
      <c r="HM104" s="163">
        <f t="shared" si="506"/>
        <v>2.6327563204820451E-5</v>
      </c>
      <c r="HN104" s="163">
        <f t="shared" si="507"/>
        <v>2.2541037272897804E-5</v>
      </c>
      <c r="HO104" s="163">
        <f t="shared" si="508"/>
        <v>1.9231115509923508E-5</v>
      </c>
      <c r="HP104" s="163">
        <f t="shared" si="509"/>
        <v>1.6349421933562696E-5</v>
      </c>
      <c r="HQ104" s="163">
        <f t="shared" si="510"/>
        <v>1.3850570864165214E-5</v>
      </c>
      <c r="HR104" s="163">
        <f t="shared" si="511"/>
        <v>1.169230919700172E-5</v>
      </c>
      <c r="HS104" s="163">
        <f t="shared" si="512"/>
        <v>9.8355863518461E-6</v>
      </c>
      <c r="HT104" s="16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79" t="s">
        <v>49</v>
      </c>
      <c r="E106" s="380"/>
      <c r="F106" s="381"/>
      <c r="G106" s="5"/>
      <c r="H106" s="5"/>
      <c r="I106" s="2"/>
      <c r="J106" s="5"/>
      <c r="K106" s="5"/>
      <c r="L106" s="5"/>
      <c r="M106" s="5"/>
      <c r="O106" s="31" t="s">
        <v>58</v>
      </c>
      <c r="P106" s="31"/>
      <c r="Q106" s="91">
        <v>1000</v>
      </c>
      <c r="R106" s="262">
        <f>IF(OR(O104="",Q106=""),"",ABS(VLOOKUP($Q$1,VLookups!$A$48:$B$49,2,FALSE)-_xlfn.NORM.DIST(Q106,K104,O104,TRUE)))</f>
        <v>0.3064278930140043</v>
      </c>
      <c r="S106" s="63">
        <f>IF($O$104="","",_xlfn.NORM.INV(ABS(VLOOKUP($Q$1,VLookups!$A$48:$B$49,2,FALSE)-S$3),$K$104,$O104))</f>
        <v>583.10439066729111</v>
      </c>
      <c r="T106" s="64">
        <f>IF($O$104="","",_xlfn.NORM.INV(ABS(VLOOKUP($Q$1,VLookups!$A$48:$B$49,2,FALSE)-T$3),$K$104,$O104))</f>
        <v>1960.8956093327088</v>
      </c>
      <c r="U106" s="65">
        <f>IF($O$104="","",_xlfn.NORM.INV(ABS(VLOOKUP($Q$1,VLookups!$A$48:$B$49,2,FALSE)-U$3),$K$104,$O104))</f>
        <v>1829.1327994786338</v>
      </c>
      <c r="V106" s="66">
        <f>IF($O$104="","",_xlfn.NORM.INV(ABS(VLOOKUP($Q$1,VLookups!$A$48:$B$49,2,FALSE)-V$3),$K$104,$O104))</f>
        <v>1724.4118951726889</v>
      </c>
      <c r="W106" s="67">
        <f>IF($O$104="","",_xlfn.NORM.INV(ABS(VLOOKUP($Q$1,VLookups!$A$48:$B$49,2,FALSE)-W$3),$K$104,$O104))</f>
        <v>1634.5706838043152</v>
      </c>
      <c r="X106" s="68">
        <f>IF($O$104="","",_xlfn.NORM.INV(ABS(VLOOKUP($Q$1,VLookups!$A$48:$B$49,2,FALSE)-X$3),$K$104,$O104))</f>
        <v>1553.8904993361489</v>
      </c>
      <c r="Y106" s="5"/>
      <c r="DX106" s="202">
        <f>IF(AND($F$112&gt;0,$F$113&gt;0),IF(OR(AA104&lt;$F$112,AA104=$F$112),DX104,0),"")</f>
        <v>9.8355863518458306E-6</v>
      </c>
      <c r="DY106" s="202">
        <f t="shared" ref="DY106:GJ106" si="628">IF(AND($F$112&gt;0,$F$113&gt;0),IF(OR(AB104&lt;$F$112,AB104=$F$112),DY104,0),"")</f>
        <v>1.1692309197001418E-5</v>
      </c>
      <c r="DZ106" s="202">
        <f t="shared" si="628"/>
        <v>1.3850570864164887E-5</v>
      </c>
      <c r="EA106" s="202">
        <f t="shared" si="628"/>
        <v>1.6349421933562313E-5</v>
      </c>
      <c r="EB106" s="202">
        <f t="shared" si="628"/>
        <v>1.9231115509923071E-5</v>
      </c>
      <c r="EC106" s="202">
        <f t="shared" si="628"/>
        <v>2.2541037272897323E-5</v>
      </c>
      <c r="ED106" s="202">
        <f t="shared" si="628"/>
        <v>2.6327563204819913E-5</v>
      </c>
      <c r="EE106" s="202">
        <f t="shared" si="628"/>
        <v>3.0641835530707637E-5</v>
      </c>
      <c r="EF106" s="202">
        <f t="shared" si="628"/>
        <v>3.553744794207734E-5</v>
      </c>
      <c r="EG106" s="202">
        <f t="shared" si="628"/>
        <v>4.1070032076794886E-5</v>
      </c>
      <c r="EH106" s="202">
        <f t="shared" si="628"/>
        <v>4.7296738522609457E-5</v>
      </c>
      <c r="EI106" s="202">
        <f t="shared" si="628"/>
        <v>5.4275607323416883E-5</v>
      </c>
      <c r="EJ106" s="202">
        <f t="shared" si="628"/>
        <v>6.2064825103424706E-5</v>
      </c>
      <c r="EK106" s="202">
        <f t="shared" si="628"/>
        <v>7.0721868479427455E-5</v>
      </c>
      <c r="EL106" s="202">
        <f t="shared" si="628"/>
        <v>8.030253638278143E-5</v>
      </c>
      <c r="EM106" s="202">
        <f t="shared" si="628"/>
        <v>9.0859877219502176E-5</v>
      </c>
      <c r="EN106" s="202">
        <f t="shared" si="628"/>
        <v>1.0244302039893097E-4</v>
      </c>
      <c r="EO106" s="202">
        <f t="shared" si="628"/>
        <v>1.1509592557864831E-4</v>
      </c>
      <c r="EP106" s="202">
        <f t="shared" si="628"/>
        <v>1.2885606690661491E-4</v>
      </c>
      <c r="EQ106" s="202">
        <f t="shared" si="628"/>
        <v>1.4375307347400075E-4</v>
      </c>
      <c r="ER106" s="202">
        <f t="shared" si="628"/>
        <v>1.5980735099166302E-4</v>
      </c>
      <c r="ES106" s="202">
        <f t="shared" si="628"/>
        <v>1.7702871322573132E-4</v>
      </c>
      <c r="ET106" s="202">
        <f t="shared" si="628"/>
        <v>1.9541505482182628E-4</v>
      </c>
      <c r="EU106" s="202">
        <f t="shared" si="628"/>
        <v>2.1495109965947916E-4</v>
      </c>
      <c r="EV106" s="202">
        <f t="shared" si="628"/>
        <v>2.3560726065862759E-4</v>
      </c>
      <c r="EW106" s="202">
        <f t="shared" si="628"/>
        <v>2.5733864786931513E-4</v>
      </c>
      <c r="EX106" s="202">
        <f t="shared" si="628"/>
        <v>2.8008426159180529E-4</v>
      </c>
      <c r="EY106" s="202">
        <f t="shared" si="628"/>
        <v>3.0376640609906943E-4</v>
      </c>
      <c r="EZ106" s="202">
        <f t="shared" si="628"/>
        <v>3.2829035719925608E-4</v>
      </c>
      <c r="FA106" s="202">
        <f t="shared" si="628"/>
        <v>3.5354431335057125E-4</v>
      </c>
      <c r="FB106" s="202">
        <f t="shared" si="628"/>
        <v>3.7939965533405004E-4</v>
      </c>
      <c r="FC106" s="202">
        <f t="shared" si="628"/>
        <v>4.0571153365405395E-4</v>
      </c>
      <c r="FD106" s="202">
        <f t="shared" si="628"/>
        <v>4.3231979597078149E-4</v>
      </c>
      <c r="FE106" s="202">
        <f t="shared" si="628"/>
        <v>4.5905025911793568E-4</v>
      </c>
      <c r="FF106" s="202">
        <f t="shared" si="628"/>
        <v>4.857163218095506E-4</v>
      </c>
      <c r="FG106" s="202">
        <f t="shared" si="628"/>
        <v>5.1212090521949682E-4</v>
      </c>
      <c r="FH106" s="202">
        <f t="shared" si="628"/>
        <v>5.3805869948476742E-4</v>
      </c>
      <c r="FI106" s="202">
        <f t="shared" si="628"/>
        <v>5.6331868512335122E-4</v>
      </c>
      <c r="FJ106" s="202">
        <f t="shared" si="628"/>
        <v>5.8768688966827863E-4</v>
      </c>
      <c r="FK106" s="202">
        <f t="shared" si="628"/>
        <v>6.1094933180415539E-4</v>
      </c>
      <c r="FL106" s="202">
        <f t="shared" si="628"/>
        <v>6.3289509824620367E-4</v>
      </c>
      <c r="FM106" s="202">
        <f t="shared" si="628"/>
        <v>6.5331949279959656E-4</v>
      </c>
      <c r="FN106" s="202">
        <f t="shared" si="628"/>
        <v>6.7202719272199771E-4</v>
      </c>
      <c r="FO106" s="202">
        <f t="shared" si="628"/>
        <v>6.8883534488523989E-4</v>
      </c>
      <c r="FP106" s="202">
        <f t="shared" si="628"/>
        <v>7.0357653344105047E-4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7.1610155182850576E-4</v>
      </c>
      <c r="FR107" s="202">
        <f t="shared" si="630"/>
        <v>7.262819150395635E-4</v>
      </c>
      <c r="FS107" s="202">
        <f t="shared" si="630"/>
        <v>7.3401205303711748E-4</v>
      </c>
      <c r="FT107" s="202">
        <f t="shared" si="630"/>
        <v>7.392111329824312E-4</v>
      </c>
      <c r="FU107" s="202">
        <f t="shared" si="630"/>
        <v>7.4182446629476526E-4</v>
      </c>
      <c r="FV107" s="202">
        <f t="shared" si="630"/>
        <v>7.4182446629476526E-4</v>
      </c>
      <c r="FW107" s="202">
        <f t="shared" si="630"/>
        <v>7.3921113298243131E-4</v>
      </c>
      <c r="FX107" s="202">
        <f t="shared" si="630"/>
        <v>7.3401205303711759E-4</v>
      </c>
      <c r="FY107" s="202">
        <f t="shared" si="630"/>
        <v>7.2628191503956361E-4</v>
      </c>
      <c r="FZ107" s="202">
        <f t="shared" si="630"/>
        <v>7.1610155182850587E-4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7.0357653344105069E-4</v>
      </c>
      <c r="GB108" s="202">
        <f t="shared" si="632"/>
        <v>6.888353448852401E-4</v>
      </c>
      <c r="GC108" s="202">
        <f t="shared" si="632"/>
        <v>6.7202719272199804E-4</v>
      </c>
      <c r="GD108" s="202">
        <f t="shared" si="632"/>
        <v>6.53319492799597E-4</v>
      </c>
      <c r="GE108" s="202">
        <f t="shared" si="632"/>
        <v>6.328950982462041E-4</v>
      </c>
      <c r="GF108" s="202">
        <f t="shared" si="632"/>
        <v>6.1094933180415604E-4</v>
      </c>
      <c r="GG108" s="202">
        <f t="shared" si="632"/>
        <v>5.8768688966827928E-4</v>
      </c>
      <c r="GH108" s="202">
        <f t="shared" si="632"/>
        <v>5.6331868512335197E-4</v>
      </c>
      <c r="GI108" s="202">
        <f t="shared" si="632"/>
        <v>5.380586994847684E-4</v>
      </c>
      <c r="GJ108" s="202">
        <f t="shared" si="632"/>
        <v>5.1212090521949802E-4</v>
      </c>
      <c r="GK108" s="202">
        <f t="shared" ref="GK108:HT108" si="633">IF(AND($F$112&gt;0,$F$113&gt;0),IF(AND(CN104&gt;$F$113),GK104,0),"")</f>
        <v>4.8571632180955185E-4</v>
      </c>
      <c r="GL108" s="202">
        <f t="shared" si="633"/>
        <v>4.5905025911793698E-4</v>
      </c>
      <c r="GM108" s="202">
        <f t="shared" si="633"/>
        <v>4.3231979597078285E-4</v>
      </c>
      <c r="GN108" s="202">
        <f t="shared" si="633"/>
        <v>4.0571153365405541E-4</v>
      </c>
      <c r="GO108" s="202">
        <f t="shared" si="633"/>
        <v>3.7939965533405161E-4</v>
      </c>
      <c r="GP108" s="202">
        <f t="shared" si="633"/>
        <v>3.5354431335057283E-4</v>
      </c>
      <c r="GQ108" s="202">
        <f t="shared" si="633"/>
        <v>3.2829035719925771E-4</v>
      </c>
      <c r="GR108" s="202">
        <f t="shared" si="633"/>
        <v>3.03766406099071E-4</v>
      </c>
      <c r="GS108" s="202">
        <f t="shared" si="633"/>
        <v>2.8008426159180697E-4</v>
      </c>
      <c r="GT108" s="202">
        <f t="shared" si="633"/>
        <v>2.5733864786931665E-4</v>
      </c>
      <c r="GU108" s="202">
        <f t="shared" si="633"/>
        <v>2.3560726065862905E-4</v>
      </c>
      <c r="GV108" s="202">
        <f t="shared" si="633"/>
        <v>2.1495109965948068E-4</v>
      </c>
      <c r="GW108" s="202">
        <f t="shared" si="633"/>
        <v>1.9541505482182779E-4</v>
      </c>
      <c r="GX108" s="202">
        <f t="shared" si="633"/>
        <v>1.7702871322573268E-4</v>
      </c>
      <c r="GY108" s="202">
        <f t="shared" si="633"/>
        <v>1.5980735099166435E-4</v>
      </c>
      <c r="GZ108" s="202">
        <f t="shared" si="633"/>
        <v>1.4375307347400213E-4</v>
      </c>
      <c r="HA108" s="202">
        <f t="shared" si="633"/>
        <v>1.2885606690661626E-4</v>
      </c>
      <c r="HB108" s="202">
        <f t="shared" si="633"/>
        <v>1.1509592557864965E-4</v>
      </c>
      <c r="HC108" s="202">
        <f t="shared" si="633"/>
        <v>1.0244302039893219E-4</v>
      </c>
      <c r="HD108" s="202">
        <f t="shared" si="633"/>
        <v>9.085987721950326E-5</v>
      </c>
      <c r="HE108" s="202">
        <f t="shared" si="633"/>
        <v>8.0302536382782501E-5</v>
      </c>
      <c r="HF108" s="202">
        <f t="shared" si="633"/>
        <v>7.0721868479428445E-5</v>
      </c>
      <c r="HG108" s="202">
        <f t="shared" si="633"/>
        <v>6.2064825103425641E-5</v>
      </c>
      <c r="HH108" s="202">
        <f t="shared" si="633"/>
        <v>5.4275607323417784E-5</v>
      </c>
      <c r="HI108" s="202">
        <f t="shared" si="633"/>
        <v>4.7296738522610256E-5</v>
      </c>
      <c r="HJ108" s="202">
        <f t="shared" si="633"/>
        <v>4.1070032076795631E-5</v>
      </c>
      <c r="HK108" s="202">
        <f t="shared" si="633"/>
        <v>3.5537447942078011E-5</v>
      </c>
      <c r="HL108" s="202">
        <f t="shared" si="633"/>
        <v>3.064183553070822E-5</v>
      </c>
      <c r="HM108" s="202">
        <f t="shared" si="633"/>
        <v>2.6327563204820451E-5</v>
      </c>
      <c r="HN108" s="202">
        <f t="shared" si="633"/>
        <v>2.2541037272897804E-5</v>
      </c>
      <c r="HO108" s="202">
        <f t="shared" si="633"/>
        <v>1.9231115509923508E-5</v>
      </c>
      <c r="HP108" s="202">
        <f t="shared" si="633"/>
        <v>1.6349421933562696E-5</v>
      </c>
      <c r="HQ108" s="202">
        <f t="shared" si="633"/>
        <v>1.3850570864165214E-5</v>
      </c>
      <c r="HR108" s="202">
        <f t="shared" si="633"/>
        <v>1.169230919700172E-5</v>
      </c>
      <c r="HS108" s="202">
        <f t="shared" si="633"/>
        <v>9.8355863518461E-6</v>
      </c>
      <c r="HT108" s="202">
        <f t="shared" si="633"/>
        <v>8.2445615759941158E-6</v>
      </c>
    </row>
    <row r="109" spans="1:228" ht="15.75" x14ac:dyDescent="0.25">
      <c r="A109" s="5"/>
      <c r="B109" s="5"/>
      <c r="C109" s="5"/>
      <c r="E109" s="31" t="s">
        <v>16</v>
      </c>
      <c r="F109" s="73">
        <f>IF(AND(F108&gt;0,F108&lt;1,NOT(O104="")),_xlfn.NORM.INV((1-$F$108)/2,$K$104,$O$104),"")</f>
        <v>583.10439066729111</v>
      </c>
      <c r="G109" s="105"/>
      <c r="H109" s="105"/>
      <c r="I109" s="37"/>
      <c r="J109" s="2"/>
      <c r="K109" s="5"/>
      <c r="L109" s="5"/>
      <c r="M109" s="5"/>
      <c r="N109" s="5"/>
      <c r="O109" s="5"/>
      <c r="P109" s="5"/>
      <c r="Q109" s="5"/>
      <c r="R109" s="5"/>
      <c r="S109" s="5"/>
      <c r="T109" s="5"/>
      <c r="U109" s="5"/>
      <c r="V109" s="5"/>
      <c r="W109" s="5"/>
      <c r="X109" s="5"/>
      <c r="Y109" s="5"/>
      <c r="DX109" s="248">
        <f>MAX(DX106:DX108)</f>
        <v>9.8355863518458306E-6</v>
      </c>
      <c r="DY109" s="248">
        <f t="shared" ref="DY109:GJ109" si="634">MAX(DY106:DY108)</f>
        <v>1.1692309197001418E-5</v>
      </c>
      <c r="DZ109" s="248">
        <f t="shared" si="634"/>
        <v>1.3850570864164887E-5</v>
      </c>
      <c r="EA109" s="248">
        <f t="shared" si="634"/>
        <v>1.6349421933562313E-5</v>
      </c>
      <c r="EB109" s="248">
        <f t="shared" si="634"/>
        <v>1.9231115509923071E-5</v>
      </c>
      <c r="EC109" s="248">
        <f t="shared" si="634"/>
        <v>2.2541037272897323E-5</v>
      </c>
      <c r="ED109" s="248">
        <f t="shared" si="634"/>
        <v>2.6327563204819913E-5</v>
      </c>
      <c r="EE109" s="248">
        <f t="shared" si="634"/>
        <v>3.0641835530707637E-5</v>
      </c>
      <c r="EF109" s="248">
        <f t="shared" si="634"/>
        <v>3.553744794207734E-5</v>
      </c>
      <c r="EG109" s="248">
        <f t="shared" si="634"/>
        <v>4.1070032076794886E-5</v>
      </c>
      <c r="EH109" s="248">
        <f t="shared" si="634"/>
        <v>4.7296738522609457E-5</v>
      </c>
      <c r="EI109" s="248">
        <f t="shared" si="634"/>
        <v>5.4275607323416883E-5</v>
      </c>
      <c r="EJ109" s="248">
        <f t="shared" si="634"/>
        <v>6.2064825103424706E-5</v>
      </c>
      <c r="EK109" s="248">
        <f t="shared" si="634"/>
        <v>7.0721868479427455E-5</v>
      </c>
      <c r="EL109" s="248">
        <f t="shared" si="634"/>
        <v>8.030253638278143E-5</v>
      </c>
      <c r="EM109" s="248">
        <f t="shared" si="634"/>
        <v>9.0859877219502176E-5</v>
      </c>
      <c r="EN109" s="248">
        <f t="shared" si="634"/>
        <v>1.0244302039893097E-4</v>
      </c>
      <c r="EO109" s="248">
        <f t="shared" si="634"/>
        <v>1.1509592557864831E-4</v>
      </c>
      <c r="EP109" s="248">
        <f t="shared" si="634"/>
        <v>1.2885606690661491E-4</v>
      </c>
      <c r="EQ109" s="248">
        <f t="shared" si="634"/>
        <v>1.4375307347400075E-4</v>
      </c>
      <c r="ER109" s="248">
        <f t="shared" si="634"/>
        <v>1.5980735099166302E-4</v>
      </c>
      <c r="ES109" s="248">
        <f t="shared" si="634"/>
        <v>1.7702871322573132E-4</v>
      </c>
      <c r="ET109" s="248">
        <f t="shared" si="634"/>
        <v>1.9541505482182628E-4</v>
      </c>
      <c r="EU109" s="248">
        <f t="shared" si="634"/>
        <v>2.1495109965947916E-4</v>
      </c>
      <c r="EV109" s="248">
        <f t="shared" si="634"/>
        <v>2.3560726065862759E-4</v>
      </c>
      <c r="EW109" s="248">
        <f t="shared" si="634"/>
        <v>2.5733864786931513E-4</v>
      </c>
      <c r="EX109" s="248">
        <f t="shared" si="634"/>
        <v>2.8008426159180529E-4</v>
      </c>
      <c r="EY109" s="248">
        <f t="shared" si="634"/>
        <v>3.0376640609906943E-4</v>
      </c>
      <c r="EZ109" s="248">
        <f t="shared" si="634"/>
        <v>3.2829035719925608E-4</v>
      </c>
      <c r="FA109" s="248">
        <f t="shared" si="634"/>
        <v>3.5354431335057125E-4</v>
      </c>
      <c r="FB109" s="248">
        <f t="shared" si="634"/>
        <v>3.7939965533405004E-4</v>
      </c>
      <c r="FC109" s="248">
        <f t="shared" si="634"/>
        <v>4.0571153365405395E-4</v>
      </c>
      <c r="FD109" s="248">
        <f t="shared" si="634"/>
        <v>4.3231979597078149E-4</v>
      </c>
      <c r="FE109" s="248">
        <f t="shared" si="634"/>
        <v>4.5905025911793568E-4</v>
      </c>
      <c r="FF109" s="248">
        <f t="shared" si="634"/>
        <v>4.857163218095506E-4</v>
      </c>
      <c r="FG109" s="248">
        <f t="shared" si="634"/>
        <v>5.1212090521949682E-4</v>
      </c>
      <c r="FH109" s="248">
        <f t="shared" si="634"/>
        <v>5.3805869948476742E-4</v>
      </c>
      <c r="FI109" s="248">
        <f t="shared" si="634"/>
        <v>5.6331868512335122E-4</v>
      </c>
      <c r="FJ109" s="248">
        <f t="shared" si="634"/>
        <v>5.8768688966827863E-4</v>
      </c>
      <c r="FK109" s="248">
        <f t="shared" si="634"/>
        <v>6.1094933180415539E-4</v>
      </c>
      <c r="FL109" s="248">
        <f t="shared" si="634"/>
        <v>6.3289509824620367E-4</v>
      </c>
      <c r="FM109" s="248">
        <f t="shared" si="634"/>
        <v>6.5331949279959656E-4</v>
      </c>
      <c r="FN109" s="248">
        <f t="shared" si="634"/>
        <v>6.7202719272199771E-4</v>
      </c>
      <c r="FO109" s="248">
        <f t="shared" si="634"/>
        <v>6.8883534488523989E-4</v>
      </c>
      <c r="FP109" s="248">
        <f t="shared" si="634"/>
        <v>7.0357653344105047E-4</v>
      </c>
      <c r="FQ109" s="248">
        <f t="shared" si="634"/>
        <v>7.1610155182850576E-4</v>
      </c>
      <c r="FR109" s="248">
        <f t="shared" si="634"/>
        <v>7.262819150395635E-4</v>
      </c>
      <c r="FS109" s="248">
        <f t="shared" si="634"/>
        <v>7.3401205303711748E-4</v>
      </c>
      <c r="FT109" s="248">
        <f t="shared" si="634"/>
        <v>7.392111329824312E-4</v>
      </c>
      <c r="FU109" s="248">
        <f t="shared" si="634"/>
        <v>7.4182446629476526E-4</v>
      </c>
      <c r="FV109" s="248">
        <f t="shared" si="634"/>
        <v>7.4182446629476526E-4</v>
      </c>
      <c r="FW109" s="248">
        <f t="shared" si="634"/>
        <v>7.3921113298243131E-4</v>
      </c>
      <c r="FX109" s="248">
        <f t="shared" si="634"/>
        <v>7.3401205303711759E-4</v>
      </c>
      <c r="FY109" s="248">
        <f t="shared" si="634"/>
        <v>7.2628191503956361E-4</v>
      </c>
      <c r="FZ109" s="248">
        <f t="shared" si="634"/>
        <v>7.1610155182850587E-4</v>
      </c>
      <c r="GA109" s="248">
        <f t="shared" si="634"/>
        <v>7.0357653344105069E-4</v>
      </c>
      <c r="GB109" s="248">
        <f t="shared" si="634"/>
        <v>6.888353448852401E-4</v>
      </c>
      <c r="GC109" s="248">
        <f t="shared" si="634"/>
        <v>6.7202719272199804E-4</v>
      </c>
      <c r="GD109" s="248">
        <f t="shared" si="634"/>
        <v>6.53319492799597E-4</v>
      </c>
      <c r="GE109" s="248">
        <f t="shared" si="634"/>
        <v>6.328950982462041E-4</v>
      </c>
      <c r="GF109" s="248">
        <f t="shared" si="634"/>
        <v>6.1094933180415604E-4</v>
      </c>
      <c r="GG109" s="248">
        <f t="shared" si="634"/>
        <v>5.8768688966827928E-4</v>
      </c>
      <c r="GH109" s="248">
        <f t="shared" si="634"/>
        <v>5.6331868512335197E-4</v>
      </c>
      <c r="GI109" s="248">
        <f t="shared" si="634"/>
        <v>5.380586994847684E-4</v>
      </c>
      <c r="GJ109" s="248">
        <f t="shared" si="634"/>
        <v>5.1212090521949802E-4</v>
      </c>
      <c r="GK109" s="248">
        <f t="shared" ref="GK109:HT109" si="635">MAX(GK106:GK108)</f>
        <v>4.8571632180955185E-4</v>
      </c>
      <c r="GL109" s="248">
        <f t="shared" si="635"/>
        <v>4.5905025911793698E-4</v>
      </c>
      <c r="GM109" s="248">
        <f t="shared" si="635"/>
        <v>4.3231979597078285E-4</v>
      </c>
      <c r="GN109" s="248">
        <f t="shared" si="635"/>
        <v>4.0571153365405541E-4</v>
      </c>
      <c r="GO109" s="248">
        <f t="shared" si="635"/>
        <v>3.7939965533405161E-4</v>
      </c>
      <c r="GP109" s="248">
        <f t="shared" si="635"/>
        <v>3.5354431335057283E-4</v>
      </c>
      <c r="GQ109" s="248">
        <f t="shared" si="635"/>
        <v>3.2829035719925771E-4</v>
      </c>
      <c r="GR109" s="248">
        <f t="shared" si="635"/>
        <v>3.03766406099071E-4</v>
      </c>
      <c r="GS109" s="248">
        <f t="shared" si="635"/>
        <v>2.8008426159180697E-4</v>
      </c>
      <c r="GT109" s="248">
        <f t="shared" si="635"/>
        <v>2.5733864786931665E-4</v>
      </c>
      <c r="GU109" s="248">
        <f t="shared" si="635"/>
        <v>2.3560726065862905E-4</v>
      </c>
      <c r="GV109" s="248">
        <f t="shared" si="635"/>
        <v>2.1495109965948068E-4</v>
      </c>
      <c r="GW109" s="248">
        <f t="shared" si="635"/>
        <v>1.9541505482182779E-4</v>
      </c>
      <c r="GX109" s="248">
        <f t="shared" si="635"/>
        <v>1.7702871322573268E-4</v>
      </c>
      <c r="GY109" s="248">
        <f t="shared" si="635"/>
        <v>1.5980735099166435E-4</v>
      </c>
      <c r="GZ109" s="248">
        <f t="shared" si="635"/>
        <v>1.4375307347400213E-4</v>
      </c>
      <c r="HA109" s="248">
        <f t="shared" si="635"/>
        <v>1.2885606690661626E-4</v>
      </c>
      <c r="HB109" s="248">
        <f t="shared" si="635"/>
        <v>1.1509592557864965E-4</v>
      </c>
      <c r="HC109" s="248">
        <f t="shared" si="635"/>
        <v>1.0244302039893219E-4</v>
      </c>
      <c r="HD109" s="248">
        <f t="shared" si="635"/>
        <v>9.085987721950326E-5</v>
      </c>
      <c r="HE109" s="248">
        <f t="shared" si="635"/>
        <v>8.0302536382782501E-5</v>
      </c>
      <c r="HF109" s="248">
        <f t="shared" si="635"/>
        <v>7.0721868479428445E-5</v>
      </c>
      <c r="HG109" s="248">
        <f t="shared" si="635"/>
        <v>6.2064825103425641E-5</v>
      </c>
      <c r="HH109" s="248">
        <f t="shared" si="635"/>
        <v>5.4275607323417784E-5</v>
      </c>
      <c r="HI109" s="248">
        <f t="shared" si="635"/>
        <v>4.7296738522610256E-5</v>
      </c>
      <c r="HJ109" s="248">
        <f t="shared" si="635"/>
        <v>4.1070032076795631E-5</v>
      </c>
      <c r="HK109" s="248">
        <f t="shared" si="635"/>
        <v>3.5537447942078011E-5</v>
      </c>
      <c r="HL109" s="248">
        <f t="shared" si="635"/>
        <v>3.064183553070822E-5</v>
      </c>
      <c r="HM109" s="248">
        <f t="shared" si="635"/>
        <v>2.6327563204820451E-5</v>
      </c>
      <c r="HN109" s="248">
        <f t="shared" si="635"/>
        <v>2.2541037272897804E-5</v>
      </c>
      <c r="HO109" s="248">
        <f t="shared" si="635"/>
        <v>1.9231115509923508E-5</v>
      </c>
      <c r="HP109" s="248">
        <f t="shared" si="635"/>
        <v>1.6349421933562696E-5</v>
      </c>
      <c r="HQ109" s="248">
        <f t="shared" si="635"/>
        <v>1.3850570864165214E-5</v>
      </c>
      <c r="HR109" s="248">
        <f t="shared" si="635"/>
        <v>1.169230919700172E-5</v>
      </c>
      <c r="HS109" s="248">
        <f t="shared" si="635"/>
        <v>9.8355863518461E-6</v>
      </c>
      <c r="HT109" s="248">
        <f t="shared" si="635"/>
        <v>8.2445615759941158E-6</v>
      </c>
    </row>
    <row r="110" spans="1:228" ht="15.75" x14ac:dyDescent="0.25">
      <c r="A110" s="5"/>
      <c r="B110" s="5"/>
      <c r="C110" s="5"/>
      <c r="D110" s="5"/>
      <c r="E110" s="31" t="s">
        <v>52</v>
      </c>
      <c r="F110" s="73">
        <f>IF(AND(F108&gt;0,F108&lt;1,NOT(O104="")),_xlfn.NORM.INV(($F$108+(1-$F$108)/2),$K$104,$O$104),"")</f>
        <v>1960.8956093327088</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53</v>
      </c>
      <c r="F114" s="41">
        <f>IF(AND($F$112&gt;0,$F$113&gt;0,$F$112&lt;$F$113,NOT(O104="")),_xlfn.NORM.DIST($F$113,$K$104,$O$104,TRUE)-_xlfn.NORM.DIST($F$112,$K$104,$O$104,TRUE),"")</f>
        <v>0.24253361438080262</v>
      </c>
      <c r="G114" s="107"/>
      <c r="H114" s="44" t="s">
        <v>38</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187</v>
      </c>
      <c r="F115" s="43">
        <f>IF(AND($F$112&gt;0,$F$113&gt;0,$F$112&lt;$F$113,NOT($O$104="")),_xlfn.NORM.DIST(F112,$K$104,$O$104,TRUE),"")</f>
        <v>0.37873319280959866</v>
      </c>
      <c r="G115" s="107"/>
      <c r="H115" s="44" t="s">
        <v>39</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188</v>
      </c>
      <c r="F116" s="42">
        <f>IF(AND($F$112&gt;0,$F$113&gt;0,$F$112&lt;$F$113,NOT($O$104="")),1-_xlfn.NORM.DIST(F113,$K$104,$O$104,TRUE),"")</f>
        <v>0.37873319280959872</v>
      </c>
      <c r="G116" s="107"/>
      <c r="H116" s="44" t="s">
        <v>37</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50</v>
      </c>
      <c r="C138" s="11"/>
      <c r="D138" s="11"/>
      <c r="E138" s="11"/>
      <c r="F138" s="11"/>
      <c r="G138" s="101"/>
      <c r="H138" s="12"/>
      <c r="I138" s="12"/>
      <c r="J138" s="12"/>
      <c r="K138" s="11"/>
      <c r="L138" s="11"/>
      <c r="M138" s="11"/>
      <c r="N138" s="13"/>
      <c r="O138" s="267"/>
      <c r="P138" s="11"/>
      <c r="W138" s="5"/>
      <c r="X138" s="5"/>
      <c r="Y138" s="5"/>
    </row>
    <row r="139" spans="1:25" x14ac:dyDescent="0.25">
      <c r="A139" s="2"/>
      <c r="B139" s="10" t="s">
        <v>60</v>
      </c>
      <c r="C139" s="11"/>
      <c r="D139" s="11"/>
      <c r="E139" s="11"/>
      <c r="F139" s="11"/>
      <c r="G139" s="101"/>
      <c r="H139" s="12"/>
      <c r="I139" s="12"/>
      <c r="J139" s="12"/>
      <c r="K139" s="11"/>
      <c r="L139" s="11"/>
      <c r="M139" s="11"/>
      <c r="N139" s="13"/>
      <c r="O139" s="267"/>
      <c r="P139" s="11"/>
      <c r="W139" s="5"/>
      <c r="X139" s="5"/>
      <c r="Y139" s="5"/>
    </row>
    <row r="140" spans="1:25" x14ac:dyDescent="0.25">
      <c r="A140" s="2"/>
      <c r="B140" s="10" t="s">
        <v>33</v>
      </c>
      <c r="C140" s="11"/>
      <c r="D140" s="11"/>
      <c r="E140" s="11"/>
      <c r="F140" s="11"/>
      <c r="G140" s="101"/>
      <c r="H140" s="12"/>
      <c r="I140" s="12"/>
      <c r="J140" s="12"/>
      <c r="K140" s="11"/>
      <c r="L140" s="11"/>
      <c r="M140" s="11"/>
      <c r="N140" s="13"/>
      <c r="O140" s="267"/>
      <c r="P140" s="11"/>
      <c r="W140" s="5"/>
      <c r="X140" s="5"/>
      <c r="Y140" s="5"/>
    </row>
    <row r="141" spans="1:25" x14ac:dyDescent="0.25">
      <c r="A141" s="2"/>
      <c r="B141" s="10" t="s">
        <v>34</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51</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0.1.6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99</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100</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64</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169</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769</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62</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702</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703</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704</v>
      </c>
    </row>
    <row r="161" spans="1:13" x14ac:dyDescent="0.25">
      <c r="B161" s="148" t="s">
        <v>61</v>
      </c>
    </row>
    <row r="162" spans="1:13" x14ac:dyDescent="0.25">
      <c r="B162" s="394" t="s">
        <v>708</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795</v>
      </c>
      <c r="C1" s="5"/>
      <c r="D1" s="5"/>
      <c r="E1" s="2"/>
      <c r="F1" s="2"/>
      <c r="G1" s="5"/>
      <c r="H1" s="2"/>
      <c r="I1" s="2"/>
      <c r="J1" s="5"/>
      <c r="K1" s="5"/>
      <c r="L1" s="5"/>
      <c r="M1" s="5"/>
      <c r="N1" s="389" t="s">
        <v>47</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44</v>
      </c>
      <c r="O2" s="399" t="s">
        <v>45</v>
      </c>
      <c r="P2" s="396" t="s">
        <v>32</v>
      </c>
      <c r="Q2" s="397"/>
      <c r="R2" s="397"/>
      <c r="S2" s="397"/>
      <c r="T2" s="397"/>
      <c r="U2" s="398"/>
      <c r="V2" s="5"/>
      <c r="W2" s="161" t="s">
        <v>134</v>
      </c>
    </row>
    <row r="3" spans="1:226" x14ac:dyDescent="0.25">
      <c r="A3" s="3" t="s">
        <v>5</v>
      </c>
      <c r="B3" s="56" t="s">
        <v>24</v>
      </c>
      <c r="C3" s="365" t="s">
        <v>799</v>
      </c>
      <c r="D3" s="56" t="s">
        <v>25</v>
      </c>
      <c r="E3" s="56"/>
      <c r="F3" s="56"/>
      <c r="G3" s="56" t="s">
        <v>723</v>
      </c>
      <c r="H3" s="56" t="s">
        <v>9</v>
      </c>
      <c r="I3" s="56" t="s">
        <v>128</v>
      </c>
      <c r="J3" s="56" t="s">
        <v>818</v>
      </c>
      <c r="K3" s="56" t="s">
        <v>817</v>
      </c>
      <c r="L3" s="56" t="s">
        <v>815</v>
      </c>
      <c r="M3" s="56" t="s">
        <v>816</v>
      </c>
      <c r="N3" s="400"/>
      <c r="O3" s="400"/>
      <c r="P3" s="94">
        <v>0.05</v>
      </c>
      <c r="Q3" s="52">
        <v>0.95</v>
      </c>
      <c r="R3" s="52">
        <v>0.85</v>
      </c>
      <c r="S3" s="52">
        <v>0.8</v>
      </c>
      <c r="T3" s="52">
        <v>0.75</v>
      </c>
      <c r="U3" s="52">
        <v>0.7</v>
      </c>
      <c r="V3" s="5"/>
      <c r="W3" s="161" t="s">
        <v>135</v>
      </c>
      <c r="DU3" s="161" t="s">
        <v>129</v>
      </c>
      <c r="HR3" s="164" t="s">
        <v>172</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9" t="s">
        <v>49</v>
      </c>
      <c r="C7" s="380"/>
      <c r="D7" s="381"/>
      <c r="E7" s="5"/>
      <c r="F7" s="5"/>
      <c r="G7" s="5"/>
      <c r="H7" s="5"/>
      <c r="I7" s="5"/>
      <c r="J7" s="31" t="s">
        <v>58</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779</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725</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726</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52</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53</v>
      </c>
      <c r="D15" s="41">
        <f>IF(AND($D$13&gt;0,$D$14&gt;0,$D$13&lt;$D$14,NOT(L5="")),_xlfn.LOGNORM.DIST($D$14,LN($G$5),LN($K$4),TRUE)-_xlfn.LOGNORM.DIST($D$13,LN($G$5),LN($K$4),TRUE),"")</f>
        <v>0.80428137101925978</v>
      </c>
      <c r="E15" s="37"/>
      <c r="F15" s="44" t="s">
        <v>38</v>
      </c>
      <c r="G15" s="5"/>
      <c r="H15" s="5"/>
      <c r="I15" s="5"/>
      <c r="J15" s="5"/>
      <c r="K15" s="5"/>
      <c r="L15" s="5"/>
      <c r="M15" s="5"/>
      <c r="N15" s="5"/>
      <c r="O15" s="5"/>
      <c r="P15" s="5"/>
      <c r="Q15" s="5"/>
      <c r="R15" s="5"/>
      <c r="S15" s="5"/>
      <c r="T15" s="5"/>
      <c r="U15" s="5"/>
      <c r="V15" s="5"/>
    </row>
    <row r="16" spans="1:226" ht="17.25" x14ac:dyDescent="0.3">
      <c r="A16" s="5"/>
      <c r="B16" s="5"/>
      <c r="C16" s="74" t="s">
        <v>187</v>
      </c>
      <c r="D16" s="43">
        <f>IF(AND($D$13&gt;0,$D$14&gt;0,$D$13&lt;$D$14,NOT($L$5="")),_xlfn.LOGNORM.DIST(D13,LN($G$5),LN($K$4),TRUE),"")</f>
        <v>9.5878340420576122E-2</v>
      </c>
      <c r="E16" s="37"/>
      <c r="F16" s="44" t="s">
        <v>39</v>
      </c>
      <c r="G16" s="5"/>
      <c r="H16" s="5"/>
      <c r="I16" s="5"/>
      <c r="J16" s="5"/>
      <c r="K16" s="5"/>
      <c r="L16" s="5"/>
      <c r="M16" s="5"/>
      <c r="N16" s="5"/>
      <c r="O16" s="5"/>
      <c r="P16" s="5"/>
      <c r="Q16" s="5"/>
      <c r="R16" s="5"/>
      <c r="S16" s="5"/>
      <c r="T16" s="5"/>
      <c r="U16" s="5"/>
      <c r="V16" s="5"/>
    </row>
    <row r="17" spans="1:22" ht="17.25" x14ac:dyDescent="0.3">
      <c r="A17" s="5"/>
      <c r="B17" s="5"/>
      <c r="C17" s="74" t="s">
        <v>188</v>
      </c>
      <c r="D17" s="42">
        <f>IF(AND($D$13&gt;0,$D$14&gt;0,$D$13&lt;$D$14,NOT($L$5="")),1-_xlfn.LOGNORM.DIST(D14,LN($G$5),LN($K$4),TRUE),"")</f>
        <v>9.9840288560164137E-2</v>
      </c>
      <c r="E17" s="37"/>
      <c r="F17" s="44" t="s">
        <v>37</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0.1.6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99</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100</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64</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169</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769</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167</v>
      </c>
      <c r="C34" s="5"/>
      <c r="D34" s="5"/>
      <c r="E34" s="5"/>
      <c r="F34" s="2"/>
      <c r="G34" s="2"/>
      <c r="H34" s="5"/>
      <c r="I34" s="5"/>
      <c r="J34" s="2"/>
      <c r="K34" s="2"/>
      <c r="L34" s="2"/>
      <c r="M34" s="5"/>
      <c r="N34" s="5"/>
      <c r="O34" s="5"/>
      <c r="P34" s="5"/>
      <c r="Q34" s="5"/>
      <c r="R34" s="5"/>
      <c r="S34" s="5"/>
      <c r="T34" s="5"/>
      <c r="U34" s="5"/>
      <c r="V34" s="5"/>
    </row>
    <row r="35" spans="1:22" x14ac:dyDescent="0.25">
      <c r="A35" s="2"/>
      <c r="B35" s="148" t="s">
        <v>62</v>
      </c>
      <c r="C35" s="5"/>
      <c r="D35" s="5"/>
      <c r="E35" s="5"/>
      <c r="F35" s="2"/>
      <c r="G35" s="2"/>
      <c r="H35" s="5"/>
      <c r="I35" s="5"/>
      <c r="J35" s="2"/>
      <c r="K35" s="2"/>
      <c r="L35" s="2"/>
      <c r="M35" s="5"/>
      <c r="N35" s="5"/>
      <c r="O35" s="5"/>
      <c r="P35" s="5"/>
      <c r="Q35" s="5"/>
      <c r="R35" s="5"/>
      <c r="S35" s="5"/>
      <c r="T35" s="5"/>
      <c r="U35" s="5"/>
      <c r="V35" s="5"/>
    </row>
    <row r="36" spans="1:22" x14ac:dyDescent="0.25">
      <c r="A36" s="19"/>
      <c r="B36" s="148" t="s">
        <v>166</v>
      </c>
      <c r="C36" s="5"/>
      <c r="D36" s="5"/>
      <c r="E36" s="2"/>
      <c r="F36" s="2"/>
      <c r="G36" s="5"/>
      <c r="H36" s="2"/>
      <c r="I36" s="2"/>
      <c r="J36" s="5"/>
      <c r="K36" s="5"/>
      <c r="L36" s="5"/>
      <c r="M36" s="5"/>
      <c r="N36" s="5"/>
      <c r="O36" s="5"/>
      <c r="P36" s="5"/>
      <c r="Q36" s="5"/>
      <c r="R36" s="5"/>
      <c r="S36" s="5"/>
      <c r="T36" s="5"/>
      <c r="U36" s="5"/>
      <c r="V36" s="5"/>
    </row>
    <row r="37" spans="1:22" x14ac:dyDescent="0.25">
      <c r="A37" s="19"/>
      <c r="B37" s="148" t="s">
        <v>168</v>
      </c>
      <c r="C37" s="5"/>
      <c r="D37" s="5"/>
      <c r="E37" s="2"/>
      <c r="F37" s="2"/>
      <c r="G37" s="5"/>
      <c r="H37" s="2"/>
      <c r="I37" s="2"/>
      <c r="J37" s="5"/>
      <c r="K37" s="5"/>
      <c r="L37" s="5"/>
      <c r="M37" s="5"/>
      <c r="N37" s="5"/>
      <c r="O37" s="5"/>
      <c r="P37" s="5"/>
      <c r="Q37" s="5"/>
      <c r="R37" s="5"/>
      <c r="S37" s="5"/>
      <c r="T37" s="5"/>
      <c r="U37" s="5"/>
      <c r="V37" s="5"/>
    </row>
    <row r="38" spans="1:22" x14ac:dyDescent="0.25">
      <c r="A38" s="19"/>
      <c r="B38" s="148" t="s">
        <v>702</v>
      </c>
      <c r="C38" s="5"/>
      <c r="D38" s="5"/>
      <c r="E38" s="2"/>
      <c r="F38" s="2"/>
      <c r="G38" s="5"/>
      <c r="H38" s="2"/>
      <c r="I38" s="2"/>
      <c r="J38" s="5"/>
      <c r="K38" s="5"/>
      <c r="L38" s="5"/>
      <c r="M38" s="5"/>
      <c r="N38" s="5"/>
      <c r="O38" s="5"/>
      <c r="P38" s="5"/>
      <c r="Q38" s="5"/>
      <c r="R38" s="5"/>
      <c r="S38" s="5"/>
      <c r="T38" s="5"/>
      <c r="U38" s="5"/>
      <c r="V38" s="5"/>
    </row>
    <row r="39" spans="1:22" x14ac:dyDescent="0.25">
      <c r="A39" s="19"/>
      <c r="B39" s="148" t="s">
        <v>703</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704</v>
      </c>
    </row>
    <row r="42" spans="1:22" x14ac:dyDescent="0.25">
      <c r="B42" s="148" t="s">
        <v>61</v>
      </c>
    </row>
    <row r="43" spans="1:22" x14ac:dyDescent="0.25">
      <c r="B43" s="394" t="s">
        <v>708</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722</v>
      </c>
      <c r="C1" s="5"/>
      <c r="D1" s="5"/>
      <c r="E1" s="2"/>
      <c r="F1" s="2"/>
      <c r="G1" s="5"/>
      <c r="H1" s="5"/>
      <c r="I1" s="5"/>
      <c r="J1" s="5"/>
      <c r="K1" s="5"/>
      <c r="L1" s="5"/>
      <c r="M1" s="5"/>
      <c r="N1" s="5"/>
      <c r="O1" s="389" t="s">
        <v>47</v>
      </c>
      <c r="P1" s="39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44</v>
      </c>
      <c r="P2" s="399" t="s">
        <v>45</v>
      </c>
      <c r="Q2" s="396" t="s">
        <v>32</v>
      </c>
      <c r="R2" s="397"/>
      <c r="S2" s="397"/>
      <c r="T2" s="397"/>
      <c r="U2" s="397"/>
      <c r="V2" s="398"/>
      <c r="W2" s="5"/>
      <c r="X2" s="161" t="s">
        <v>134</v>
      </c>
    </row>
    <row r="3" spans="1:227" x14ac:dyDescent="0.25">
      <c r="A3" s="3" t="s">
        <v>5</v>
      </c>
      <c r="B3" s="56" t="s">
        <v>24</v>
      </c>
      <c r="C3" s="56" t="s">
        <v>6</v>
      </c>
      <c r="D3" s="56" t="s">
        <v>25</v>
      </c>
      <c r="E3" s="56"/>
      <c r="F3" s="56"/>
      <c r="G3" s="56" t="s">
        <v>42</v>
      </c>
      <c r="H3" s="56" t="s">
        <v>9</v>
      </c>
      <c r="I3" s="56" t="s">
        <v>128</v>
      </c>
      <c r="J3" s="56" t="s">
        <v>713</v>
      </c>
      <c r="K3" s="56" t="s">
        <v>40</v>
      </c>
      <c r="L3" s="56" t="s">
        <v>55</v>
      </c>
      <c r="M3" s="56" t="s">
        <v>717</v>
      </c>
      <c r="N3" s="276" t="s">
        <v>718</v>
      </c>
      <c r="O3" s="400"/>
      <c r="P3" s="400"/>
      <c r="Q3" s="94">
        <v>0.1</v>
      </c>
      <c r="R3" s="52">
        <v>0.9</v>
      </c>
      <c r="S3" s="52">
        <v>0.85</v>
      </c>
      <c r="T3" s="52">
        <v>0.8</v>
      </c>
      <c r="U3" s="52">
        <v>0.75</v>
      </c>
      <c r="V3" s="52">
        <v>0.7</v>
      </c>
      <c r="W3" s="5"/>
      <c r="X3" s="161" t="s">
        <v>135</v>
      </c>
      <c r="DV3" s="161" t="s">
        <v>129</v>
      </c>
      <c r="HS3" s="164" t="s">
        <v>172</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127.2</v>
      </c>
      <c r="L4" s="213">
        <f>IF(K4="","",K4^2)</f>
        <v>16179.84</v>
      </c>
      <c r="M4" s="274">
        <f ca="1">RAND()</f>
        <v>0.99646863567854094</v>
      </c>
      <c r="N4" s="275">
        <f ca="1">IF(K4="","",_xlfn.NORM.INV(M4,G4,K4))</f>
        <v>462.66051585453204</v>
      </c>
      <c r="O4" s="209">
        <v>150</v>
      </c>
      <c r="P4" s="263">
        <f>IF(AND(O4&gt;0,C4&gt;0,NOT(K4="")),ABS(VLOOKUP($O$1,VLookups!$A$48:$B$49,2,FALSE)-_xlfn.NORM.DIST(O4,G4,K4,TRUE)),"")</f>
        <v>0.59322509997522244</v>
      </c>
      <c r="Q4" s="214">
        <f>IF(AND($B4&gt;0,$C4&gt;0,$D4&gt;0,NOT(ISBLANK($H4))),_xlfn.NORM.INV(ABS(VLOOKUP($O$1,VLookups!$A$48:$B$49,2,FALSE)-Q$3),$G4,$K4),"")</f>
        <v>-43.013359137273198</v>
      </c>
      <c r="R4" s="215">
        <f>IF(AND($B4&gt;0,$C4&gt;0,$D4&gt;0,NOT(ISBLANK($H4))),_xlfn.NORM.INV(ABS(VLOOKUP($O$1,VLookups!$A$48:$B$49,2,FALSE)-R$3),$G4,$K4),"")</f>
        <v>283.0133591372732</v>
      </c>
      <c r="S4" s="214">
        <f>IF(AND($B4&gt;0,$C4&gt;0,$D4&gt;0,NOT(ISBLANK($H4))),_xlfn.NORM.INV(ABS(VLOOKUP($O$1,VLookups!$A$48:$B$49,2,FALSE)-S$3),$G4,$K4),"")</f>
        <v>251.83432714361007</v>
      </c>
      <c r="T4" s="215">
        <f>IF(AND($B4&gt;0,$C4&gt;0,$D4&gt;0,NOT(ISBLANK($H4))),_xlfn.NORM.INV(ABS(VLOOKUP($O$1,VLookups!$A$48:$B$49,2,FALSE)-T$3),$G4,$K4),"")</f>
        <v>227.05422091047475</v>
      </c>
      <c r="U4" s="214">
        <f>IF(AND($B4&gt;0,$C4&gt;0,$D4&gt;0,NOT(ISBLANK($H4))),_xlfn.NORM.INV(ABS(VLOOKUP($O$1,VLookups!$A$48:$B$49,2,FALSE)-U$3),$G4,$K4),"")</f>
        <v>205.79509622494163</v>
      </c>
      <c r="V4" s="215">
        <f>IF(AND($B4&gt;0,$C4&gt;0,$D4&gt;0,NOT(ISBLANK($H4))),_xlfn.NORM.INV(ABS(VLOOKUP($O$1,VLookups!$A$48:$B$49,2,FALSE)-V$3),$G4,$K4),"")</f>
        <v>186.70374521646278</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2.3025784338167759E-3</v>
      </c>
      <c r="DW4" s="163">
        <f t="shared" si="3"/>
        <v>2.3309292416957934E-3</v>
      </c>
      <c r="DX4" s="163">
        <f t="shared" si="3"/>
        <v>2.3590458444053999E-3</v>
      </c>
      <c r="DY4" s="163">
        <f t="shared" si="3"/>
        <v>2.3869114327092372E-3</v>
      </c>
      <c r="DZ4" s="163">
        <f t="shared" si="3"/>
        <v>2.4145091839765844E-3</v>
      </c>
      <c r="EA4" s="163">
        <f t="shared" si="3"/>
        <v>2.4418222787547508E-3</v>
      </c>
      <c r="EB4" s="163">
        <f t="shared" si="3"/>
        <v>2.4688339175311801E-3</v>
      </c>
      <c r="EC4" s="163">
        <f t="shared" si="3"/>
        <v>2.4955273376624622E-3</v>
      </c>
      <c r="ED4" s="163">
        <f t="shared" si="3"/>
        <v>2.5218858304468946E-3</v>
      </c>
      <c r="EE4" s="163">
        <f t="shared" si="3"/>
        <v>2.547892758316718E-3</v>
      </c>
      <c r="EF4" s="163">
        <f t="shared" si="3"/>
        <v>2.5735315721256971E-3</v>
      </c>
      <c r="EG4" s="163">
        <f t="shared" si="3"/>
        <v>2.5987858285072747E-3</v>
      </c>
      <c r="EH4" s="163">
        <f t="shared" si="3"/>
        <v>2.6236392072781561E-3</v>
      </c>
      <c r="EI4" s="163">
        <f t="shared" si="3"/>
        <v>2.6480755288618416E-3</v>
      </c>
      <c r="EJ4" s="163">
        <f t="shared" si="3"/>
        <v>2.6720787717063399E-3</v>
      </c>
      <c r="EK4" s="163">
        <f t="shared" si="3"/>
        <v>2.695633089670055E-3</v>
      </c>
      <c r="EL4" s="163">
        <f t="shared" si="3"/>
        <v>2.7187228293496456E-3</v>
      </c>
      <c r="EM4" s="163">
        <f t="shared" si="3"/>
        <v>2.7413325473235198E-3</v>
      </c>
      <c r="EN4" s="163">
        <f t="shared" si="3"/>
        <v>2.7634470272845397E-3</v>
      </c>
      <c r="EO4" s="163">
        <f t="shared" si="3"/>
        <v>2.7850512970354689E-3</v>
      </c>
      <c r="EP4" s="163">
        <f t="shared" si="3"/>
        <v>2.8061306453207192E-3</v>
      </c>
      <c r="EQ4" s="163">
        <f t="shared" si="3"/>
        <v>2.8266706384680045E-3</v>
      </c>
      <c r="ER4" s="163">
        <f t="shared" si="3"/>
        <v>2.8466571368136566E-3</v>
      </c>
      <c r="ES4" s="163">
        <f t="shared" si="3"/>
        <v>2.8660763108855022E-3</v>
      </c>
      <c r="ET4" s="163">
        <f t="shared" si="3"/>
        <v>2.884914657317448E-3</v>
      </c>
      <c r="EU4" s="163">
        <f t="shared" si="3"/>
        <v>2.9031590144701917E-3</v>
      </c>
      <c r="EV4" s="163">
        <f t="shared" si="3"/>
        <v>2.9207965777328128E-3</v>
      </c>
      <c r="EW4" s="163">
        <f t="shared" si="3"/>
        <v>2.9378149144803772E-3</v>
      </c>
      <c r="EX4" s="163">
        <f t="shared" si="3"/>
        <v>2.9542019786631324E-3</v>
      </c>
      <c r="EY4" s="163">
        <f t="shared" si="3"/>
        <v>2.9699461250033525E-3</v>
      </c>
      <c r="EZ4" s="163">
        <f t="shared" si="3"/>
        <v>2.9850361227764339E-3</v>
      </c>
      <c r="FA4" s="163">
        <f t="shared" si="3"/>
        <v>2.9994611691534319E-3</v>
      </c>
      <c r="FB4" s="163">
        <f t="shared" si="3"/>
        <v>3.0132109020828582E-3</v>
      </c>
      <c r="FC4" s="163">
        <f t="shared" si="3"/>
        <v>3.026275412690251E-3</v>
      </c>
      <c r="FD4" s="163">
        <f t="shared" si="3"/>
        <v>3.0386452571747528E-3</v>
      </c>
      <c r="FE4" s="163">
        <f t="shared" si="3"/>
        <v>3.05031146818271E-3</v>
      </c>
      <c r="FF4" s="163">
        <f t="shared" si="3"/>
        <v>3.0612655656391259E-3</v>
      </c>
      <c r="FG4" s="163">
        <f t="shared" si="3"/>
        <v>3.0714995670186509E-3</v>
      </c>
      <c r="FH4" s="163">
        <f t="shared" si="3"/>
        <v>3.0810059970387041E-3</v>
      </c>
      <c r="FI4" s="163">
        <f t="shared" si="3"/>
        <v>3.0897778967582459E-3</v>
      </c>
      <c r="FJ4" s="163">
        <f t="shared" si="3"/>
        <v>3.0978088320667055E-3</v>
      </c>
      <c r="FK4" s="163">
        <f t="shared" si="3"/>
        <v>3.1050929015485626E-3</v>
      </c>
      <c r="FL4" s="163">
        <f t="shared" si="3"/>
        <v>3.1116247437101285E-3</v>
      </c>
      <c r="FM4" s="163">
        <f t="shared" si="3"/>
        <v>3.1173995435561405E-3</v>
      </c>
      <c r="FN4" s="163">
        <f t="shared" si="3"/>
        <v>3.1224130385048743E-3</v>
      </c>
      <c r="FO4" s="163">
        <f t="shared" si="3"/>
        <v>3.126661523631601E-3</v>
      </c>
      <c r="FP4" s="163">
        <f t="shared" si="3"/>
        <v>3.1301418562313661E-3</v>
      </c>
      <c r="FQ4" s="163">
        <f t="shared" si="3"/>
        <v>3.1328514596932148E-3</v>
      </c>
      <c r="FR4" s="163">
        <f t="shared" si="3"/>
        <v>3.1347883266791858E-3</v>
      </c>
      <c r="FS4" s="163">
        <f t="shared" si="3"/>
        <v>3.1359510216025757E-3</v>
      </c>
      <c r="FT4" s="163">
        <f t="shared" si="3"/>
        <v>3.1363386824012005E-3</v>
      </c>
      <c r="FU4" s="163">
        <f t="shared" si="3"/>
        <v>3.1359510216025757E-3</v>
      </c>
      <c r="FV4" s="163">
        <f t="shared" si="3"/>
        <v>3.1347883266791858E-3</v>
      </c>
      <c r="FW4" s="163">
        <f t="shared" si="3"/>
        <v>3.1328514596932148E-3</v>
      </c>
      <c r="FX4" s="163">
        <f t="shared" si="3"/>
        <v>3.1301418562313661E-3</v>
      </c>
      <c r="FY4" s="163">
        <f t="shared" si="3"/>
        <v>3.126661523631601E-3</v>
      </c>
      <c r="FZ4" s="163">
        <f t="shared" si="3"/>
        <v>3.1224130385048743E-3</v>
      </c>
      <c r="GA4" s="163">
        <f t="shared" si="3"/>
        <v>3.1173995435561405E-3</v>
      </c>
      <c r="GB4" s="163">
        <f t="shared" si="3"/>
        <v>3.1116247437101285E-3</v>
      </c>
      <c r="GC4" s="163">
        <f t="shared" si="3"/>
        <v>3.1050929015485626E-3</v>
      </c>
      <c r="GD4" s="163">
        <f t="shared" si="3"/>
        <v>3.0978088320667055E-3</v>
      </c>
      <c r="GE4" s="163">
        <f t="shared" si="3"/>
        <v>3.0897778967582459E-3</v>
      </c>
      <c r="GF4" s="163">
        <f t="shared" si="3"/>
        <v>3.0810059970387041E-3</v>
      </c>
      <c r="GG4" s="163">
        <f t="shared" si="3"/>
        <v>3.0714995670186509E-3</v>
      </c>
      <c r="GH4" s="163">
        <f t="shared" ref="GH4:HR4" si="4">IF(ISNONTEXT($K4),_xlfn.NORM.DIST(CK4,$G4,$K4,FALSE),NA())</f>
        <v>3.0612655656391259E-3</v>
      </c>
      <c r="GI4" s="163">
        <f t="shared" si="4"/>
        <v>3.05031146818271E-3</v>
      </c>
      <c r="GJ4" s="163">
        <f t="shared" si="4"/>
        <v>3.0386452571747528E-3</v>
      </c>
      <c r="GK4" s="163">
        <f t="shared" si="4"/>
        <v>3.026275412690251E-3</v>
      </c>
      <c r="GL4" s="163">
        <f t="shared" si="4"/>
        <v>3.0132109020828582E-3</v>
      </c>
      <c r="GM4" s="163">
        <f t="shared" si="4"/>
        <v>2.9994611691534319E-3</v>
      </c>
      <c r="GN4" s="163">
        <f t="shared" si="4"/>
        <v>2.9850361227764339E-3</v>
      </c>
      <c r="GO4" s="163">
        <f t="shared" si="4"/>
        <v>2.9699461250033525E-3</v>
      </c>
      <c r="GP4" s="163">
        <f t="shared" si="4"/>
        <v>2.9542019786631324E-3</v>
      </c>
      <c r="GQ4" s="163">
        <f t="shared" si="4"/>
        <v>2.9378149144803772E-3</v>
      </c>
      <c r="GR4" s="163">
        <f t="shared" si="4"/>
        <v>2.9207965777328128E-3</v>
      </c>
      <c r="GS4" s="163">
        <f t="shared" si="4"/>
        <v>2.9031590144701917E-3</v>
      </c>
      <c r="GT4" s="163">
        <f t="shared" si="4"/>
        <v>2.884914657317448E-3</v>
      </c>
      <c r="GU4" s="163">
        <f t="shared" si="4"/>
        <v>2.8660763108855022E-3</v>
      </c>
      <c r="GV4" s="163">
        <f t="shared" si="4"/>
        <v>2.8466571368136566E-3</v>
      </c>
      <c r="GW4" s="163">
        <f t="shared" si="4"/>
        <v>2.8266706384680045E-3</v>
      </c>
      <c r="GX4" s="163">
        <f t="shared" si="4"/>
        <v>2.8061306453207192E-3</v>
      </c>
      <c r="GY4" s="163">
        <f t="shared" si="4"/>
        <v>2.7850512970354689E-3</v>
      </c>
      <c r="GZ4" s="163">
        <f t="shared" si="4"/>
        <v>2.7634470272845397E-3</v>
      </c>
      <c r="HA4" s="163">
        <f t="shared" si="4"/>
        <v>2.7413325473235198E-3</v>
      </c>
      <c r="HB4" s="163">
        <f t="shared" si="4"/>
        <v>2.7187228293496456E-3</v>
      </c>
      <c r="HC4" s="163">
        <f t="shared" si="4"/>
        <v>2.695633089670055E-3</v>
      </c>
      <c r="HD4" s="163">
        <f t="shared" si="4"/>
        <v>2.6720787717063399E-3</v>
      </c>
      <c r="HE4" s="163">
        <f t="shared" si="4"/>
        <v>2.6480755288618416E-3</v>
      </c>
      <c r="HF4" s="163">
        <f t="shared" si="4"/>
        <v>2.6236392072781561E-3</v>
      </c>
      <c r="HG4" s="163">
        <f t="shared" si="4"/>
        <v>2.5987858285072747E-3</v>
      </c>
      <c r="HH4" s="163">
        <f t="shared" si="4"/>
        <v>2.5735315721256971E-3</v>
      </c>
      <c r="HI4" s="163">
        <f t="shared" si="4"/>
        <v>2.547892758316718E-3</v>
      </c>
      <c r="HJ4" s="163">
        <f t="shared" si="4"/>
        <v>2.5218858304468946E-3</v>
      </c>
      <c r="HK4" s="163">
        <f t="shared" si="4"/>
        <v>2.4955273376624622E-3</v>
      </c>
      <c r="HL4" s="163">
        <f t="shared" si="4"/>
        <v>2.4688339175311801E-3</v>
      </c>
      <c r="HM4" s="163">
        <f t="shared" si="4"/>
        <v>2.4418222787547508E-3</v>
      </c>
      <c r="HN4" s="163">
        <f t="shared" si="4"/>
        <v>2.4145091839765844E-3</v>
      </c>
      <c r="HO4" s="163">
        <f t="shared" si="4"/>
        <v>2.3869114327092372E-3</v>
      </c>
      <c r="HP4" s="163">
        <f t="shared" si="4"/>
        <v>2.3590458444053999E-3</v>
      </c>
      <c r="HQ4" s="163">
        <f t="shared" si="4"/>
        <v>2.3309292416957934E-3</v>
      </c>
      <c r="HR4" s="163">
        <f t="shared" si="4"/>
        <v>2.3025784338167759E-3</v>
      </c>
    </row>
    <row r="5" spans="1:227" hidden="1" x14ac:dyDescent="0.25">
      <c r="A5" s="2"/>
      <c r="B5" s="84">
        <f>SUM(B4:B4)</f>
        <v>60</v>
      </c>
      <c r="C5" s="84">
        <f>SUM(C4:C4)</f>
        <v>120</v>
      </c>
      <c r="D5" s="84">
        <f>SUM(D4:D4)</f>
        <v>180</v>
      </c>
      <c r="E5" s="35"/>
      <c r="F5" s="35"/>
      <c r="G5" s="84">
        <f>SUM(G4:G4)</f>
        <v>120</v>
      </c>
      <c r="H5" s="5"/>
      <c r="I5" s="5"/>
      <c r="J5" s="85">
        <f>IF(K4="","",SQRT(L5))</f>
        <v>127.2</v>
      </c>
      <c r="K5" s="85"/>
      <c r="L5" s="69">
        <f>IF(L4="","",SUM(L4:L4))</f>
        <v>16179.84</v>
      </c>
      <c r="M5" s="69"/>
      <c r="N5" s="69"/>
      <c r="O5" s="84">
        <f>IF(SUM(O4:O4)=0,"",SUM(O4:O4))</f>
        <v>150</v>
      </c>
      <c r="P5" s="75">
        <f>IF(OR(J5="",O5=""),"",ABS(VLOOKUP($O$1,VLookups!$A$48:$B$49,2,FALSE)-_xlfn.NORM.DIST(O5,G5,J5,TRUE)))</f>
        <v>0.59322509997522244</v>
      </c>
      <c r="Q5" s="86">
        <f t="shared" ref="Q5:V5" si="5">SUM(Q4:Q4)</f>
        <v>-43.013359137273198</v>
      </c>
      <c r="R5" s="86">
        <f t="shared" si="5"/>
        <v>283.0133591372732</v>
      </c>
      <c r="S5" s="86">
        <f t="shared" si="5"/>
        <v>251.83432714361007</v>
      </c>
      <c r="T5" s="86">
        <f t="shared" si="5"/>
        <v>227.05422091047475</v>
      </c>
      <c r="U5" s="86">
        <f t="shared" si="5"/>
        <v>205.79509622494163</v>
      </c>
      <c r="V5" s="86">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9" t="s">
        <v>49</v>
      </c>
      <c r="C7" s="380"/>
      <c r="D7" s="381"/>
      <c r="E7" s="5"/>
      <c r="F7" s="5"/>
      <c r="G7" s="5"/>
      <c r="H7" s="5"/>
      <c r="I7" s="5"/>
      <c r="J7" s="31" t="s">
        <v>58</v>
      </c>
      <c r="K7" s="31"/>
      <c r="L7" s="31"/>
      <c r="M7" s="31"/>
      <c r="N7" s="31"/>
      <c r="O7" s="91">
        <v>1000</v>
      </c>
      <c r="P7" s="39">
        <f>IF(OR(J5="",O7=""),"",ABS(VLOOKUP($O$1,VLookups!$A$48:$B$49,2,FALSE)-_xlfn.NORM.DIST(O7,G5,J5,TRUE)))</f>
        <v>0.9999999999977135</v>
      </c>
      <c r="Q7" s="63">
        <f>IF($J$5="","",_xlfn.NORM.INV(ABS(VLOOKUP($O$1,VLookups!$A$48:$B$49,2,FALSE)-Q$3),$G$5,$J5))</f>
        <v>-43.013359137273198</v>
      </c>
      <c r="R7" s="64">
        <f>IF($J$5="","",_xlfn.NORM.INV(ABS(VLOOKUP($O$1,VLookups!$A$48:$B$49,2,FALSE)-R$3),$G$5,$J5))</f>
        <v>283.0133591372732</v>
      </c>
      <c r="S7" s="65">
        <f>IF($J$5="","",_xlfn.NORM.INV(ABS(VLOOKUP($O$1,VLookups!$A$48:$B$49,2,FALSE)-S$3),$G$5,$J5))</f>
        <v>251.83432714361007</v>
      </c>
      <c r="T7" s="66">
        <f>IF($J$5="","",_xlfn.NORM.INV(ABS(VLOOKUP($O$1,VLookups!$A$48:$B$49,2,FALSE)-T$3),$G$5,$J5))</f>
        <v>227.05422091047475</v>
      </c>
      <c r="U7" s="67">
        <f>IF($J$5="","",_xlfn.NORM.INV(ABS(VLOOKUP($O$1,VLookups!$A$48:$B$49,2,FALSE)-U$3),$G$5,$J5))</f>
        <v>205.79509622494163</v>
      </c>
      <c r="V7" s="68">
        <f>IF($J$5="","",_xlfn.NORM.INV(ABS(VLOOKUP($O$1,VLookups!$A$48:$B$49,2,FALSE)-V$3),$G$5,$J5))</f>
        <v>186.70374521646278</v>
      </c>
      <c r="W7" s="5"/>
    </row>
    <row r="8" spans="1:227" ht="15" customHeight="1" x14ac:dyDescent="0.25">
      <c r="A8" s="5"/>
      <c r="B8" s="5"/>
      <c r="C8" s="5"/>
      <c r="D8" s="5"/>
      <c r="E8" s="2"/>
      <c r="F8" s="2"/>
      <c r="G8" s="5"/>
      <c r="H8" s="353" t="s">
        <v>779</v>
      </c>
      <c r="I8" s="5"/>
      <c r="J8" s="5"/>
      <c r="K8" s="5"/>
      <c r="L8" s="5"/>
      <c r="M8" s="5"/>
      <c r="N8" s="5"/>
      <c r="O8" s="5"/>
      <c r="P8" s="5"/>
      <c r="W8" s="5"/>
      <c r="DV8" s="202">
        <f t="shared" ref="DV8:FA8" si="6">IF(AND($D$32&gt;0,$D$33&gt;0),IF(OR(Y4&lt;$D$32,Y4=$D$32),DV4,0),"")</f>
        <v>2.3025784338167759E-3</v>
      </c>
      <c r="DW8" s="202">
        <f t="shared" si="6"/>
        <v>2.3309292416957934E-3</v>
      </c>
      <c r="DX8" s="202">
        <f t="shared" si="6"/>
        <v>2.3590458444053999E-3</v>
      </c>
      <c r="DY8" s="202">
        <f t="shared" si="6"/>
        <v>2.3869114327092372E-3</v>
      </c>
      <c r="DZ8" s="202">
        <f t="shared" si="6"/>
        <v>2.4145091839765844E-3</v>
      </c>
      <c r="EA8" s="202">
        <f t="shared" si="6"/>
        <v>2.4418222787547508E-3</v>
      </c>
      <c r="EB8" s="202">
        <f t="shared" si="6"/>
        <v>2.4688339175311801E-3</v>
      </c>
      <c r="EC8" s="202">
        <f t="shared" si="6"/>
        <v>2.4955273376624622E-3</v>
      </c>
      <c r="ED8" s="202">
        <f t="shared" si="6"/>
        <v>2.5218858304468946E-3</v>
      </c>
      <c r="EE8" s="202">
        <f t="shared" si="6"/>
        <v>2.547892758316718E-3</v>
      </c>
      <c r="EF8" s="202">
        <f t="shared" si="6"/>
        <v>2.5735315721256971E-3</v>
      </c>
      <c r="EG8" s="202">
        <f t="shared" si="6"/>
        <v>2.5987858285072747E-3</v>
      </c>
      <c r="EH8" s="202">
        <f t="shared" si="6"/>
        <v>2.6236392072781561E-3</v>
      </c>
      <c r="EI8" s="202">
        <f t="shared" si="6"/>
        <v>2.6480755288618416E-3</v>
      </c>
      <c r="EJ8" s="202">
        <f t="shared" si="6"/>
        <v>2.6720787717063399E-3</v>
      </c>
      <c r="EK8" s="202">
        <f t="shared" si="6"/>
        <v>2.695633089670055E-3</v>
      </c>
      <c r="EL8" s="202">
        <f t="shared" si="6"/>
        <v>2.7187228293496456E-3</v>
      </c>
      <c r="EM8" s="202">
        <f t="shared" si="6"/>
        <v>2.7413325473235198E-3</v>
      </c>
      <c r="EN8" s="202">
        <f t="shared" si="6"/>
        <v>2.7634470272845397E-3</v>
      </c>
      <c r="EO8" s="202">
        <f t="shared" si="6"/>
        <v>2.7850512970354689E-3</v>
      </c>
      <c r="EP8" s="202">
        <f t="shared" si="6"/>
        <v>2.8061306453207192E-3</v>
      </c>
      <c r="EQ8" s="202">
        <f t="shared" si="6"/>
        <v>2.8266706384680045E-3</v>
      </c>
      <c r="ER8" s="202">
        <f t="shared" si="6"/>
        <v>2.8466571368136566E-3</v>
      </c>
      <c r="ES8" s="202">
        <f t="shared" si="6"/>
        <v>2.8660763108855022E-3</v>
      </c>
      <c r="ET8" s="202">
        <f t="shared" si="6"/>
        <v>2.884914657317448E-3</v>
      </c>
      <c r="EU8" s="202">
        <f t="shared" si="6"/>
        <v>2.9031590144701917E-3</v>
      </c>
      <c r="EV8" s="202">
        <f t="shared" si="6"/>
        <v>2.9207965777328128E-3</v>
      </c>
      <c r="EW8" s="202">
        <f t="shared" si="6"/>
        <v>2.9378149144803772E-3</v>
      </c>
      <c r="EX8" s="202">
        <f t="shared" si="6"/>
        <v>2.9542019786631324E-3</v>
      </c>
      <c r="EY8" s="202">
        <f t="shared" si="6"/>
        <v>2.9699461250033525E-3</v>
      </c>
      <c r="EZ8" s="202">
        <f t="shared" si="6"/>
        <v>2.9850361227764339E-3</v>
      </c>
      <c r="FA8" s="202">
        <f t="shared" si="6"/>
        <v>2.9994611691534319E-3</v>
      </c>
      <c r="FB8" s="202">
        <f t="shared" ref="FB8:GG8" si="7">IF(AND($D$32&gt;0,$D$33&gt;0),IF(OR(BE4&lt;$D$32,BE4=$D$32),FB4,0),"")</f>
        <v>3.0132109020828582E-3</v>
      </c>
      <c r="FC8" s="202">
        <f t="shared" si="7"/>
        <v>3.026275412690251E-3</v>
      </c>
      <c r="FD8" s="202">
        <f t="shared" si="7"/>
        <v>3.0386452571747528E-3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2">
        <f>VLOOKUP(O1,VLookups!A48:M49,12,FALSE)</f>
        <v>0</v>
      </c>
      <c r="R9" s="402"/>
      <c r="S9" s="402"/>
      <c r="T9" s="402"/>
      <c r="U9" s="402"/>
      <c r="V9" s="402"/>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3.05031146818271E-3</v>
      </c>
      <c r="FF9" s="202">
        <f t="shared" si="11"/>
        <v>3.0612655656391259E-3</v>
      </c>
      <c r="FG9" s="202">
        <f t="shared" si="11"/>
        <v>3.0714995670186509E-3</v>
      </c>
      <c r="FH9" s="202">
        <f t="shared" si="11"/>
        <v>3.0810059970387041E-3</v>
      </c>
      <c r="FI9" s="202">
        <f t="shared" si="11"/>
        <v>3.0897778967582459E-3</v>
      </c>
      <c r="FJ9" s="202">
        <f t="shared" si="11"/>
        <v>3.0978088320667055E-3</v>
      </c>
      <c r="FK9" s="202">
        <f t="shared" si="11"/>
        <v>3.1050929015485626E-3</v>
      </c>
      <c r="FL9" s="202">
        <f t="shared" si="11"/>
        <v>3.1116247437101285E-3</v>
      </c>
      <c r="FM9" s="202">
        <f t="shared" si="11"/>
        <v>3.1173995435561405E-3</v>
      </c>
      <c r="FN9" s="202">
        <f t="shared" si="11"/>
        <v>3.1224130385048743E-3</v>
      </c>
      <c r="FO9" s="202">
        <f t="shared" si="11"/>
        <v>3.126661523631601E-3</v>
      </c>
      <c r="FP9" s="202">
        <f t="shared" si="11"/>
        <v>3.1301418562313661E-3</v>
      </c>
      <c r="FQ9" s="202">
        <f t="shared" si="11"/>
        <v>3.1328514596932148E-3</v>
      </c>
      <c r="FR9" s="202">
        <f t="shared" si="11"/>
        <v>3.1347883266791858E-3</v>
      </c>
      <c r="FS9" s="202">
        <f t="shared" si="11"/>
        <v>3.1359510216025757E-3</v>
      </c>
      <c r="FT9" s="202">
        <f t="shared" si="11"/>
        <v>3.1363386824012005E-3</v>
      </c>
      <c r="FU9" s="202">
        <f t="shared" si="11"/>
        <v>3.1359510216025757E-3</v>
      </c>
      <c r="FV9" s="202">
        <f t="shared" si="11"/>
        <v>3.1347883266791858E-3</v>
      </c>
      <c r="FW9" s="202">
        <f t="shared" si="11"/>
        <v>3.1328514596932148E-3</v>
      </c>
      <c r="FX9" s="202">
        <f t="shared" si="11"/>
        <v>3.1301418562313661E-3</v>
      </c>
      <c r="FY9" s="202">
        <f t="shared" si="11"/>
        <v>3.126661523631601E-3</v>
      </c>
      <c r="FZ9" s="202">
        <f t="shared" si="11"/>
        <v>3.1224130385048743E-3</v>
      </c>
      <c r="GA9" s="202">
        <f t="shared" si="11"/>
        <v>3.1173995435561405E-3</v>
      </c>
      <c r="GB9" s="202">
        <f t="shared" si="11"/>
        <v>3.1116247437101285E-3</v>
      </c>
      <c r="GC9" s="202">
        <f t="shared" si="11"/>
        <v>3.1050929015485626E-3</v>
      </c>
      <c r="GD9" s="202">
        <f t="shared" si="11"/>
        <v>3.0978088320667055E-3</v>
      </c>
      <c r="GE9" s="202">
        <f t="shared" si="11"/>
        <v>3.0897778967582459E-3</v>
      </c>
      <c r="GF9" s="202">
        <f t="shared" si="11"/>
        <v>3.0810059970387041E-3</v>
      </c>
      <c r="GG9" s="202">
        <f t="shared" si="11"/>
        <v>3.0714995670186509E-3</v>
      </c>
      <c r="GH9" s="202">
        <f t="shared" ref="GH9:HM9" si="12">IF(AND($D$32&gt;0,$D$33&gt;0),IF(AND(CK4&gt;$D$32,OR(CK4&lt;$D$33,CK4=$D$33)),GH4,0),"")</f>
        <v>3.0612655656391259E-3</v>
      </c>
      <c r="GI9" s="202">
        <f t="shared" si="12"/>
        <v>3.05031146818271E-3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9" t="s">
        <v>724</v>
      </c>
      <c r="C10" s="410"/>
      <c r="D10" s="411"/>
      <c r="F10" s="2"/>
      <c r="G10" s="5"/>
      <c r="H10" s="5"/>
      <c r="I10" s="5"/>
      <c r="J10" s="5"/>
      <c r="K10" s="5"/>
      <c r="L10" s="5"/>
      <c r="M10" s="5"/>
      <c r="N10" s="5"/>
      <c r="O10" s="5"/>
      <c r="Q10" s="403" t="s">
        <v>728</v>
      </c>
      <c r="R10" s="404"/>
      <c r="S10" s="404"/>
      <c r="T10" s="404"/>
      <c r="U10" s="404"/>
      <c r="V10" s="405"/>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3.0386452571747528E-3</v>
      </c>
      <c r="GK10" s="202">
        <f t="shared" si="16"/>
        <v>3.026275412690251E-3</v>
      </c>
      <c r="GL10" s="202">
        <f t="shared" si="16"/>
        <v>3.0132109020828582E-3</v>
      </c>
      <c r="GM10" s="202">
        <f t="shared" si="16"/>
        <v>2.9994611691534319E-3</v>
      </c>
      <c r="GN10" s="202">
        <f t="shared" si="16"/>
        <v>2.9850361227764339E-3</v>
      </c>
      <c r="GO10" s="202">
        <f t="shared" si="16"/>
        <v>2.9699461250033525E-3</v>
      </c>
      <c r="GP10" s="202">
        <f t="shared" si="16"/>
        <v>2.9542019786631324E-3</v>
      </c>
      <c r="GQ10" s="202">
        <f t="shared" si="16"/>
        <v>2.9378149144803772E-3</v>
      </c>
      <c r="GR10" s="202">
        <f t="shared" si="16"/>
        <v>2.9207965777328128E-3</v>
      </c>
      <c r="GS10" s="202">
        <f t="shared" si="16"/>
        <v>2.9031590144701917E-3</v>
      </c>
      <c r="GT10" s="202">
        <f t="shared" si="16"/>
        <v>2.884914657317448E-3</v>
      </c>
      <c r="GU10" s="202">
        <f t="shared" si="16"/>
        <v>2.8660763108855022E-3</v>
      </c>
      <c r="GV10" s="202">
        <f t="shared" si="16"/>
        <v>2.8466571368136566E-3</v>
      </c>
      <c r="GW10" s="202">
        <f t="shared" si="16"/>
        <v>2.8266706384680045E-3</v>
      </c>
      <c r="GX10" s="202">
        <f t="shared" si="16"/>
        <v>2.8061306453207192E-3</v>
      </c>
      <c r="GY10" s="202">
        <f t="shared" si="16"/>
        <v>2.7850512970354689E-3</v>
      </c>
      <c r="GZ10" s="202">
        <f t="shared" si="16"/>
        <v>2.7634470272845397E-3</v>
      </c>
      <c r="HA10" s="202">
        <f t="shared" si="16"/>
        <v>2.7413325473235198E-3</v>
      </c>
      <c r="HB10" s="202">
        <f t="shared" si="16"/>
        <v>2.7187228293496456E-3</v>
      </c>
      <c r="HC10" s="202">
        <f t="shared" si="16"/>
        <v>2.695633089670055E-3</v>
      </c>
      <c r="HD10" s="202">
        <f t="shared" si="16"/>
        <v>2.6720787717063399E-3</v>
      </c>
      <c r="HE10" s="202">
        <f t="shared" si="16"/>
        <v>2.6480755288618416E-3</v>
      </c>
      <c r="HF10" s="202">
        <f t="shared" si="16"/>
        <v>2.6236392072781561E-3</v>
      </c>
      <c r="HG10" s="202">
        <f t="shared" si="16"/>
        <v>2.5987858285072747E-3</v>
      </c>
      <c r="HH10" s="202">
        <f t="shared" si="16"/>
        <v>2.5735315721256971E-3</v>
      </c>
      <c r="HI10" s="202">
        <f t="shared" si="16"/>
        <v>2.547892758316718E-3</v>
      </c>
      <c r="HJ10" s="202">
        <f t="shared" si="16"/>
        <v>2.5218858304468946E-3</v>
      </c>
      <c r="HK10" s="202">
        <f t="shared" si="16"/>
        <v>2.4955273376624622E-3</v>
      </c>
      <c r="HL10" s="202">
        <f t="shared" si="16"/>
        <v>2.4688339175311801E-3</v>
      </c>
      <c r="HM10" s="202">
        <f t="shared" si="16"/>
        <v>2.4418222787547508E-3</v>
      </c>
      <c r="HN10" s="202">
        <f t="shared" ref="HN10:HR10" si="17">IF(AND($D$32&gt;0,$D$33&gt;0),IF(AND(DQ4&gt;$D$33),HN4,0),"")</f>
        <v>2.4145091839765844E-3</v>
      </c>
      <c r="HO10" s="202">
        <f t="shared" si="17"/>
        <v>2.3869114327092372E-3</v>
      </c>
      <c r="HP10" s="202">
        <f t="shared" si="17"/>
        <v>2.3590458444053999E-3</v>
      </c>
      <c r="HQ10" s="202">
        <f t="shared" si="17"/>
        <v>2.3309292416957934E-3</v>
      </c>
      <c r="HR10" s="202">
        <f t="shared" si="17"/>
        <v>2.3025784338167759E-3</v>
      </c>
    </row>
    <row r="11" spans="1:227" ht="18.75" x14ac:dyDescent="0.3">
      <c r="A11" s="5"/>
      <c r="F11" s="2"/>
      <c r="G11" s="5"/>
      <c r="H11" s="5"/>
      <c r="I11" s="5"/>
      <c r="J11" s="5"/>
      <c r="K11" s="5"/>
      <c r="L11" s="5"/>
      <c r="M11" s="5"/>
      <c r="N11" s="5"/>
      <c r="O11" s="5"/>
      <c r="P11" s="5"/>
      <c r="Q11" s="279">
        <f>IF(VLOOKUP($O$1,VLookups!$A$48:$C$49,2,FALSE),COUNTIF($C$64:$C$10063,"&gt;"&amp;Q4)/10000,COUNTIF($C$64:$C$10063,"&lt;"&amp;Q4)/10000)</f>
        <v>0.10349999999999999</v>
      </c>
      <c r="R11" s="279">
        <f>IF(VLOOKUP($O$1,VLookups!$A$48:$C$49,2,FALSE),COUNTIF($C$64:$C$10063,"&gt;"&amp;R4)/10000,COUNTIF($C$64:$C$10063,"&lt;"&amp;R4)/10000)</f>
        <v>0.89790000000000003</v>
      </c>
      <c r="S11" s="279">
        <f>IF(VLOOKUP($O$1,VLookups!$A$48:$C$49,2,FALSE),COUNTIF($C$64:$C$10063,"&gt;"&amp;S4)/10000,COUNTIF($C$64:$C$10063,"&lt;"&amp;S4)/10000)</f>
        <v>0.84809999999999997</v>
      </c>
      <c r="T11" s="279">
        <f>IF(VLOOKUP($O$1,VLookups!$A$48:$C$49,2,FALSE),COUNTIF($C$64:$C$10063,"&gt;"&amp;T4)/10000,COUNTIF($C$64:$C$10063,"&lt;"&amp;T4)/10000)</f>
        <v>0.79700000000000004</v>
      </c>
      <c r="U11" s="279">
        <f>IF(VLOOKUP($O$1,VLookups!$A$48:$C$49,2,FALSE),COUNTIF($C$64:$C$10063,"&gt;"&amp;U4)/10000,COUNTIF($C$64:$C$10063,"&lt;"&amp;U4)/10000)</f>
        <v>0.74870000000000003</v>
      </c>
      <c r="V11" s="279">
        <f>IF(VLOOKUP($O$1,VLookups!$A$48:$C$49,2,FALSE),COUNTIF($C$64:$C$10063,"&gt;"&amp;V4)/10000,COUNTIF($C$64:$C$10063,"&lt;"&amp;V4)/10000)</f>
        <v>0.69699999999999995</v>
      </c>
      <c r="W11" s="5"/>
      <c r="DV11" s="248">
        <f t="shared" ref="DV11:FA11" si="18">MAX(DV8:DV10)</f>
        <v>2.3025784338167759E-3</v>
      </c>
      <c r="DW11" s="248">
        <f t="shared" si="18"/>
        <v>2.3309292416957934E-3</v>
      </c>
      <c r="DX11" s="248">
        <f t="shared" si="18"/>
        <v>2.3590458444053999E-3</v>
      </c>
      <c r="DY11" s="248">
        <f t="shared" si="18"/>
        <v>2.3869114327092372E-3</v>
      </c>
      <c r="DZ11" s="248">
        <f t="shared" si="18"/>
        <v>2.4145091839765844E-3</v>
      </c>
      <c r="EA11" s="248">
        <f t="shared" si="18"/>
        <v>2.4418222787547508E-3</v>
      </c>
      <c r="EB11" s="248">
        <f t="shared" si="18"/>
        <v>2.4688339175311801E-3</v>
      </c>
      <c r="EC11" s="248">
        <f t="shared" si="18"/>
        <v>2.4955273376624622E-3</v>
      </c>
      <c r="ED11" s="248">
        <f t="shared" si="18"/>
        <v>2.5218858304468946E-3</v>
      </c>
      <c r="EE11" s="248">
        <f t="shared" si="18"/>
        <v>2.547892758316718E-3</v>
      </c>
      <c r="EF11" s="248">
        <f t="shared" si="18"/>
        <v>2.5735315721256971E-3</v>
      </c>
      <c r="EG11" s="248">
        <f t="shared" si="18"/>
        <v>2.5987858285072747E-3</v>
      </c>
      <c r="EH11" s="248">
        <f t="shared" si="18"/>
        <v>2.6236392072781561E-3</v>
      </c>
      <c r="EI11" s="248">
        <f t="shared" si="18"/>
        <v>2.6480755288618416E-3</v>
      </c>
      <c r="EJ11" s="248">
        <f t="shared" si="18"/>
        <v>2.6720787717063399E-3</v>
      </c>
      <c r="EK11" s="248">
        <f t="shared" si="18"/>
        <v>2.695633089670055E-3</v>
      </c>
      <c r="EL11" s="248">
        <f t="shared" si="18"/>
        <v>2.7187228293496456E-3</v>
      </c>
      <c r="EM11" s="248">
        <f t="shared" si="18"/>
        <v>2.7413325473235198E-3</v>
      </c>
      <c r="EN11" s="248">
        <f t="shared" si="18"/>
        <v>2.7634470272845397E-3</v>
      </c>
      <c r="EO11" s="248">
        <f t="shared" si="18"/>
        <v>2.7850512970354689E-3</v>
      </c>
      <c r="EP11" s="248">
        <f t="shared" si="18"/>
        <v>2.8061306453207192E-3</v>
      </c>
      <c r="EQ11" s="248">
        <f t="shared" si="18"/>
        <v>2.8266706384680045E-3</v>
      </c>
      <c r="ER11" s="248">
        <f t="shared" si="18"/>
        <v>2.8466571368136566E-3</v>
      </c>
      <c r="ES11" s="248">
        <f t="shared" si="18"/>
        <v>2.8660763108855022E-3</v>
      </c>
      <c r="ET11" s="248">
        <f t="shared" si="18"/>
        <v>2.884914657317448E-3</v>
      </c>
      <c r="EU11" s="248">
        <f t="shared" si="18"/>
        <v>2.9031590144701917E-3</v>
      </c>
      <c r="EV11" s="248">
        <f t="shared" si="18"/>
        <v>2.9207965777328128E-3</v>
      </c>
      <c r="EW11" s="248">
        <f t="shared" si="18"/>
        <v>2.9378149144803772E-3</v>
      </c>
      <c r="EX11" s="248">
        <f t="shared" si="18"/>
        <v>2.9542019786631324E-3</v>
      </c>
      <c r="EY11" s="248">
        <f t="shared" si="18"/>
        <v>2.9699461250033525E-3</v>
      </c>
      <c r="EZ11" s="248">
        <f t="shared" si="18"/>
        <v>2.9850361227764339E-3</v>
      </c>
      <c r="FA11" s="248">
        <f t="shared" si="18"/>
        <v>2.9994611691534319E-3</v>
      </c>
      <c r="FB11" s="248">
        <f t="shared" ref="FB11:GG11" si="19">MAX(FB8:FB10)</f>
        <v>3.0132109020828582E-3</v>
      </c>
      <c r="FC11" s="248">
        <f t="shared" si="19"/>
        <v>3.026275412690251E-3</v>
      </c>
      <c r="FD11" s="248">
        <f t="shared" si="19"/>
        <v>3.0386452571747528E-3</v>
      </c>
      <c r="FE11" s="248">
        <f t="shared" si="19"/>
        <v>3.05031146818271E-3</v>
      </c>
      <c r="FF11" s="248">
        <f t="shared" si="19"/>
        <v>3.0612655656391259E-3</v>
      </c>
      <c r="FG11" s="248">
        <f t="shared" si="19"/>
        <v>3.0714995670186509E-3</v>
      </c>
      <c r="FH11" s="248">
        <f t="shared" si="19"/>
        <v>3.0810059970387041E-3</v>
      </c>
      <c r="FI11" s="248">
        <f t="shared" si="19"/>
        <v>3.0897778967582459E-3</v>
      </c>
      <c r="FJ11" s="248">
        <f t="shared" si="19"/>
        <v>3.0978088320667055E-3</v>
      </c>
      <c r="FK11" s="248">
        <f t="shared" si="19"/>
        <v>3.1050929015485626E-3</v>
      </c>
      <c r="FL11" s="248">
        <f t="shared" si="19"/>
        <v>3.1116247437101285E-3</v>
      </c>
      <c r="FM11" s="248">
        <f t="shared" si="19"/>
        <v>3.1173995435561405E-3</v>
      </c>
      <c r="FN11" s="248">
        <f t="shared" si="19"/>
        <v>3.1224130385048743E-3</v>
      </c>
      <c r="FO11" s="248">
        <f t="shared" si="19"/>
        <v>3.126661523631601E-3</v>
      </c>
      <c r="FP11" s="248">
        <f t="shared" si="19"/>
        <v>3.1301418562313661E-3</v>
      </c>
      <c r="FQ11" s="248">
        <f t="shared" si="19"/>
        <v>3.1328514596932148E-3</v>
      </c>
      <c r="FR11" s="248">
        <f t="shared" si="19"/>
        <v>3.1347883266791858E-3</v>
      </c>
      <c r="FS11" s="248">
        <f t="shared" si="19"/>
        <v>3.1359510216025757E-3</v>
      </c>
      <c r="FT11" s="248">
        <f t="shared" si="19"/>
        <v>3.1363386824012005E-3</v>
      </c>
      <c r="FU11" s="248">
        <f t="shared" si="19"/>
        <v>3.1359510216025757E-3</v>
      </c>
      <c r="FV11" s="248">
        <f t="shared" si="19"/>
        <v>3.1347883266791858E-3</v>
      </c>
      <c r="FW11" s="248">
        <f t="shared" si="19"/>
        <v>3.1328514596932148E-3</v>
      </c>
      <c r="FX11" s="248">
        <f t="shared" si="19"/>
        <v>3.1301418562313661E-3</v>
      </c>
      <c r="FY11" s="248">
        <f t="shared" si="19"/>
        <v>3.126661523631601E-3</v>
      </c>
      <c r="FZ11" s="248">
        <f t="shared" si="19"/>
        <v>3.1224130385048743E-3</v>
      </c>
      <c r="GA11" s="248">
        <f t="shared" si="19"/>
        <v>3.1173995435561405E-3</v>
      </c>
      <c r="GB11" s="248">
        <f t="shared" si="19"/>
        <v>3.1116247437101285E-3</v>
      </c>
      <c r="GC11" s="248">
        <f t="shared" si="19"/>
        <v>3.1050929015485626E-3</v>
      </c>
      <c r="GD11" s="248">
        <f t="shared" si="19"/>
        <v>3.0978088320667055E-3</v>
      </c>
      <c r="GE11" s="248">
        <f t="shared" si="19"/>
        <v>3.0897778967582459E-3</v>
      </c>
      <c r="GF11" s="248">
        <f t="shared" si="19"/>
        <v>3.0810059970387041E-3</v>
      </c>
      <c r="GG11" s="248">
        <f t="shared" si="19"/>
        <v>3.0714995670186509E-3</v>
      </c>
      <c r="GH11" s="248">
        <f t="shared" ref="GH11:HM11" si="20">MAX(GH8:GH10)</f>
        <v>3.0612655656391259E-3</v>
      </c>
      <c r="GI11" s="248">
        <f t="shared" si="20"/>
        <v>3.05031146818271E-3</v>
      </c>
      <c r="GJ11" s="248">
        <f t="shared" si="20"/>
        <v>3.0386452571747528E-3</v>
      </c>
      <c r="GK11" s="248">
        <f t="shared" si="20"/>
        <v>3.026275412690251E-3</v>
      </c>
      <c r="GL11" s="248">
        <f t="shared" si="20"/>
        <v>3.0132109020828582E-3</v>
      </c>
      <c r="GM11" s="248">
        <f t="shared" si="20"/>
        <v>2.9994611691534319E-3</v>
      </c>
      <c r="GN11" s="248">
        <f t="shared" si="20"/>
        <v>2.9850361227764339E-3</v>
      </c>
      <c r="GO11" s="248">
        <f t="shared" si="20"/>
        <v>2.9699461250033525E-3</v>
      </c>
      <c r="GP11" s="248">
        <f t="shared" si="20"/>
        <v>2.9542019786631324E-3</v>
      </c>
      <c r="GQ11" s="248">
        <f t="shared" si="20"/>
        <v>2.9378149144803772E-3</v>
      </c>
      <c r="GR11" s="248">
        <f t="shared" si="20"/>
        <v>2.9207965777328128E-3</v>
      </c>
      <c r="GS11" s="248">
        <f t="shared" si="20"/>
        <v>2.9031590144701917E-3</v>
      </c>
      <c r="GT11" s="248">
        <f t="shared" si="20"/>
        <v>2.884914657317448E-3</v>
      </c>
      <c r="GU11" s="248">
        <f t="shared" si="20"/>
        <v>2.8660763108855022E-3</v>
      </c>
      <c r="GV11" s="248">
        <f t="shared" si="20"/>
        <v>2.8466571368136566E-3</v>
      </c>
      <c r="GW11" s="248">
        <f t="shared" si="20"/>
        <v>2.8266706384680045E-3</v>
      </c>
      <c r="GX11" s="248">
        <f t="shared" si="20"/>
        <v>2.8061306453207192E-3</v>
      </c>
      <c r="GY11" s="248">
        <f t="shared" si="20"/>
        <v>2.7850512970354689E-3</v>
      </c>
      <c r="GZ11" s="248">
        <f t="shared" si="20"/>
        <v>2.7634470272845397E-3</v>
      </c>
      <c r="HA11" s="248">
        <f t="shared" si="20"/>
        <v>2.7413325473235198E-3</v>
      </c>
      <c r="HB11" s="248">
        <f t="shared" si="20"/>
        <v>2.7187228293496456E-3</v>
      </c>
      <c r="HC11" s="248">
        <f t="shared" si="20"/>
        <v>2.695633089670055E-3</v>
      </c>
      <c r="HD11" s="248">
        <f t="shared" si="20"/>
        <v>2.6720787717063399E-3</v>
      </c>
      <c r="HE11" s="248">
        <f t="shared" si="20"/>
        <v>2.6480755288618416E-3</v>
      </c>
      <c r="HF11" s="248">
        <f t="shared" si="20"/>
        <v>2.6236392072781561E-3</v>
      </c>
      <c r="HG11" s="248">
        <f t="shared" si="20"/>
        <v>2.5987858285072747E-3</v>
      </c>
      <c r="HH11" s="248">
        <f t="shared" si="20"/>
        <v>2.5735315721256971E-3</v>
      </c>
      <c r="HI11" s="248">
        <f t="shared" si="20"/>
        <v>2.547892758316718E-3</v>
      </c>
      <c r="HJ11" s="248">
        <f t="shared" si="20"/>
        <v>2.5218858304468946E-3</v>
      </c>
      <c r="HK11" s="248">
        <f t="shared" si="20"/>
        <v>2.4955273376624622E-3</v>
      </c>
      <c r="HL11" s="248">
        <f t="shared" si="20"/>
        <v>2.4688339175311801E-3</v>
      </c>
      <c r="HM11" s="248">
        <f t="shared" si="20"/>
        <v>2.4418222787547508E-3</v>
      </c>
      <c r="HN11" s="248">
        <f t="shared" ref="HN11:HR11" si="21">MAX(HN8:HN10)</f>
        <v>2.4145091839765844E-3</v>
      </c>
      <c r="HO11" s="248">
        <f t="shared" si="21"/>
        <v>2.3869114327092372E-3</v>
      </c>
      <c r="HP11" s="248">
        <f t="shared" si="21"/>
        <v>2.3590458444053999E-3</v>
      </c>
      <c r="HQ11" s="248">
        <f t="shared" si="21"/>
        <v>2.3309292416957934E-3</v>
      </c>
      <c r="HR11" s="248">
        <f t="shared" si="21"/>
        <v>2.3025784338167759E-3</v>
      </c>
    </row>
    <row r="12" spans="1:227" ht="15" customHeight="1" x14ac:dyDescent="0.25">
      <c r="A12" s="288"/>
      <c r="B12" s="288"/>
      <c r="C12" s="289" t="s">
        <v>44</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0.59379999999999999</v>
      </c>
      <c r="F13" s="2"/>
      <c r="G13" s="5"/>
      <c r="H13" s="5"/>
      <c r="I13" s="5"/>
      <c r="J13" s="5"/>
      <c r="K13" s="5"/>
      <c r="L13" s="5"/>
      <c r="M13" s="5"/>
      <c r="U13" s="5"/>
      <c r="V13" s="5"/>
      <c r="W13" s="5"/>
    </row>
    <row r="14" spans="1:227" ht="15" customHeight="1" x14ac:dyDescent="0.25">
      <c r="A14" s="288"/>
      <c r="B14" s="288"/>
      <c r="C14" s="350" t="s">
        <v>777</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6" t="s">
        <v>776</v>
      </c>
      <c r="R15" s="407"/>
      <c r="S15" s="407"/>
      <c r="T15" s="408"/>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-178.24162450669431</v>
      </c>
      <c r="S16" s="349">
        <v>0.5</v>
      </c>
      <c r="T16" s="351">
        <f>IF(ISERROR(_xlfn.PERCENTILE.EXC($C$64:$C$10063,S16)),"",_xlfn.PERCENTILE.EXC($C$64:$C$10063,S16))</f>
        <v>118.88194888449155</v>
      </c>
      <c r="U16" s="5"/>
      <c r="V16" s="5"/>
      <c r="W16" s="5"/>
    </row>
    <row r="17" spans="1:23" ht="15" customHeight="1" x14ac:dyDescent="0.25">
      <c r="A17" s="288"/>
      <c r="B17" s="288"/>
      <c r="C17" s="289" t="s">
        <v>53</v>
      </c>
      <c r="D17" s="287">
        <f>1-(COUNTIF($C$64:$C$10063,"&lt;"&amp;D15)/10000)-(COUNTIF($C$64:$C$10063,"&gt;"&amp;D16)/10000)</f>
        <v>0.18480000000000002</v>
      </c>
      <c r="F17" s="44"/>
      <c r="G17" s="5"/>
      <c r="H17" s="5"/>
      <c r="I17" s="5"/>
      <c r="J17" s="5"/>
      <c r="K17" s="5"/>
      <c r="L17" s="5"/>
      <c r="M17" s="5"/>
      <c r="Q17" s="349">
        <v>0.05</v>
      </c>
      <c r="R17" s="351">
        <f t="shared" ref="R17:R26" si="22">IF(ISERROR(_xlfn.PERCENTILE.EXC($C$64:$C$10063,Q17)),"",_xlfn.PERCENTILE.EXC($C$66:$C$10065,Q17))</f>
        <v>-93.633769203564356</v>
      </c>
      <c r="S17" s="349">
        <v>0.55000000000000004</v>
      </c>
      <c r="T17" s="351">
        <f t="shared" ref="T17:T26" si="23">IF(ISERROR(_xlfn.PERCENTILE.EXC($C$64:$C$10063,S17)),"",_xlfn.PERCENTILE.EXC($C$64:$C$10063,S17))</f>
        <v>134.69896632299117</v>
      </c>
      <c r="U17" s="5"/>
      <c r="V17" s="5"/>
      <c r="W17" s="5"/>
    </row>
    <row r="18" spans="1:23" ht="15" customHeight="1" x14ac:dyDescent="0.25">
      <c r="A18" s="288"/>
      <c r="B18" s="288"/>
      <c r="C18" s="289" t="s">
        <v>187</v>
      </c>
      <c r="D18" s="287">
        <f>COUNTIF($C$64:$C$10063,"&lt;"&amp;D15)/10000</f>
        <v>0.41149999999999998</v>
      </c>
      <c r="F18" s="44"/>
      <c r="G18" s="5"/>
      <c r="H18" s="5"/>
      <c r="I18" s="5"/>
      <c r="J18" s="5"/>
      <c r="K18" s="5"/>
      <c r="L18" s="5"/>
      <c r="M18" s="5"/>
      <c r="Q18" s="349">
        <v>0.1</v>
      </c>
      <c r="R18" s="351">
        <f t="shared" si="22"/>
        <v>-45.766651843098487</v>
      </c>
      <c r="S18" s="349">
        <v>0.6</v>
      </c>
      <c r="T18" s="351">
        <f t="shared" si="23"/>
        <v>152.23081291306048</v>
      </c>
      <c r="U18" s="5"/>
      <c r="V18" s="5"/>
      <c r="W18" s="5"/>
    </row>
    <row r="19" spans="1:23" ht="15" customHeight="1" x14ac:dyDescent="0.25">
      <c r="A19" s="5"/>
      <c r="B19" s="31"/>
      <c r="C19" s="289" t="s">
        <v>188</v>
      </c>
      <c r="D19" s="287">
        <f>COUNTIF($C$64:$C$10063,"&gt;"&amp;D16)/10000</f>
        <v>0.4037</v>
      </c>
      <c r="G19" s="5"/>
      <c r="H19" s="5"/>
      <c r="I19" s="5"/>
      <c r="J19" s="5"/>
      <c r="K19" s="5"/>
      <c r="L19" s="5"/>
      <c r="M19" s="5"/>
      <c r="Q19" s="349">
        <v>0.15</v>
      </c>
      <c r="R19" s="351">
        <f t="shared" si="22"/>
        <v>-14.428161346998856</v>
      </c>
      <c r="S19" s="349">
        <v>0.65</v>
      </c>
      <c r="T19" s="351">
        <f t="shared" si="23"/>
        <v>170.2067329548689</v>
      </c>
      <c r="U19" s="5"/>
      <c r="V19" s="5"/>
      <c r="W19" s="5"/>
    </row>
    <row r="20" spans="1:23" ht="15" customHeight="1" x14ac:dyDescent="0.25">
      <c r="A20" s="5"/>
      <c r="B20" s="31"/>
      <c r="C20" s="289"/>
      <c r="D20" s="31"/>
      <c r="G20" s="5"/>
      <c r="H20" s="5"/>
      <c r="I20" s="5"/>
      <c r="J20" s="5"/>
      <c r="K20" s="5"/>
      <c r="L20" s="5"/>
      <c r="M20" s="5"/>
      <c r="Q20" s="349">
        <v>0.2</v>
      </c>
      <c r="R20" s="351">
        <f t="shared" si="22"/>
        <v>9.5920683902945818</v>
      </c>
      <c r="S20" s="349">
        <v>0.7</v>
      </c>
      <c r="T20" s="351">
        <f t="shared" si="23"/>
        <v>187.69381159572987</v>
      </c>
      <c r="U20" s="5"/>
      <c r="V20" s="5"/>
      <c r="W20" s="5"/>
    </row>
    <row r="21" spans="1:23" ht="15" customHeight="1" x14ac:dyDescent="0.25">
      <c r="A21" s="5"/>
      <c r="B21" s="31"/>
      <c r="C21" s="289" t="s">
        <v>24</v>
      </c>
      <c r="D21" s="352">
        <f>MIN($C$64:$C$10063)</f>
        <v>-320.05353045385954</v>
      </c>
      <c r="E21" s="2"/>
      <c r="F21" s="2"/>
      <c r="G21" s="5"/>
      <c r="H21" s="5"/>
      <c r="I21" s="5"/>
      <c r="J21" s="5"/>
      <c r="K21" s="5"/>
      <c r="L21" s="5"/>
      <c r="M21" s="5"/>
      <c r="N21" s="5"/>
      <c r="O21" s="5"/>
      <c r="P21" s="5"/>
      <c r="Q21" s="349">
        <v>0.25</v>
      </c>
      <c r="R21" s="351">
        <f t="shared" si="22"/>
        <v>30.522519093461682</v>
      </c>
      <c r="S21" s="349">
        <v>0.75</v>
      </c>
      <c r="T21" s="351">
        <f t="shared" si="23"/>
        <v>206.36196339175694</v>
      </c>
      <c r="U21" s="5"/>
      <c r="V21" s="5"/>
      <c r="W21" s="5"/>
    </row>
    <row r="22" spans="1:23" ht="15" customHeight="1" x14ac:dyDescent="0.25">
      <c r="A22" s="5"/>
      <c r="B22" s="5"/>
      <c r="C22" s="289" t="s">
        <v>25</v>
      </c>
      <c r="D22" s="352">
        <f>MAX($C$64:$C$10063)</f>
        <v>602.27243644840894</v>
      </c>
      <c r="E22" s="2"/>
      <c r="F22" s="2"/>
      <c r="G22" s="5"/>
      <c r="H22" s="5"/>
      <c r="I22" s="5"/>
      <c r="J22" s="5"/>
      <c r="K22" s="5"/>
      <c r="L22" s="5"/>
      <c r="M22" s="5"/>
      <c r="N22" s="5"/>
      <c r="O22" s="5"/>
      <c r="P22" s="5"/>
      <c r="Q22" s="349">
        <v>0.3</v>
      </c>
      <c r="R22" s="351">
        <f t="shared" si="22"/>
        <v>49.819580790337668</v>
      </c>
      <c r="S22" s="349">
        <v>0.8</v>
      </c>
      <c r="T22" s="351">
        <f t="shared" si="23"/>
        <v>228.38037272760738</v>
      </c>
      <c r="U22" s="5"/>
      <c r="V22" s="5"/>
      <c r="W22" s="5"/>
    </row>
    <row r="23" spans="1:23" ht="15" customHeight="1" x14ac:dyDescent="0.25">
      <c r="A23" s="5"/>
      <c r="B23" s="5"/>
      <c r="C23" s="289" t="s">
        <v>723</v>
      </c>
      <c r="D23" s="346">
        <f>IF(ISERR(AVERAGE($C$64:$C$10063)),"",AVERAGE($C$64:$C$10063))</f>
        <v>118.89811730082008</v>
      </c>
      <c r="E23" s="2"/>
      <c r="F23" s="2"/>
      <c r="G23" s="5"/>
      <c r="H23" s="5"/>
      <c r="I23" s="5"/>
      <c r="J23" s="5"/>
      <c r="K23" s="5"/>
      <c r="L23" s="5"/>
      <c r="M23" s="5"/>
      <c r="N23" s="5"/>
      <c r="O23" s="5"/>
      <c r="P23" s="5"/>
      <c r="Q23" s="349">
        <v>0.35</v>
      </c>
      <c r="R23" s="351">
        <f t="shared" si="22"/>
        <v>67.924533293589292</v>
      </c>
      <c r="S23" s="349">
        <v>0.85</v>
      </c>
      <c r="T23" s="351">
        <f t="shared" si="23"/>
        <v>252.91023695902615</v>
      </c>
      <c r="U23" s="5"/>
      <c r="V23" s="5"/>
      <c r="W23" s="5"/>
    </row>
    <row r="24" spans="1:23" ht="15" customHeight="1" x14ac:dyDescent="0.25">
      <c r="A24" s="5"/>
      <c r="B24" s="5"/>
      <c r="C24" s="289" t="s">
        <v>774</v>
      </c>
      <c r="D24" s="346">
        <f>IF(ISERR(MEDIAN($C$64:$C$10063)),"",MEDIAN($C$64:$C$10063))</f>
        <v>118.88194888449155</v>
      </c>
      <c r="E24" s="2"/>
      <c r="F24" s="2"/>
      <c r="G24" s="5"/>
      <c r="H24" s="5"/>
      <c r="I24" s="5"/>
      <c r="J24" s="5"/>
      <c r="K24" s="5"/>
      <c r="L24" s="5"/>
      <c r="M24" s="5"/>
      <c r="N24" s="5"/>
      <c r="O24" s="5"/>
      <c r="P24" s="5"/>
      <c r="Q24" s="349">
        <v>0.4</v>
      </c>
      <c r="R24" s="351">
        <f t="shared" si="22"/>
        <v>85.119271476854962</v>
      </c>
      <c r="S24" s="349">
        <v>0.9</v>
      </c>
      <c r="T24" s="351">
        <f t="shared" si="23"/>
        <v>285.36234121721156</v>
      </c>
      <c r="U24" s="5"/>
      <c r="V24" s="5"/>
      <c r="W24" s="5"/>
    </row>
    <row r="25" spans="1:23" x14ac:dyDescent="0.25">
      <c r="A25" s="5"/>
      <c r="B25" s="5"/>
      <c r="C25" s="289" t="s">
        <v>772</v>
      </c>
      <c r="D25" s="347" cm="1">
        <f t="array" ref="D25">IF(ISERR(_xlfn.MODE.SNGL(ROUND($C$64:$C$10063,0))),"",_xlfn.MODE.SNGL(ROUND($C$64:$C$10063,0)))</f>
        <v>130</v>
      </c>
      <c r="E25" s="2"/>
      <c r="F25" s="2"/>
      <c r="G25" s="5"/>
      <c r="H25" s="5"/>
      <c r="I25" s="5"/>
      <c r="J25" s="5"/>
      <c r="K25" s="5"/>
      <c r="L25" s="5"/>
      <c r="M25" s="5"/>
      <c r="N25" s="5"/>
      <c r="O25" s="5"/>
      <c r="P25" s="5"/>
      <c r="Q25" s="349">
        <v>0.45</v>
      </c>
      <c r="R25" s="351">
        <f t="shared" si="22"/>
        <v>102.35095884952079</v>
      </c>
      <c r="S25" s="349">
        <v>0.95</v>
      </c>
      <c r="T25" s="351">
        <f t="shared" si="23"/>
        <v>330.00149872334987</v>
      </c>
      <c r="U25" s="5"/>
      <c r="V25" s="5"/>
      <c r="W25" s="5"/>
    </row>
    <row r="26" spans="1:23" ht="15" customHeight="1" x14ac:dyDescent="0.25">
      <c r="A26" s="5"/>
      <c r="B26" s="5"/>
      <c r="C26" s="289" t="s">
        <v>773</v>
      </c>
      <c r="D26" s="346">
        <f>IF(ISERR(_xlfn.STDEV.P($C$64:$C$10063)),"",_xlfn.STDEV.P($C$64:$C$10063))</f>
        <v>128.76424708468804</v>
      </c>
      <c r="E26" s="2"/>
      <c r="F26" s="2"/>
      <c r="G26" s="5"/>
      <c r="H26" s="5"/>
      <c r="I26" s="5"/>
      <c r="J26" s="5"/>
      <c r="K26" s="5"/>
      <c r="L26" s="5"/>
      <c r="M26" s="5"/>
      <c r="N26" s="5"/>
      <c r="O26" s="5"/>
      <c r="P26" s="5"/>
      <c r="Q26" s="349">
        <v>0.5</v>
      </c>
      <c r="R26" s="351">
        <f t="shared" si="22"/>
        <v>118.88194888449155</v>
      </c>
      <c r="S26" s="349">
        <v>0.99</v>
      </c>
      <c r="T26" s="351">
        <f t="shared" si="23"/>
        <v>415.59086458825396</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725</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726</v>
      </c>
      <c r="D29" s="73">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52</v>
      </c>
      <c r="D30" s="73">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53</v>
      </c>
      <c r="D34" s="284">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187</v>
      </c>
      <c r="D35" s="285">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188</v>
      </c>
      <c r="D36" s="286">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0.1.6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99</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100</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64</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169</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769</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167</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62</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166</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168</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702</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703</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704</v>
      </c>
    </row>
    <row r="58" spans="1:23" x14ac:dyDescent="0.25">
      <c r="B58" s="148" t="s">
        <v>61</v>
      </c>
    </row>
    <row r="59" spans="1:23" x14ac:dyDescent="0.25">
      <c r="B59" s="394" t="s">
        <v>708</v>
      </c>
      <c r="C59" s="394"/>
      <c r="D59" s="394"/>
      <c r="E59" s="394"/>
      <c r="F59" s="394"/>
      <c r="G59" s="394"/>
      <c r="H59" s="394"/>
    </row>
    <row r="61" spans="1:23" x14ac:dyDescent="0.25">
      <c r="B61" s="412" t="s">
        <v>727</v>
      </c>
      <c r="C61" s="412"/>
    </row>
    <row r="62" spans="1:23" x14ac:dyDescent="0.25">
      <c r="B62" s="277" t="s">
        <v>715</v>
      </c>
      <c r="C62" s="277" t="s">
        <v>716</v>
      </c>
    </row>
    <row r="63" spans="1:23" x14ac:dyDescent="0.25">
      <c r="B63" s="273"/>
      <c r="C63" s="278">
        <f ca="1">$N$4</f>
        <v>462.66051585453204</v>
      </c>
    </row>
    <row r="64" spans="1:23" x14ac:dyDescent="0.25">
      <c r="B64" s="238">
        <v>1</v>
      </c>
      <c r="C64" s="237">
        <f t="dataTable" ref="C64:C10063" dt2D="0" dtr="0" r1="M3" ca="1"/>
        <v>86.291347529485904</v>
      </c>
    </row>
    <row r="65" spans="2:9" x14ac:dyDescent="0.25">
      <c r="B65" s="238">
        <v>2</v>
      </c>
      <c r="C65" s="237">
        <v>231.0838262127437</v>
      </c>
    </row>
    <row r="66" spans="2:9" x14ac:dyDescent="0.25">
      <c r="B66" s="238">
        <v>3</v>
      </c>
      <c r="C66" s="237">
        <v>244.20062825484484</v>
      </c>
    </row>
    <row r="67" spans="2:9" x14ac:dyDescent="0.25">
      <c r="B67" s="238">
        <v>4</v>
      </c>
      <c r="C67" s="237">
        <v>165.82435445520463</v>
      </c>
    </row>
    <row r="68" spans="2:9" x14ac:dyDescent="0.25">
      <c r="B68" s="238">
        <v>5</v>
      </c>
      <c r="C68" s="237">
        <v>-40.81986850534912</v>
      </c>
      <c r="H68"/>
      <c r="I68"/>
    </row>
    <row r="69" spans="2:9" x14ac:dyDescent="0.25">
      <c r="B69" s="238">
        <v>6</v>
      </c>
      <c r="C69" s="237">
        <v>9.3602517711767064</v>
      </c>
      <c r="H69"/>
      <c r="I69"/>
    </row>
    <row r="70" spans="2:9" x14ac:dyDescent="0.25">
      <c r="B70" s="238">
        <v>7</v>
      </c>
      <c r="C70" s="237">
        <v>130.43723682995684</v>
      </c>
      <c r="H70"/>
      <c r="I70"/>
    </row>
    <row r="71" spans="2:9" x14ac:dyDescent="0.25">
      <c r="B71" s="238">
        <v>8</v>
      </c>
      <c r="C71" s="237">
        <v>159.46521559042998</v>
      </c>
      <c r="H71"/>
      <c r="I71"/>
    </row>
    <row r="72" spans="2:9" x14ac:dyDescent="0.25">
      <c r="B72" s="238">
        <v>9</v>
      </c>
      <c r="C72" s="237">
        <v>215.33249241956469</v>
      </c>
      <c r="H72"/>
      <c r="I72"/>
    </row>
    <row r="73" spans="2:9" x14ac:dyDescent="0.25">
      <c r="B73" s="238">
        <v>10</v>
      </c>
      <c r="C73" s="237">
        <v>29.121177314967639</v>
      </c>
      <c r="H73"/>
      <c r="I73"/>
    </row>
    <row r="74" spans="2:9" x14ac:dyDescent="0.25">
      <c r="B74" s="238">
        <v>11</v>
      </c>
      <c r="C74" s="237">
        <v>-48.541140553845707</v>
      </c>
      <c r="H74"/>
      <c r="I74"/>
    </row>
    <row r="75" spans="2:9" x14ac:dyDescent="0.25">
      <c r="B75" s="238">
        <v>12</v>
      </c>
      <c r="C75" s="237">
        <v>138.77333415733469</v>
      </c>
      <c r="H75"/>
      <c r="I75"/>
    </row>
    <row r="76" spans="2:9" x14ac:dyDescent="0.25">
      <c r="B76" s="238">
        <v>13</v>
      </c>
      <c r="C76" s="237">
        <v>-114.76344462968606</v>
      </c>
      <c r="H76"/>
      <c r="I76"/>
    </row>
    <row r="77" spans="2:9" x14ac:dyDescent="0.25">
      <c r="B77" s="238">
        <v>14</v>
      </c>
      <c r="C77" s="237">
        <v>154.4601868865544</v>
      </c>
      <c r="H77"/>
      <c r="I77"/>
    </row>
    <row r="78" spans="2:9" x14ac:dyDescent="0.25">
      <c r="B78" s="238">
        <v>15</v>
      </c>
      <c r="C78" s="237">
        <v>123.44860938630265</v>
      </c>
      <c r="H78"/>
      <c r="I78"/>
    </row>
    <row r="79" spans="2:9" x14ac:dyDescent="0.25">
      <c r="B79" s="238">
        <v>16</v>
      </c>
      <c r="C79" s="237">
        <v>225.85857727654786</v>
      </c>
      <c r="H79"/>
      <c r="I79"/>
    </row>
    <row r="80" spans="2:9" x14ac:dyDescent="0.25">
      <c r="B80" s="238">
        <v>17</v>
      </c>
      <c r="C80" s="237">
        <v>58.462313356079207</v>
      </c>
      <c r="H80"/>
      <c r="I80"/>
    </row>
    <row r="81" spans="2:9" x14ac:dyDescent="0.25">
      <c r="B81" s="238">
        <v>18</v>
      </c>
      <c r="C81" s="237">
        <v>369.6214252358875</v>
      </c>
      <c r="H81"/>
      <c r="I81"/>
    </row>
    <row r="82" spans="2:9" x14ac:dyDescent="0.25">
      <c r="B82" s="238">
        <v>19</v>
      </c>
      <c r="C82" s="237">
        <v>66.50449675867182</v>
      </c>
      <c r="H82"/>
      <c r="I82"/>
    </row>
    <row r="83" spans="2:9" x14ac:dyDescent="0.25">
      <c r="B83" s="238">
        <v>20</v>
      </c>
      <c r="C83" s="237">
        <v>43.849118437953791</v>
      </c>
      <c r="H83"/>
      <c r="I83"/>
    </row>
    <row r="84" spans="2:9" x14ac:dyDescent="0.25">
      <c r="B84" s="238">
        <v>21</v>
      </c>
      <c r="C84" s="237">
        <v>66.098386662326405</v>
      </c>
      <c r="H84"/>
      <c r="I84"/>
    </row>
    <row r="85" spans="2:9" x14ac:dyDescent="0.25">
      <c r="B85" s="238">
        <v>22</v>
      </c>
      <c r="C85" s="237">
        <v>173.19084077506608</v>
      </c>
      <c r="H85"/>
      <c r="I85"/>
    </row>
    <row r="86" spans="2:9" x14ac:dyDescent="0.25">
      <c r="B86" s="238">
        <v>23</v>
      </c>
      <c r="C86" s="237">
        <v>147.86157659867513</v>
      </c>
      <c r="H86"/>
      <c r="I86"/>
    </row>
    <row r="87" spans="2:9" x14ac:dyDescent="0.25">
      <c r="B87" s="238">
        <v>24</v>
      </c>
      <c r="C87" s="237">
        <v>-30.042661619141256</v>
      </c>
      <c r="H87"/>
      <c r="I87"/>
    </row>
    <row r="88" spans="2:9" x14ac:dyDescent="0.25">
      <c r="B88" s="238">
        <v>25</v>
      </c>
      <c r="C88" s="237">
        <v>24.329549314746131</v>
      </c>
      <c r="H88"/>
      <c r="I88"/>
    </row>
    <row r="89" spans="2:9" x14ac:dyDescent="0.25">
      <c r="B89" s="238">
        <v>26</v>
      </c>
      <c r="C89" s="237">
        <v>259.92828277885189</v>
      </c>
      <c r="H89"/>
      <c r="I89"/>
    </row>
    <row r="90" spans="2:9" x14ac:dyDescent="0.25">
      <c r="B90" s="238">
        <v>27</v>
      </c>
      <c r="C90" s="237">
        <v>-16.259495702523679</v>
      </c>
      <c r="H90"/>
      <c r="I90"/>
    </row>
    <row r="91" spans="2:9" x14ac:dyDescent="0.25">
      <c r="B91" s="238">
        <v>28</v>
      </c>
      <c r="C91" s="237">
        <v>110.39332553733094</v>
      </c>
      <c r="H91"/>
      <c r="I91"/>
    </row>
    <row r="92" spans="2:9" x14ac:dyDescent="0.25">
      <c r="B92" s="238">
        <v>29</v>
      </c>
      <c r="C92" s="237">
        <v>-2.8310386022399001</v>
      </c>
      <c r="H92"/>
      <c r="I92"/>
    </row>
    <row r="93" spans="2:9" x14ac:dyDescent="0.25">
      <c r="B93" s="238">
        <v>30</v>
      </c>
      <c r="C93" s="237">
        <v>85.782808323090805</v>
      </c>
      <c r="H93"/>
      <c r="I93"/>
    </row>
    <row r="94" spans="2:9" x14ac:dyDescent="0.25">
      <c r="B94" s="238">
        <v>31</v>
      </c>
      <c r="C94" s="237">
        <v>30.267223000111287</v>
      </c>
      <c r="H94"/>
      <c r="I94"/>
    </row>
    <row r="95" spans="2:9" x14ac:dyDescent="0.25">
      <c r="B95" s="238">
        <v>32</v>
      </c>
      <c r="C95" s="237">
        <v>0.92437893840777008</v>
      </c>
      <c r="H95"/>
      <c r="I95"/>
    </row>
    <row r="96" spans="2:9" x14ac:dyDescent="0.25">
      <c r="B96" s="238">
        <v>33</v>
      </c>
      <c r="C96" s="237">
        <v>313.54971633175148</v>
      </c>
      <c r="H96"/>
      <c r="I96"/>
    </row>
    <row r="97" spans="2:9" x14ac:dyDescent="0.25">
      <c r="B97" s="238">
        <v>34</v>
      </c>
      <c r="C97" s="237">
        <v>129.56332102109249</v>
      </c>
      <c r="H97"/>
      <c r="I97"/>
    </row>
    <row r="98" spans="2:9" x14ac:dyDescent="0.25">
      <c r="B98" s="238">
        <v>35</v>
      </c>
      <c r="C98" s="237">
        <v>175.14708511544353</v>
      </c>
      <c r="H98"/>
      <c r="I98"/>
    </row>
    <row r="99" spans="2:9" x14ac:dyDescent="0.25">
      <c r="B99" s="238">
        <v>36</v>
      </c>
      <c r="C99" s="237">
        <v>-61.971017490639525</v>
      </c>
      <c r="H99"/>
      <c r="I99"/>
    </row>
    <row r="100" spans="2:9" x14ac:dyDescent="0.25">
      <c r="B100" s="238">
        <v>37</v>
      </c>
      <c r="C100" s="237">
        <v>136.88477433474637</v>
      </c>
      <c r="H100"/>
      <c r="I100"/>
    </row>
    <row r="101" spans="2:9" x14ac:dyDescent="0.25">
      <c r="B101" s="238">
        <v>38</v>
      </c>
      <c r="C101" s="237">
        <v>78.457143735091719</v>
      </c>
      <c r="H101"/>
      <c r="I101"/>
    </row>
    <row r="102" spans="2:9" x14ac:dyDescent="0.25">
      <c r="B102" s="238">
        <v>39</v>
      </c>
      <c r="C102" s="237">
        <v>111.3193891663184</v>
      </c>
      <c r="H102"/>
      <c r="I102"/>
    </row>
    <row r="103" spans="2:9" x14ac:dyDescent="0.25">
      <c r="B103" s="238">
        <v>40</v>
      </c>
      <c r="C103" s="237">
        <v>214.80246813395959</v>
      </c>
      <c r="H103"/>
      <c r="I103"/>
    </row>
    <row r="104" spans="2:9" x14ac:dyDescent="0.25">
      <c r="B104" s="238">
        <v>41</v>
      </c>
      <c r="C104" s="237">
        <v>149.73703724223108</v>
      </c>
      <c r="H104"/>
      <c r="I104"/>
    </row>
    <row r="105" spans="2:9" x14ac:dyDescent="0.25">
      <c r="B105" s="238">
        <v>42</v>
      </c>
      <c r="C105" s="237">
        <v>-105.34553875283737</v>
      </c>
      <c r="H105"/>
      <c r="I105"/>
    </row>
    <row r="106" spans="2:9" x14ac:dyDescent="0.25">
      <c r="B106" s="238">
        <v>43</v>
      </c>
      <c r="C106" s="237">
        <v>88.652554361919215</v>
      </c>
      <c r="H106"/>
      <c r="I106"/>
    </row>
    <row r="107" spans="2:9" x14ac:dyDescent="0.25">
      <c r="B107" s="238">
        <v>44</v>
      </c>
      <c r="C107" s="237">
        <v>138.05259699825683</v>
      </c>
      <c r="H107"/>
      <c r="I107"/>
    </row>
    <row r="108" spans="2:9" x14ac:dyDescent="0.25">
      <c r="B108" s="238">
        <v>45</v>
      </c>
      <c r="C108" s="237">
        <v>234.34663832394614</v>
      </c>
      <c r="H108"/>
      <c r="I108"/>
    </row>
    <row r="109" spans="2:9" x14ac:dyDescent="0.25">
      <c r="B109" s="238">
        <v>46</v>
      </c>
      <c r="C109" s="237">
        <v>123.91674826449811</v>
      </c>
      <c r="H109"/>
      <c r="I109"/>
    </row>
    <row r="110" spans="2:9" x14ac:dyDescent="0.25">
      <c r="B110" s="238">
        <v>47</v>
      </c>
      <c r="C110" s="237">
        <v>29.110538206132148</v>
      </c>
      <c r="H110"/>
      <c r="I110"/>
    </row>
    <row r="111" spans="2:9" x14ac:dyDescent="0.25">
      <c r="B111" s="238">
        <v>48</v>
      </c>
      <c r="C111" s="237">
        <v>187.93365871197756</v>
      </c>
      <c r="H111"/>
      <c r="I111"/>
    </row>
    <row r="112" spans="2:9" x14ac:dyDescent="0.25">
      <c r="B112" s="238">
        <v>49</v>
      </c>
      <c r="C112" s="237">
        <v>86.493273906749181</v>
      </c>
      <c r="H112"/>
      <c r="I112"/>
    </row>
    <row r="113" spans="2:9" x14ac:dyDescent="0.25">
      <c r="B113" s="238">
        <v>50</v>
      </c>
      <c r="C113" s="237">
        <v>85.562040673783116</v>
      </c>
      <c r="H113"/>
      <c r="I113"/>
    </row>
    <row r="114" spans="2:9" x14ac:dyDescent="0.25">
      <c r="B114" s="238">
        <v>51</v>
      </c>
      <c r="C114" s="237">
        <v>25.856627578506789</v>
      </c>
      <c r="H114"/>
      <c r="I114"/>
    </row>
    <row r="115" spans="2:9" x14ac:dyDescent="0.25">
      <c r="B115" s="238">
        <v>52</v>
      </c>
      <c r="C115" s="237">
        <v>-140.32704586146252</v>
      </c>
      <c r="H115"/>
      <c r="I115"/>
    </row>
    <row r="116" spans="2:9" x14ac:dyDescent="0.25">
      <c r="B116" s="238">
        <v>53</v>
      </c>
      <c r="C116" s="237">
        <v>168.18237590705522</v>
      </c>
      <c r="H116"/>
      <c r="I116"/>
    </row>
    <row r="117" spans="2:9" x14ac:dyDescent="0.25">
      <c r="B117" s="238">
        <v>54</v>
      </c>
      <c r="C117" s="237">
        <v>-14.799429876247615</v>
      </c>
      <c r="H117"/>
      <c r="I117"/>
    </row>
    <row r="118" spans="2:9" x14ac:dyDescent="0.25">
      <c r="B118" s="238">
        <v>55</v>
      </c>
      <c r="C118" s="237">
        <v>211.82542469004636</v>
      </c>
      <c r="H118"/>
      <c r="I118"/>
    </row>
    <row r="119" spans="2:9" x14ac:dyDescent="0.25">
      <c r="B119" s="238">
        <v>56</v>
      </c>
      <c r="C119" s="237">
        <v>93.841863946464656</v>
      </c>
      <c r="H119"/>
      <c r="I119"/>
    </row>
    <row r="120" spans="2:9" x14ac:dyDescent="0.25">
      <c r="B120" s="238">
        <v>57</v>
      </c>
      <c r="C120" s="237">
        <v>180.38668003117081</v>
      </c>
      <c r="H120"/>
      <c r="I120"/>
    </row>
    <row r="121" spans="2:9" x14ac:dyDescent="0.25">
      <c r="B121" s="238">
        <v>58</v>
      </c>
      <c r="C121" s="237">
        <v>179.36723692256777</v>
      </c>
      <c r="H121"/>
      <c r="I121"/>
    </row>
    <row r="122" spans="2:9" x14ac:dyDescent="0.25">
      <c r="B122" s="238">
        <v>59</v>
      </c>
      <c r="C122" s="237">
        <v>136.84038744040777</v>
      </c>
      <c r="H122"/>
      <c r="I122"/>
    </row>
    <row r="123" spans="2:9" x14ac:dyDescent="0.25">
      <c r="B123" s="238">
        <v>60</v>
      </c>
      <c r="C123" s="237">
        <v>180.00161535117363</v>
      </c>
      <c r="H123"/>
      <c r="I123"/>
    </row>
    <row r="124" spans="2:9" x14ac:dyDescent="0.25">
      <c r="B124" s="238">
        <v>61</v>
      </c>
      <c r="C124" s="237">
        <v>82.916982985023793</v>
      </c>
      <c r="H124"/>
      <c r="I124"/>
    </row>
    <row r="125" spans="2:9" x14ac:dyDescent="0.25">
      <c r="B125" s="238">
        <v>62</v>
      </c>
      <c r="C125" s="237">
        <v>23.135535584077033</v>
      </c>
      <c r="H125"/>
      <c r="I125"/>
    </row>
    <row r="126" spans="2:9" x14ac:dyDescent="0.25">
      <c r="B126" s="238">
        <v>63</v>
      </c>
      <c r="C126" s="237">
        <v>143.3036304254428</v>
      </c>
      <c r="H126"/>
      <c r="I126"/>
    </row>
    <row r="127" spans="2:9" x14ac:dyDescent="0.25">
      <c r="B127" s="238">
        <v>64</v>
      </c>
      <c r="C127" s="237">
        <v>88.378004273405864</v>
      </c>
      <c r="H127"/>
      <c r="I127"/>
    </row>
    <row r="128" spans="2:9" x14ac:dyDescent="0.25">
      <c r="B128" s="238">
        <v>65</v>
      </c>
      <c r="C128" s="237">
        <v>21.268570586448448</v>
      </c>
      <c r="H128"/>
      <c r="I128"/>
    </row>
    <row r="129" spans="2:9" x14ac:dyDescent="0.25">
      <c r="B129" s="238">
        <v>66</v>
      </c>
      <c r="C129" s="237">
        <v>-119.96719851541297</v>
      </c>
      <c r="H129"/>
      <c r="I129"/>
    </row>
    <row r="130" spans="2:9" x14ac:dyDescent="0.25">
      <c r="B130" s="238">
        <v>67</v>
      </c>
      <c r="C130" s="237">
        <v>8.2405843746738583</v>
      </c>
      <c r="H130"/>
      <c r="I130"/>
    </row>
    <row r="131" spans="2:9" x14ac:dyDescent="0.25">
      <c r="B131" s="238">
        <v>68</v>
      </c>
      <c r="C131" s="237">
        <v>477.84650242827331</v>
      </c>
      <c r="H131"/>
      <c r="I131"/>
    </row>
    <row r="132" spans="2:9" x14ac:dyDescent="0.25">
      <c r="B132" s="238">
        <v>69</v>
      </c>
      <c r="C132" s="237">
        <v>20.61400137148604</v>
      </c>
      <c r="H132"/>
      <c r="I132"/>
    </row>
    <row r="133" spans="2:9" x14ac:dyDescent="0.25">
      <c r="B133" s="238">
        <v>70</v>
      </c>
      <c r="C133" s="237">
        <v>164.42333577439354</v>
      </c>
      <c r="H133"/>
      <c r="I133"/>
    </row>
    <row r="134" spans="2:9" x14ac:dyDescent="0.25">
      <c r="B134" s="238">
        <v>71</v>
      </c>
      <c r="C134" s="237">
        <v>84.034715549987894</v>
      </c>
      <c r="H134"/>
      <c r="I134"/>
    </row>
    <row r="135" spans="2:9" x14ac:dyDescent="0.25">
      <c r="B135" s="238">
        <v>72</v>
      </c>
      <c r="C135" s="237">
        <v>5.9517476815053811</v>
      </c>
      <c r="H135"/>
      <c r="I135"/>
    </row>
    <row r="136" spans="2:9" x14ac:dyDescent="0.25">
      <c r="B136" s="238">
        <v>73</v>
      </c>
      <c r="C136" s="237">
        <v>150.74844481111248</v>
      </c>
      <c r="H136"/>
      <c r="I136"/>
    </row>
    <row r="137" spans="2:9" x14ac:dyDescent="0.25">
      <c r="B137" s="238">
        <v>74</v>
      </c>
      <c r="C137" s="237">
        <v>24.958221518106043</v>
      </c>
      <c r="H137"/>
      <c r="I137"/>
    </row>
    <row r="138" spans="2:9" x14ac:dyDescent="0.25">
      <c r="B138" s="238">
        <v>75</v>
      </c>
      <c r="C138" s="237">
        <v>80.725337440147442</v>
      </c>
      <c r="H138"/>
      <c r="I138"/>
    </row>
    <row r="139" spans="2:9" x14ac:dyDescent="0.25">
      <c r="B139" s="238">
        <v>76</v>
      </c>
      <c r="C139" s="237">
        <v>137.00178495976502</v>
      </c>
      <c r="H139"/>
      <c r="I139"/>
    </row>
    <row r="140" spans="2:9" x14ac:dyDescent="0.25">
      <c r="B140" s="238">
        <v>77</v>
      </c>
      <c r="C140" s="237">
        <v>-8.8638763392621343</v>
      </c>
      <c r="H140"/>
      <c r="I140"/>
    </row>
    <row r="141" spans="2:9" x14ac:dyDescent="0.25">
      <c r="B141" s="238">
        <v>78</v>
      </c>
      <c r="C141" s="237">
        <v>192.13625102431519</v>
      </c>
      <c r="H141"/>
      <c r="I141"/>
    </row>
    <row r="142" spans="2:9" x14ac:dyDescent="0.25">
      <c r="B142" s="238">
        <v>79</v>
      </c>
      <c r="C142" s="237">
        <v>235.12103889260533</v>
      </c>
      <c r="H142"/>
      <c r="I142"/>
    </row>
    <row r="143" spans="2:9" x14ac:dyDescent="0.25">
      <c r="B143" s="238">
        <v>80</v>
      </c>
      <c r="C143" s="237">
        <v>271.70059368168234</v>
      </c>
      <c r="H143"/>
      <c r="I143"/>
    </row>
    <row r="144" spans="2:9" x14ac:dyDescent="0.25">
      <c r="B144" s="238">
        <v>81</v>
      </c>
      <c r="C144" s="237">
        <v>85.544209449703018</v>
      </c>
      <c r="H144"/>
      <c r="I144"/>
    </row>
    <row r="145" spans="2:9" x14ac:dyDescent="0.25">
      <c r="B145" s="238">
        <v>82</v>
      </c>
      <c r="C145" s="237">
        <v>141.30408683865639</v>
      </c>
      <c r="H145"/>
      <c r="I145"/>
    </row>
    <row r="146" spans="2:9" x14ac:dyDescent="0.25">
      <c r="B146" s="238">
        <v>83</v>
      </c>
      <c r="C146" s="237">
        <v>122.27128142601799</v>
      </c>
      <c r="H146"/>
      <c r="I146"/>
    </row>
    <row r="147" spans="2:9" x14ac:dyDescent="0.25">
      <c r="B147" s="238">
        <v>84</v>
      </c>
      <c r="C147" s="237">
        <v>1.5269976517488999</v>
      </c>
      <c r="H147"/>
      <c r="I147"/>
    </row>
    <row r="148" spans="2:9" x14ac:dyDescent="0.25">
      <c r="B148" s="238">
        <v>85</v>
      </c>
      <c r="C148" s="237">
        <v>158.28771928431178</v>
      </c>
      <c r="H148"/>
      <c r="I148"/>
    </row>
    <row r="149" spans="2:9" x14ac:dyDescent="0.25">
      <c r="B149" s="238">
        <v>86</v>
      </c>
      <c r="C149" s="237">
        <v>71.766891397614074</v>
      </c>
      <c r="H149"/>
      <c r="I149"/>
    </row>
    <row r="150" spans="2:9" x14ac:dyDescent="0.25">
      <c r="B150" s="238">
        <v>87</v>
      </c>
      <c r="C150" s="237">
        <v>180.92378347810944</v>
      </c>
      <c r="H150"/>
      <c r="I150"/>
    </row>
    <row r="151" spans="2:9" x14ac:dyDescent="0.25">
      <c r="B151" s="238">
        <v>88</v>
      </c>
      <c r="C151" s="237">
        <v>278.162334079282</v>
      </c>
      <c r="H151"/>
      <c r="I151"/>
    </row>
    <row r="152" spans="2:9" x14ac:dyDescent="0.25">
      <c r="B152" s="238">
        <v>89</v>
      </c>
      <c r="C152" s="237">
        <v>84.94609412352068</v>
      </c>
      <c r="H152"/>
      <c r="I152"/>
    </row>
    <row r="153" spans="2:9" x14ac:dyDescent="0.25">
      <c r="B153" s="238">
        <v>90</v>
      </c>
      <c r="C153" s="237">
        <v>73.278544960237198</v>
      </c>
      <c r="H153"/>
      <c r="I153"/>
    </row>
    <row r="154" spans="2:9" x14ac:dyDescent="0.25">
      <c r="B154" s="238">
        <v>91</v>
      </c>
      <c r="C154" s="237">
        <v>146.16400525820751</v>
      </c>
      <c r="H154"/>
      <c r="I154"/>
    </row>
    <row r="155" spans="2:9" x14ac:dyDescent="0.25">
      <c r="B155" s="238">
        <v>92</v>
      </c>
      <c r="C155" s="237">
        <v>152.18190837196187</v>
      </c>
      <c r="H155"/>
      <c r="I155"/>
    </row>
    <row r="156" spans="2:9" x14ac:dyDescent="0.25">
      <c r="B156" s="238">
        <v>93</v>
      </c>
      <c r="C156" s="237">
        <v>116.98667611577132</v>
      </c>
      <c r="H156"/>
      <c r="I156"/>
    </row>
    <row r="157" spans="2:9" x14ac:dyDescent="0.25">
      <c r="B157" s="238">
        <v>94</v>
      </c>
      <c r="C157" s="237">
        <v>365.01470052044266</v>
      </c>
      <c r="H157"/>
      <c r="I157"/>
    </row>
    <row r="158" spans="2:9" x14ac:dyDescent="0.25">
      <c r="B158" s="238">
        <v>95</v>
      </c>
      <c r="C158" s="237">
        <v>-7.526244746900673</v>
      </c>
      <c r="H158"/>
      <c r="I158"/>
    </row>
    <row r="159" spans="2:9" x14ac:dyDescent="0.25">
      <c r="B159" s="238">
        <v>96</v>
      </c>
      <c r="C159" s="237">
        <v>-8.9661914928144597</v>
      </c>
      <c r="H159"/>
      <c r="I159"/>
    </row>
    <row r="160" spans="2:9" x14ac:dyDescent="0.25">
      <c r="B160" s="238">
        <v>97</v>
      </c>
      <c r="C160" s="237">
        <v>277.63529912743599</v>
      </c>
      <c r="H160"/>
      <c r="I160"/>
    </row>
    <row r="161" spans="2:9" x14ac:dyDescent="0.25">
      <c r="B161" s="238">
        <v>98</v>
      </c>
      <c r="C161" s="237">
        <v>113.92269709162341</v>
      </c>
      <c r="H161"/>
      <c r="I161"/>
    </row>
    <row r="162" spans="2:9" x14ac:dyDescent="0.25">
      <c r="B162" s="238">
        <v>99</v>
      </c>
      <c r="C162" s="237">
        <v>401.05133264089346</v>
      </c>
      <c r="H162"/>
      <c r="I162"/>
    </row>
    <row r="163" spans="2:9" x14ac:dyDescent="0.25">
      <c r="B163" s="238">
        <v>100</v>
      </c>
      <c r="C163" s="237">
        <v>231.63127540202535</v>
      </c>
      <c r="H163"/>
      <c r="I163"/>
    </row>
    <row r="164" spans="2:9" x14ac:dyDescent="0.25">
      <c r="B164" s="238">
        <v>101</v>
      </c>
      <c r="C164" s="237">
        <v>140.7687440317394</v>
      </c>
      <c r="H164"/>
      <c r="I164"/>
    </row>
    <row r="165" spans="2:9" x14ac:dyDescent="0.25">
      <c r="B165" s="238">
        <v>102</v>
      </c>
      <c r="C165" s="237">
        <v>106.51236731535532</v>
      </c>
      <c r="H165"/>
      <c r="I165"/>
    </row>
    <row r="166" spans="2:9" x14ac:dyDescent="0.25">
      <c r="B166" s="238">
        <v>103</v>
      </c>
      <c r="C166" s="237">
        <v>13.646685432190353</v>
      </c>
      <c r="H166"/>
      <c r="I166"/>
    </row>
    <row r="167" spans="2:9" x14ac:dyDescent="0.25">
      <c r="B167" s="238">
        <v>104</v>
      </c>
      <c r="C167" s="237">
        <v>295.04346989624219</v>
      </c>
      <c r="H167"/>
      <c r="I167"/>
    </row>
    <row r="168" spans="2:9" x14ac:dyDescent="0.25">
      <c r="B168" s="238">
        <v>105</v>
      </c>
      <c r="C168" s="237">
        <v>-33.600894677552759</v>
      </c>
      <c r="H168"/>
      <c r="I168"/>
    </row>
    <row r="169" spans="2:9" x14ac:dyDescent="0.25">
      <c r="B169" s="238">
        <v>106</v>
      </c>
      <c r="C169" s="237">
        <v>231.31595953237854</v>
      </c>
      <c r="H169"/>
      <c r="I169"/>
    </row>
    <row r="170" spans="2:9" x14ac:dyDescent="0.25">
      <c r="B170" s="238">
        <v>107</v>
      </c>
      <c r="C170" s="237">
        <v>0.31945013489738017</v>
      </c>
      <c r="H170"/>
      <c r="I170"/>
    </row>
    <row r="171" spans="2:9" x14ac:dyDescent="0.25">
      <c r="B171" s="238">
        <v>108</v>
      </c>
      <c r="C171" s="237">
        <v>-30.817834025134545</v>
      </c>
      <c r="H171"/>
      <c r="I171"/>
    </row>
    <row r="172" spans="2:9" x14ac:dyDescent="0.25">
      <c r="B172" s="238">
        <v>109</v>
      </c>
      <c r="C172" s="237">
        <v>261.15724753276993</v>
      </c>
      <c r="H172"/>
      <c r="I172"/>
    </row>
    <row r="173" spans="2:9" x14ac:dyDescent="0.25">
      <c r="B173" s="238">
        <v>110</v>
      </c>
      <c r="C173" s="237">
        <v>-19.135724462332263</v>
      </c>
      <c r="H173"/>
      <c r="I173"/>
    </row>
    <row r="174" spans="2:9" x14ac:dyDescent="0.25">
      <c r="B174" s="238">
        <v>111</v>
      </c>
      <c r="C174" s="237">
        <v>378.38467460913483</v>
      </c>
      <c r="H174"/>
      <c r="I174"/>
    </row>
    <row r="175" spans="2:9" x14ac:dyDescent="0.25">
      <c r="B175" s="238">
        <v>112</v>
      </c>
      <c r="C175" s="237">
        <v>190.31378032842531</v>
      </c>
      <c r="H175"/>
      <c r="I175"/>
    </row>
    <row r="176" spans="2:9" x14ac:dyDescent="0.25">
      <c r="B176" s="238">
        <v>113</v>
      </c>
      <c r="C176" s="237">
        <v>108.77773122857509</v>
      </c>
      <c r="H176"/>
      <c r="I176"/>
    </row>
    <row r="177" spans="2:9" x14ac:dyDescent="0.25">
      <c r="B177" s="238">
        <v>114</v>
      </c>
      <c r="C177" s="237">
        <v>-42.833709302777464</v>
      </c>
      <c r="H177"/>
      <c r="I177"/>
    </row>
    <row r="178" spans="2:9" x14ac:dyDescent="0.25">
      <c r="B178" s="238">
        <v>115</v>
      </c>
      <c r="C178" s="237">
        <v>108.17018571591184</v>
      </c>
      <c r="H178"/>
      <c r="I178"/>
    </row>
    <row r="179" spans="2:9" x14ac:dyDescent="0.25">
      <c r="B179" s="238">
        <v>116</v>
      </c>
      <c r="C179" s="237">
        <v>-95.892323582346023</v>
      </c>
      <c r="H179"/>
      <c r="I179"/>
    </row>
    <row r="180" spans="2:9" x14ac:dyDescent="0.25">
      <c r="B180" s="238">
        <v>117</v>
      </c>
      <c r="C180" s="237">
        <v>225.91294634794411</v>
      </c>
      <c r="H180"/>
      <c r="I180"/>
    </row>
    <row r="181" spans="2:9" x14ac:dyDescent="0.25">
      <c r="B181" s="238">
        <v>118</v>
      </c>
      <c r="C181" s="237">
        <v>182.91972750801708</v>
      </c>
      <c r="H181"/>
      <c r="I181"/>
    </row>
    <row r="182" spans="2:9" x14ac:dyDescent="0.25">
      <c r="B182" s="238">
        <v>119</v>
      </c>
      <c r="C182" s="237">
        <v>151.84362706757244</v>
      </c>
      <c r="H182"/>
      <c r="I182"/>
    </row>
    <row r="183" spans="2:9" x14ac:dyDescent="0.25">
      <c r="B183" s="238">
        <v>120</v>
      </c>
      <c r="C183" s="237">
        <v>82.29888630238527</v>
      </c>
      <c r="H183"/>
      <c r="I183"/>
    </row>
    <row r="184" spans="2:9" x14ac:dyDescent="0.25">
      <c r="B184" s="238">
        <v>121</v>
      </c>
      <c r="C184" s="237">
        <v>-19.231207550272131</v>
      </c>
      <c r="H184"/>
      <c r="I184"/>
    </row>
    <row r="185" spans="2:9" x14ac:dyDescent="0.25">
      <c r="B185" s="238">
        <v>122</v>
      </c>
      <c r="C185" s="237">
        <v>141.2131486122027</v>
      </c>
      <c r="H185"/>
      <c r="I185"/>
    </row>
    <row r="186" spans="2:9" x14ac:dyDescent="0.25">
      <c r="B186" s="238">
        <v>123</v>
      </c>
      <c r="C186" s="237">
        <v>196.73235629917571</v>
      </c>
      <c r="H186"/>
      <c r="I186"/>
    </row>
    <row r="187" spans="2:9" x14ac:dyDescent="0.25">
      <c r="B187" s="238">
        <v>124</v>
      </c>
      <c r="C187" s="237">
        <v>215.71064979290776</v>
      </c>
      <c r="H187"/>
      <c r="I187"/>
    </row>
    <row r="188" spans="2:9" x14ac:dyDescent="0.25">
      <c r="B188" s="238">
        <v>125</v>
      </c>
      <c r="C188" s="237">
        <v>203.99741394140199</v>
      </c>
      <c r="H188"/>
      <c r="I188"/>
    </row>
    <row r="189" spans="2:9" x14ac:dyDescent="0.25">
      <c r="B189" s="238">
        <v>126</v>
      </c>
      <c r="C189" s="237">
        <v>175.3177622883679</v>
      </c>
      <c r="H189"/>
      <c r="I189"/>
    </row>
    <row r="190" spans="2:9" x14ac:dyDescent="0.25">
      <c r="B190" s="238">
        <v>127</v>
      </c>
      <c r="C190" s="237">
        <v>-184.62088034917878</v>
      </c>
      <c r="H190"/>
      <c r="I190"/>
    </row>
    <row r="191" spans="2:9" x14ac:dyDescent="0.25">
      <c r="B191" s="238">
        <v>128</v>
      </c>
      <c r="C191" s="237">
        <v>-6.5440731126313523</v>
      </c>
      <c r="H191"/>
      <c r="I191"/>
    </row>
    <row r="192" spans="2:9" x14ac:dyDescent="0.25">
      <c r="B192" s="238">
        <v>129</v>
      </c>
      <c r="C192" s="237">
        <v>209.37555518509706</v>
      </c>
      <c r="H192"/>
      <c r="I192"/>
    </row>
    <row r="193" spans="2:9" x14ac:dyDescent="0.25">
      <c r="B193" s="238">
        <v>130</v>
      </c>
      <c r="C193" s="237">
        <v>78.728664421839596</v>
      </c>
      <c r="H193"/>
      <c r="I193"/>
    </row>
    <row r="194" spans="2:9" x14ac:dyDescent="0.25">
      <c r="B194" s="238">
        <v>131</v>
      </c>
      <c r="C194" s="237">
        <v>-4.0818692763338902</v>
      </c>
      <c r="H194"/>
      <c r="I194"/>
    </row>
    <row r="195" spans="2:9" x14ac:dyDescent="0.25">
      <c r="B195" s="238">
        <v>132</v>
      </c>
      <c r="C195" s="237">
        <v>49.457344260293226</v>
      </c>
      <c r="H195"/>
      <c r="I195"/>
    </row>
    <row r="196" spans="2:9" x14ac:dyDescent="0.25">
      <c r="B196" s="238">
        <v>133</v>
      </c>
      <c r="C196" s="237">
        <v>282.62504531416198</v>
      </c>
      <c r="H196"/>
      <c r="I196"/>
    </row>
    <row r="197" spans="2:9" x14ac:dyDescent="0.25">
      <c r="B197" s="238">
        <v>134</v>
      </c>
      <c r="C197" s="237">
        <v>-39.40879495756883</v>
      </c>
      <c r="H197"/>
      <c r="I197"/>
    </row>
    <row r="198" spans="2:9" x14ac:dyDescent="0.25">
      <c r="B198" s="238">
        <v>135</v>
      </c>
      <c r="C198" s="237">
        <v>217.85873081329919</v>
      </c>
      <c r="H198"/>
      <c r="I198"/>
    </row>
    <row r="199" spans="2:9" x14ac:dyDescent="0.25">
      <c r="B199" s="238">
        <v>136</v>
      </c>
      <c r="C199" s="237">
        <v>36.220490978272665</v>
      </c>
      <c r="H199"/>
      <c r="I199"/>
    </row>
    <row r="200" spans="2:9" x14ac:dyDescent="0.25">
      <c r="B200" s="238">
        <v>137</v>
      </c>
      <c r="C200" s="237">
        <v>147.02003215221512</v>
      </c>
      <c r="H200"/>
      <c r="I200"/>
    </row>
    <row r="201" spans="2:9" x14ac:dyDescent="0.25">
      <c r="B201" s="238">
        <v>138</v>
      </c>
      <c r="C201" s="237">
        <v>247.31258775707016</v>
      </c>
      <c r="H201"/>
      <c r="I201"/>
    </row>
    <row r="202" spans="2:9" x14ac:dyDescent="0.25">
      <c r="B202" s="238">
        <v>139</v>
      </c>
      <c r="C202" s="237">
        <v>189.09669837496443</v>
      </c>
      <c r="H202"/>
      <c r="I202"/>
    </row>
    <row r="203" spans="2:9" x14ac:dyDescent="0.25">
      <c r="B203" s="238">
        <v>140</v>
      </c>
      <c r="C203" s="237">
        <v>-126.78859099742019</v>
      </c>
      <c r="H203"/>
      <c r="I203"/>
    </row>
    <row r="204" spans="2:9" x14ac:dyDescent="0.25">
      <c r="B204" s="238">
        <v>141</v>
      </c>
      <c r="C204" s="237">
        <v>-26.377004683174107</v>
      </c>
      <c r="H204"/>
      <c r="I204"/>
    </row>
    <row r="205" spans="2:9" x14ac:dyDescent="0.25">
      <c r="B205" s="238">
        <v>142</v>
      </c>
      <c r="C205" s="237">
        <v>46.626993515806802</v>
      </c>
      <c r="H205"/>
      <c r="I205"/>
    </row>
    <row r="206" spans="2:9" x14ac:dyDescent="0.25">
      <c r="B206" s="238">
        <v>143</v>
      </c>
      <c r="C206" s="237">
        <v>204.63766461915571</v>
      </c>
      <c r="H206"/>
      <c r="I206"/>
    </row>
    <row r="207" spans="2:9" x14ac:dyDescent="0.25">
      <c r="B207" s="238">
        <v>144</v>
      </c>
      <c r="C207" s="237">
        <v>197.35935173368105</v>
      </c>
      <c r="H207"/>
      <c r="I207"/>
    </row>
    <row r="208" spans="2:9" x14ac:dyDescent="0.25">
      <c r="B208" s="238">
        <v>145</v>
      </c>
      <c r="C208" s="237">
        <v>200.22712124593284</v>
      </c>
      <c r="H208"/>
      <c r="I208"/>
    </row>
    <row r="209" spans="2:9" x14ac:dyDescent="0.25">
      <c r="B209" s="238">
        <v>146</v>
      </c>
      <c r="C209" s="237">
        <v>283.27333393125627</v>
      </c>
      <c r="H209"/>
      <c r="I209"/>
    </row>
    <row r="210" spans="2:9" x14ac:dyDescent="0.25">
      <c r="B210" s="238">
        <v>147</v>
      </c>
      <c r="C210" s="237">
        <v>264.56587531733555</v>
      </c>
      <c r="H210"/>
      <c r="I210"/>
    </row>
    <row r="211" spans="2:9" x14ac:dyDescent="0.25">
      <c r="B211" s="238">
        <v>148</v>
      </c>
      <c r="C211" s="237">
        <v>-62.856490650961803</v>
      </c>
      <c r="H211"/>
      <c r="I211"/>
    </row>
    <row r="212" spans="2:9" x14ac:dyDescent="0.25">
      <c r="B212" s="238">
        <v>149</v>
      </c>
      <c r="C212" s="237">
        <v>67.691186370085788</v>
      </c>
      <c r="H212"/>
      <c r="I212"/>
    </row>
    <row r="213" spans="2:9" x14ac:dyDescent="0.25">
      <c r="B213" s="238">
        <v>150</v>
      </c>
      <c r="C213" s="237">
        <v>-250.10660595058749</v>
      </c>
      <c r="H213"/>
      <c r="I213"/>
    </row>
    <row r="214" spans="2:9" x14ac:dyDescent="0.25">
      <c r="B214" s="238">
        <v>151</v>
      </c>
      <c r="C214" s="237">
        <v>-207.03671839401557</v>
      </c>
      <c r="H214"/>
      <c r="I214"/>
    </row>
    <row r="215" spans="2:9" x14ac:dyDescent="0.25">
      <c r="B215" s="238">
        <v>152</v>
      </c>
      <c r="C215" s="237">
        <v>-49.87688043964107</v>
      </c>
      <c r="H215"/>
      <c r="I215"/>
    </row>
    <row r="216" spans="2:9" x14ac:dyDescent="0.25">
      <c r="B216" s="238">
        <v>153</v>
      </c>
      <c r="C216" s="237">
        <v>221.8962802714386</v>
      </c>
      <c r="H216"/>
      <c r="I216"/>
    </row>
    <row r="217" spans="2:9" x14ac:dyDescent="0.25">
      <c r="B217" s="238">
        <v>154</v>
      </c>
      <c r="C217" s="237">
        <v>-9.846258541947833</v>
      </c>
      <c r="H217"/>
      <c r="I217"/>
    </row>
    <row r="218" spans="2:9" x14ac:dyDescent="0.25">
      <c r="B218" s="238">
        <v>155</v>
      </c>
      <c r="C218" s="237">
        <v>25.729879930309565</v>
      </c>
      <c r="H218"/>
      <c r="I218"/>
    </row>
    <row r="219" spans="2:9" x14ac:dyDescent="0.25">
      <c r="B219" s="238">
        <v>156</v>
      </c>
      <c r="C219" s="237">
        <v>33.15143645508175</v>
      </c>
      <c r="H219"/>
      <c r="I219"/>
    </row>
    <row r="220" spans="2:9" x14ac:dyDescent="0.25">
      <c r="B220" s="238">
        <v>157</v>
      </c>
      <c r="C220" s="237">
        <v>173.18528518560521</v>
      </c>
      <c r="H220"/>
      <c r="I220"/>
    </row>
    <row r="221" spans="2:9" x14ac:dyDescent="0.25">
      <c r="B221" s="238">
        <v>158</v>
      </c>
      <c r="C221" s="237">
        <v>-104.36514429656157</v>
      </c>
      <c r="H221"/>
      <c r="I221"/>
    </row>
    <row r="222" spans="2:9" x14ac:dyDescent="0.25">
      <c r="B222" s="238">
        <v>159</v>
      </c>
      <c r="C222" s="237">
        <v>64.286910326472793</v>
      </c>
      <c r="H222"/>
      <c r="I222"/>
    </row>
    <row r="223" spans="2:9" x14ac:dyDescent="0.25">
      <c r="B223" s="238">
        <v>160</v>
      </c>
      <c r="C223" s="237">
        <v>-91.673884136539868</v>
      </c>
    </row>
    <row r="224" spans="2:9" x14ac:dyDescent="0.25">
      <c r="B224" s="238">
        <v>161</v>
      </c>
      <c r="C224" s="237">
        <v>172.69877420301685</v>
      </c>
    </row>
    <row r="225" spans="2:9" x14ac:dyDescent="0.25">
      <c r="B225" s="238">
        <v>162</v>
      </c>
      <c r="C225" s="237">
        <v>117.65804387934652</v>
      </c>
      <c r="H225"/>
      <c r="I225"/>
    </row>
    <row r="226" spans="2:9" x14ac:dyDescent="0.25">
      <c r="B226" s="238">
        <v>163</v>
      </c>
      <c r="C226" s="237">
        <v>192.47273460334046</v>
      </c>
      <c r="H226"/>
      <c r="I226"/>
    </row>
    <row r="227" spans="2:9" x14ac:dyDescent="0.25">
      <c r="B227" s="238">
        <v>164</v>
      </c>
      <c r="C227" s="237">
        <v>241.43582898070133</v>
      </c>
      <c r="H227"/>
      <c r="I227"/>
    </row>
    <row r="228" spans="2:9" x14ac:dyDescent="0.25">
      <c r="B228" s="238">
        <v>165</v>
      </c>
      <c r="C228" s="237">
        <v>199.64846744536084</v>
      </c>
      <c r="H228"/>
      <c r="I228"/>
    </row>
    <row r="229" spans="2:9" x14ac:dyDescent="0.25">
      <c r="B229" s="238">
        <v>166</v>
      </c>
      <c r="C229" s="237">
        <v>167.95822285899288</v>
      </c>
      <c r="H229"/>
      <c r="I229"/>
    </row>
    <row r="230" spans="2:9" x14ac:dyDescent="0.25">
      <c r="B230" s="238">
        <v>167</v>
      </c>
      <c r="C230" s="237">
        <v>104.08868791309256</v>
      </c>
      <c r="H230"/>
      <c r="I230"/>
    </row>
    <row r="231" spans="2:9" x14ac:dyDescent="0.25">
      <c r="B231" s="238">
        <v>168</v>
      </c>
      <c r="C231" s="237">
        <v>115.96907755375602</v>
      </c>
      <c r="H231"/>
      <c r="I231"/>
    </row>
    <row r="232" spans="2:9" x14ac:dyDescent="0.25">
      <c r="B232" s="238">
        <v>169</v>
      </c>
      <c r="C232" s="237">
        <v>535.39993167472926</v>
      </c>
      <c r="H232"/>
      <c r="I232"/>
    </row>
    <row r="233" spans="2:9" x14ac:dyDescent="0.25">
      <c r="B233" s="238">
        <v>170</v>
      </c>
      <c r="C233" s="237">
        <v>297.96960440418843</v>
      </c>
      <c r="H233"/>
      <c r="I233"/>
    </row>
    <row r="234" spans="2:9" x14ac:dyDescent="0.25">
      <c r="B234" s="238">
        <v>171</v>
      </c>
      <c r="C234" s="237">
        <v>161.61174368128033</v>
      </c>
      <c r="H234"/>
      <c r="I234"/>
    </row>
    <row r="235" spans="2:9" x14ac:dyDescent="0.25">
      <c r="B235" s="238">
        <v>172</v>
      </c>
      <c r="C235" s="237">
        <v>-4.2970988465876729</v>
      </c>
      <c r="H235"/>
      <c r="I235"/>
    </row>
    <row r="236" spans="2:9" x14ac:dyDescent="0.25">
      <c r="B236" s="238">
        <v>173</v>
      </c>
      <c r="C236" s="237">
        <v>45.404480523955485</v>
      </c>
      <c r="H236"/>
      <c r="I236"/>
    </row>
    <row r="237" spans="2:9" x14ac:dyDescent="0.25">
      <c r="B237" s="238">
        <v>174</v>
      </c>
      <c r="C237" s="237">
        <v>47.244140869295151</v>
      </c>
      <c r="H237"/>
      <c r="I237"/>
    </row>
    <row r="238" spans="2:9" x14ac:dyDescent="0.25">
      <c r="B238" s="238">
        <v>175</v>
      </c>
      <c r="C238" s="237">
        <v>-22.409214195123951</v>
      </c>
      <c r="H238"/>
      <c r="I238"/>
    </row>
    <row r="239" spans="2:9" x14ac:dyDescent="0.25">
      <c r="B239" s="238">
        <v>176</v>
      </c>
      <c r="C239" s="237">
        <v>101.79371061155157</v>
      </c>
      <c r="H239"/>
      <c r="I239"/>
    </row>
    <row r="240" spans="2:9" x14ac:dyDescent="0.25">
      <c r="B240" s="238">
        <v>177</v>
      </c>
      <c r="C240" s="237">
        <v>74.048970992158729</v>
      </c>
      <c r="H240"/>
      <c r="I240"/>
    </row>
    <row r="241" spans="2:3" x14ac:dyDescent="0.25">
      <c r="B241" s="238">
        <v>178</v>
      </c>
      <c r="C241" s="237">
        <v>202.52040208232805</v>
      </c>
    </row>
    <row r="242" spans="2:3" x14ac:dyDescent="0.25">
      <c r="B242" s="238">
        <v>179</v>
      </c>
      <c r="C242" s="237">
        <v>267.7709986308281</v>
      </c>
    </row>
    <row r="243" spans="2:3" x14ac:dyDescent="0.25">
      <c r="B243" s="238">
        <v>180</v>
      </c>
      <c r="C243" s="237">
        <v>116.99559054560672</v>
      </c>
    </row>
    <row r="244" spans="2:3" x14ac:dyDescent="0.25">
      <c r="B244" s="238">
        <v>181</v>
      </c>
      <c r="C244" s="237">
        <v>163.5939387013984</v>
      </c>
    </row>
    <row r="245" spans="2:3" x14ac:dyDescent="0.25">
      <c r="B245" s="238">
        <v>182</v>
      </c>
      <c r="C245" s="237">
        <v>266.13669906469886</v>
      </c>
    </row>
    <row r="246" spans="2:3" x14ac:dyDescent="0.25">
      <c r="B246" s="238">
        <v>183</v>
      </c>
      <c r="C246" s="237">
        <v>197.92341606975452</v>
      </c>
    </row>
    <row r="247" spans="2:3" x14ac:dyDescent="0.25">
      <c r="B247" s="238">
        <v>184</v>
      </c>
      <c r="C247" s="237">
        <v>-6.6675447100581238</v>
      </c>
    </row>
    <row r="248" spans="2:3" x14ac:dyDescent="0.25">
      <c r="B248" s="238">
        <v>185</v>
      </c>
      <c r="C248" s="237">
        <v>602.27243644840894</v>
      </c>
    </row>
    <row r="249" spans="2:3" x14ac:dyDescent="0.25">
      <c r="B249" s="238">
        <v>186</v>
      </c>
      <c r="C249" s="237">
        <v>180.64221774831316</v>
      </c>
    </row>
    <row r="250" spans="2:3" x14ac:dyDescent="0.25">
      <c r="B250" s="238">
        <v>187</v>
      </c>
      <c r="C250" s="237">
        <v>129.50584546438969</v>
      </c>
    </row>
    <row r="251" spans="2:3" x14ac:dyDescent="0.25">
      <c r="B251" s="238">
        <v>188</v>
      </c>
      <c r="C251" s="237">
        <v>223.96443567874962</v>
      </c>
    </row>
    <row r="252" spans="2:3" x14ac:dyDescent="0.25">
      <c r="B252" s="238">
        <v>189</v>
      </c>
      <c r="C252" s="237">
        <v>9.5319645247255806</v>
      </c>
    </row>
    <row r="253" spans="2:3" x14ac:dyDescent="0.25">
      <c r="B253" s="238">
        <v>190</v>
      </c>
      <c r="C253" s="237">
        <v>117.80395173797343</v>
      </c>
    </row>
    <row r="254" spans="2:3" x14ac:dyDescent="0.25">
      <c r="B254" s="238">
        <v>191</v>
      </c>
      <c r="C254" s="237">
        <v>61.105686220932199</v>
      </c>
    </row>
    <row r="255" spans="2:3" x14ac:dyDescent="0.25">
      <c r="B255" s="238">
        <v>192</v>
      </c>
      <c r="C255" s="237">
        <v>-15.278351616428012</v>
      </c>
    </row>
    <row r="256" spans="2:3" x14ac:dyDescent="0.25">
      <c r="B256" s="238">
        <v>193</v>
      </c>
      <c r="C256" s="237">
        <v>302.31681078464356</v>
      </c>
    </row>
    <row r="257" spans="2:3" x14ac:dyDescent="0.25">
      <c r="B257" s="238">
        <v>194</v>
      </c>
      <c r="C257" s="237">
        <v>-42.109300182296096</v>
      </c>
    </row>
    <row r="258" spans="2:3" x14ac:dyDescent="0.25">
      <c r="B258" s="238">
        <v>195</v>
      </c>
      <c r="C258" s="237">
        <v>152.91177734988074</v>
      </c>
    </row>
    <row r="259" spans="2:3" x14ac:dyDescent="0.25">
      <c r="B259" s="238">
        <v>196</v>
      </c>
      <c r="C259" s="237">
        <v>77.256877679428911</v>
      </c>
    </row>
    <row r="260" spans="2:3" x14ac:dyDescent="0.25">
      <c r="B260" s="238">
        <v>197</v>
      </c>
      <c r="C260" s="237">
        <v>239.28086800004081</v>
      </c>
    </row>
    <row r="261" spans="2:3" x14ac:dyDescent="0.25">
      <c r="B261" s="238">
        <v>198</v>
      </c>
      <c r="C261" s="237">
        <v>232.39836461641028</v>
      </c>
    </row>
    <row r="262" spans="2:3" x14ac:dyDescent="0.25">
      <c r="B262" s="238">
        <v>199</v>
      </c>
      <c r="C262" s="237">
        <v>69.099915655970747</v>
      </c>
    </row>
    <row r="263" spans="2:3" x14ac:dyDescent="0.25">
      <c r="B263" s="238">
        <v>200</v>
      </c>
      <c r="C263" s="237">
        <v>169.04476551456239</v>
      </c>
    </row>
    <row r="264" spans="2:3" x14ac:dyDescent="0.25">
      <c r="B264" s="238">
        <v>201</v>
      </c>
      <c r="C264" s="237">
        <v>250.44423148691823</v>
      </c>
    </row>
    <row r="265" spans="2:3" x14ac:dyDescent="0.25">
      <c r="B265" s="238">
        <v>202</v>
      </c>
      <c r="C265" s="237">
        <v>87.021179953891476</v>
      </c>
    </row>
    <row r="266" spans="2:3" x14ac:dyDescent="0.25">
      <c r="B266" s="238">
        <v>203</v>
      </c>
      <c r="C266" s="237">
        <v>38.114150312200692</v>
      </c>
    </row>
    <row r="267" spans="2:3" x14ac:dyDescent="0.25">
      <c r="B267" s="238">
        <v>204</v>
      </c>
      <c r="C267" s="237">
        <v>65.352579315417756</v>
      </c>
    </row>
    <row r="268" spans="2:3" x14ac:dyDescent="0.25">
      <c r="B268" s="238">
        <v>205</v>
      </c>
      <c r="C268" s="237">
        <v>171.82287842810382</v>
      </c>
    </row>
    <row r="269" spans="2:3" x14ac:dyDescent="0.25">
      <c r="B269" s="238">
        <v>206</v>
      </c>
      <c r="C269" s="237">
        <v>-28.949607307213114</v>
      </c>
    </row>
    <row r="270" spans="2:3" x14ac:dyDescent="0.25">
      <c r="B270" s="238">
        <v>207</v>
      </c>
      <c r="C270" s="237">
        <v>102.86541742035848</v>
      </c>
    </row>
    <row r="271" spans="2:3" x14ac:dyDescent="0.25">
      <c r="B271" s="238">
        <v>208</v>
      </c>
      <c r="C271" s="237">
        <v>209.94632034233996</v>
      </c>
    </row>
    <row r="272" spans="2:3" x14ac:dyDescent="0.25">
      <c r="B272" s="238">
        <v>209</v>
      </c>
      <c r="C272" s="237">
        <v>78.818672975858107</v>
      </c>
    </row>
    <row r="273" spans="2:3" x14ac:dyDescent="0.25">
      <c r="B273" s="238">
        <v>210</v>
      </c>
      <c r="C273" s="237">
        <v>32.403778665407827</v>
      </c>
    </row>
    <row r="274" spans="2:3" x14ac:dyDescent="0.25">
      <c r="B274" s="238">
        <v>211</v>
      </c>
      <c r="C274" s="237">
        <v>-89.084419325707017</v>
      </c>
    </row>
    <row r="275" spans="2:3" x14ac:dyDescent="0.25">
      <c r="B275" s="238">
        <v>212</v>
      </c>
      <c r="C275" s="237">
        <v>63.50986289139864</v>
      </c>
    </row>
    <row r="276" spans="2:3" x14ac:dyDescent="0.25">
      <c r="B276" s="238">
        <v>213</v>
      </c>
      <c r="C276" s="237">
        <v>196.91499006395372</v>
      </c>
    </row>
    <row r="277" spans="2:3" x14ac:dyDescent="0.25">
      <c r="B277" s="238">
        <v>214</v>
      </c>
      <c r="C277" s="237">
        <v>215.52713647165587</v>
      </c>
    </row>
    <row r="278" spans="2:3" x14ac:dyDescent="0.25">
      <c r="B278" s="238">
        <v>215</v>
      </c>
      <c r="C278" s="237">
        <v>189.61035347871962</v>
      </c>
    </row>
    <row r="279" spans="2:3" x14ac:dyDescent="0.25">
      <c r="B279" s="238">
        <v>216</v>
      </c>
      <c r="C279" s="237">
        <v>207.16481220707166</v>
      </c>
    </row>
    <row r="280" spans="2:3" x14ac:dyDescent="0.25">
      <c r="B280" s="238">
        <v>217</v>
      </c>
      <c r="C280" s="237">
        <v>207.1492893804807</v>
      </c>
    </row>
    <row r="281" spans="2:3" x14ac:dyDescent="0.25">
      <c r="B281" s="238">
        <v>218</v>
      </c>
      <c r="C281" s="237">
        <v>236.78100761800732</v>
      </c>
    </row>
    <row r="282" spans="2:3" x14ac:dyDescent="0.25">
      <c r="B282" s="238">
        <v>219</v>
      </c>
      <c r="C282" s="237">
        <v>109.19719069067108</v>
      </c>
    </row>
    <row r="283" spans="2:3" x14ac:dyDescent="0.25">
      <c r="B283" s="238">
        <v>220</v>
      </c>
      <c r="C283" s="237">
        <v>229.0154966415833</v>
      </c>
    </row>
    <row r="284" spans="2:3" x14ac:dyDescent="0.25">
      <c r="B284" s="238">
        <v>221</v>
      </c>
      <c r="C284" s="237">
        <v>-83.4443434337187</v>
      </c>
    </row>
    <row r="285" spans="2:3" x14ac:dyDescent="0.25">
      <c r="B285" s="238">
        <v>222</v>
      </c>
      <c r="C285" s="237">
        <v>-42.045311147279222</v>
      </c>
    </row>
    <row r="286" spans="2:3" x14ac:dyDescent="0.25">
      <c r="B286" s="238">
        <v>223</v>
      </c>
      <c r="C286" s="237">
        <v>212.26835093804306</v>
      </c>
    </row>
    <row r="287" spans="2:3" x14ac:dyDescent="0.25">
      <c r="B287" s="238">
        <v>224</v>
      </c>
      <c r="C287" s="237">
        <v>35.705821102752864</v>
      </c>
    </row>
    <row r="288" spans="2:3" x14ac:dyDescent="0.25">
      <c r="B288" s="238">
        <v>225</v>
      </c>
      <c r="C288" s="237">
        <v>368.50656034034438</v>
      </c>
    </row>
    <row r="289" spans="2:3" x14ac:dyDescent="0.25">
      <c r="B289" s="238">
        <v>226</v>
      </c>
      <c r="C289" s="237">
        <v>38.934170237118167</v>
      </c>
    </row>
    <row r="290" spans="2:3" x14ac:dyDescent="0.25">
      <c r="B290" s="238">
        <v>227</v>
      </c>
      <c r="C290" s="237">
        <v>-27.245108068149563</v>
      </c>
    </row>
    <row r="291" spans="2:3" x14ac:dyDescent="0.25">
      <c r="B291" s="238">
        <v>228</v>
      </c>
      <c r="C291" s="237">
        <v>93.001510437742823</v>
      </c>
    </row>
    <row r="292" spans="2:3" x14ac:dyDescent="0.25">
      <c r="B292" s="238">
        <v>229</v>
      </c>
      <c r="C292" s="237">
        <v>263.82604361874883</v>
      </c>
    </row>
    <row r="293" spans="2:3" x14ac:dyDescent="0.25">
      <c r="B293" s="238">
        <v>230</v>
      </c>
      <c r="C293" s="237">
        <v>179.36124327746407</v>
      </c>
    </row>
    <row r="294" spans="2:3" x14ac:dyDescent="0.25">
      <c r="B294" s="238">
        <v>231</v>
      </c>
      <c r="C294" s="237">
        <v>331.93150076442521</v>
      </c>
    </row>
    <row r="295" spans="2:3" x14ac:dyDescent="0.25">
      <c r="B295" s="238">
        <v>232</v>
      </c>
      <c r="C295" s="237">
        <v>156.14849579166446</v>
      </c>
    </row>
    <row r="296" spans="2:3" x14ac:dyDescent="0.25">
      <c r="B296" s="238">
        <v>233</v>
      </c>
      <c r="C296" s="237">
        <v>-59.93294179711836</v>
      </c>
    </row>
    <row r="297" spans="2:3" x14ac:dyDescent="0.25">
      <c r="B297" s="238">
        <v>234</v>
      </c>
      <c r="C297" s="237">
        <v>79.565265802098651</v>
      </c>
    </row>
    <row r="298" spans="2:3" x14ac:dyDescent="0.25">
      <c r="B298" s="238">
        <v>235</v>
      </c>
      <c r="C298" s="237">
        <v>136.7771523532237</v>
      </c>
    </row>
    <row r="299" spans="2:3" x14ac:dyDescent="0.25">
      <c r="B299" s="238">
        <v>236</v>
      </c>
      <c r="C299" s="237">
        <v>234.63227025327313</v>
      </c>
    </row>
    <row r="300" spans="2:3" x14ac:dyDescent="0.25">
      <c r="B300" s="238">
        <v>237</v>
      </c>
      <c r="C300" s="237">
        <v>249.65324878043847</v>
      </c>
    </row>
    <row r="301" spans="2:3" x14ac:dyDescent="0.25">
      <c r="B301" s="238">
        <v>238</v>
      </c>
      <c r="C301" s="237">
        <v>103.28086325103659</v>
      </c>
    </row>
    <row r="302" spans="2:3" x14ac:dyDescent="0.25">
      <c r="B302" s="238">
        <v>239</v>
      </c>
      <c r="C302" s="237">
        <v>153.85186422978489</v>
      </c>
    </row>
    <row r="303" spans="2:3" x14ac:dyDescent="0.25">
      <c r="B303" s="238">
        <v>240</v>
      </c>
      <c r="C303" s="237">
        <v>42.643814918794305</v>
      </c>
    </row>
    <row r="304" spans="2:3" x14ac:dyDescent="0.25">
      <c r="B304" s="238">
        <v>241</v>
      </c>
      <c r="C304" s="237">
        <v>171.11299876643295</v>
      </c>
    </row>
    <row r="305" spans="2:3" x14ac:dyDescent="0.25">
      <c r="B305" s="238">
        <v>242</v>
      </c>
      <c r="C305" s="237">
        <v>43.416354547156033</v>
      </c>
    </row>
    <row r="306" spans="2:3" x14ac:dyDescent="0.25">
      <c r="B306" s="238">
        <v>243</v>
      </c>
      <c r="C306" s="237">
        <v>-5.7479901638390487</v>
      </c>
    </row>
    <row r="307" spans="2:3" x14ac:dyDescent="0.25">
      <c r="B307" s="238">
        <v>244</v>
      </c>
      <c r="C307" s="237">
        <v>243.16799791797288</v>
      </c>
    </row>
    <row r="308" spans="2:3" x14ac:dyDescent="0.25">
      <c r="B308" s="238">
        <v>245</v>
      </c>
      <c r="C308" s="237">
        <v>168.25139608075318</v>
      </c>
    </row>
    <row r="309" spans="2:3" x14ac:dyDescent="0.25">
      <c r="B309" s="238">
        <v>246</v>
      </c>
      <c r="C309" s="237">
        <v>41.475088527102102</v>
      </c>
    </row>
    <row r="310" spans="2:3" x14ac:dyDescent="0.25">
      <c r="B310" s="238">
        <v>247</v>
      </c>
      <c r="C310" s="237">
        <v>239.75061738481116</v>
      </c>
    </row>
    <row r="311" spans="2:3" x14ac:dyDescent="0.25">
      <c r="B311" s="238">
        <v>248</v>
      </c>
      <c r="C311" s="237">
        <v>-199.05869345884929</v>
      </c>
    </row>
    <row r="312" spans="2:3" x14ac:dyDescent="0.25">
      <c r="B312" s="238">
        <v>249</v>
      </c>
      <c r="C312" s="237">
        <v>109.24495772243118</v>
      </c>
    </row>
    <row r="313" spans="2:3" x14ac:dyDescent="0.25">
      <c r="B313" s="238">
        <v>250</v>
      </c>
      <c r="C313" s="237">
        <v>126.90901342046659</v>
      </c>
    </row>
    <row r="314" spans="2:3" x14ac:dyDescent="0.25">
      <c r="B314" s="238">
        <v>251</v>
      </c>
      <c r="C314" s="237">
        <v>141.35140464623871</v>
      </c>
    </row>
    <row r="315" spans="2:3" x14ac:dyDescent="0.25">
      <c r="B315" s="238">
        <v>252</v>
      </c>
      <c r="C315" s="237">
        <v>104.41408201585055</v>
      </c>
    </row>
    <row r="316" spans="2:3" x14ac:dyDescent="0.25">
      <c r="B316" s="238">
        <v>253</v>
      </c>
      <c r="C316" s="237">
        <v>56.986614294043513</v>
      </c>
    </row>
    <row r="317" spans="2:3" x14ac:dyDescent="0.25">
      <c r="B317" s="238">
        <v>254</v>
      </c>
      <c r="C317" s="237">
        <v>186.55231820492989</v>
      </c>
    </row>
    <row r="318" spans="2:3" x14ac:dyDescent="0.25">
      <c r="B318" s="238">
        <v>255</v>
      </c>
      <c r="C318" s="237">
        <v>40.666064091599196</v>
      </c>
    </row>
    <row r="319" spans="2:3" x14ac:dyDescent="0.25">
      <c r="B319" s="238">
        <v>256</v>
      </c>
      <c r="C319" s="237">
        <v>261.70080453530147</v>
      </c>
    </row>
    <row r="320" spans="2:3" x14ac:dyDescent="0.25">
      <c r="B320" s="238">
        <v>257</v>
      </c>
      <c r="C320" s="237">
        <v>334.8931234051625</v>
      </c>
    </row>
    <row r="321" spans="2:3" x14ac:dyDescent="0.25">
      <c r="B321" s="238">
        <v>258</v>
      </c>
      <c r="C321" s="237">
        <v>74.509754114565766</v>
      </c>
    </row>
    <row r="322" spans="2:3" x14ac:dyDescent="0.25">
      <c r="B322" s="238">
        <v>259</v>
      </c>
      <c r="C322" s="237">
        <v>41.601176689752791</v>
      </c>
    </row>
    <row r="323" spans="2:3" x14ac:dyDescent="0.25">
      <c r="B323" s="238">
        <v>260</v>
      </c>
      <c r="C323" s="237">
        <v>125.68464861748905</v>
      </c>
    </row>
    <row r="324" spans="2:3" x14ac:dyDescent="0.25">
      <c r="B324" s="238">
        <v>261</v>
      </c>
      <c r="C324" s="237">
        <v>17.2230636941337</v>
      </c>
    </row>
    <row r="325" spans="2:3" x14ac:dyDescent="0.25">
      <c r="B325" s="238">
        <v>262</v>
      </c>
      <c r="C325" s="237">
        <v>381.55743503208555</v>
      </c>
    </row>
    <row r="326" spans="2:3" x14ac:dyDescent="0.25">
      <c r="B326" s="238">
        <v>263</v>
      </c>
      <c r="C326" s="237">
        <v>89.978858986314279</v>
      </c>
    </row>
    <row r="327" spans="2:3" x14ac:dyDescent="0.25">
      <c r="B327" s="238">
        <v>264</v>
      </c>
      <c r="C327" s="237">
        <v>-21.145150790054032</v>
      </c>
    </row>
    <row r="328" spans="2:3" x14ac:dyDescent="0.25">
      <c r="B328" s="238">
        <v>265</v>
      </c>
      <c r="C328" s="237">
        <v>173.10476756224219</v>
      </c>
    </row>
    <row r="329" spans="2:3" x14ac:dyDescent="0.25">
      <c r="B329" s="238">
        <v>266</v>
      </c>
      <c r="C329" s="237">
        <v>98.547284935229754</v>
      </c>
    </row>
    <row r="330" spans="2:3" x14ac:dyDescent="0.25">
      <c r="B330" s="238">
        <v>267</v>
      </c>
      <c r="C330" s="237">
        <v>178.78274213161276</v>
      </c>
    </row>
    <row r="331" spans="2:3" x14ac:dyDescent="0.25">
      <c r="B331" s="238">
        <v>268</v>
      </c>
      <c r="C331" s="237">
        <v>164.37011715664755</v>
      </c>
    </row>
    <row r="332" spans="2:3" x14ac:dyDescent="0.25">
      <c r="B332" s="238">
        <v>269</v>
      </c>
      <c r="C332" s="237">
        <v>127.00755254884253</v>
      </c>
    </row>
    <row r="333" spans="2:3" x14ac:dyDescent="0.25">
      <c r="B333" s="238">
        <v>270</v>
      </c>
      <c r="C333" s="237">
        <v>88.569939741152169</v>
      </c>
    </row>
    <row r="334" spans="2:3" x14ac:dyDescent="0.25">
      <c r="B334" s="238">
        <v>271</v>
      </c>
      <c r="C334" s="237">
        <v>7.5224588749821493</v>
      </c>
    </row>
    <row r="335" spans="2:3" x14ac:dyDescent="0.25">
      <c r="B335" s="238">
        <v>272</v>
      </c>
      <c r="C335" s="237">
        <v>121.15274135037895</v>
      </c>
    </row>
    <row r="336" spans="2:3" x14ac:dyDescent="0.25">
      <c r="B336" s="238">
        <v>273</v>
      </c>
      <c r="C336" s="237">
        <v>262.8431058590744</v>
      </c>
    </row>
    <row r="337" spans="2:3" x14ac:dyDescent="0.25">
      <c r="B337" s="238">
        <v>274</v>
      </c>
      <c r="C337" s="237">
        <v>130.29004131769625</v>
      </c>
    </row>
    <row r="338" spans="2:3" x14ac:dyDescent="0.25">
      <c r="B338" s="238">
        <v>275</v>
      </c>
      <c r="C338" s="237">
        <v>120.74798085691251</v>
      </c>
    </row>
    <row r="339" spans="2:3" x14ac:dyDescent="0.25">
      <c r="B339" s="238">
        <v>276</v>
      </c>
      <c r="C339" s="237">
        <v>208.61139670863861</v>
      </c>
    </row>
    <row r="340" spans="2:3" x14ac:dyDescent="0.25">
      <c r="B340" s="238">
        <v>277</v>
      </c>
      <c r="C340" s="237">
        <v>-47.725258739295441</v>
      </c>
    </row>
    <row r="341" spans="2:3" x14ac:dyDescent="0.25">
      <c r="B341" s="238">
        <v>278</v>
      </c>
      <c r="C341" s="237">
        <v>92.690288636138746</v>
      </c>
    </row>
    <row r="342" spans="2:3" x14ac:dyDescent="0.25">
      <c r="B342" s="238">
        <v>279</v>
      </c>
      <c r="C342" s="237">
        <v>-2.3291449559377213</v>
      </c>
    </row>
    <row r="343" spans="2:3" x14ac:dyDescent="0.25">
      <c r="B343" s="238">
        <v>280</v>
      </c>
      <c r="C343" s="237">
        <v>-107.28167684964049</v>
      </c>
    </row>
    <row r="344" spans="2:3" x14ac:dyDescent="0.25">
      <c r="B344" s="238">
        <v>281</v>
      </c>
      <c r="C344" s="237">
        <v>168.65185312589989</v>
      </c>
    </row>
    <row r="345" spans="2:3" x14ac:dyDescent="0.25">
      <c r="B345" s="238">
        <v>282</v>
      </c>
      <c r="C345" s="237">
        <v>-9.2391202445568581</v>
      </c>
    </row>
    <row r="346" spans="2:3" x14ac:dyDescent="0.25">
      <c r="B346" s="238">
        <v>283</v>
      </c>
      <c r="C346" s="237">
        <v>205.82473093636469</v>
      </c>
    </row>
    <row r="347" spans="2:3" x14ac:dyDescent="0.25">
      <c r="B347" s="238">
        <v>284</v>
      </c>
      <c r="C347" s="237">
        <v>105.87080642247506</v>
      </c>
    </row>
    <row r="348" spans="2:3" x14ac:dyDescent="0.25">
      <c r="B348" s="238">
        <v>285</v>
      </c>
      <c r="C348" s="237">
        <v>123.09600872211888</v>
      </c>
    </row>
    <row r="349" spans="2:3" x14ac:dyDescent="0.25">
      <c r="B349" s="238">
        <v>286</v>
      </c>
      <c r="C349" s="237">
        <v>116.20297160943915</v>
      </c>
    </row>
    <row r="350" spans="2:3" x14ac:dyDescent="0.25">
      <c r="B350" s="238">
        <v>287</v>
      </c>
      <c r="C350" s="237">
        <v>55.347169460181263</v>
      </c>
    </row>
    <row r="351" spans="2:3" x14ac:dyDescent="0.25">
      <c r="B351" s="238">
        <v>288</v>
      </c>
      <c r="C351" s="237">
        <v>60.910297324736121</v>
      </c>
    </row>
    <row r="352" spans="2:3" x14ac:dyDescent="0.25">
      <c r="B352" s="238">
        <v>289</v>
      </c>
      <c r="C352" s="237">
        <v>79.126493007900748</v>
      </c>
    </row>
    <row r="353" spans="2:3" x14ac:dyDescent="0.25">
      <c r="B353" s="238">
        <v>290</v>
      </c>
      <c r="C353" s="237">
        <v>201.04003924497215</v>
      </c>
    </row>
    <row r="354" spans="2:3" x14ac:dyDescent="0.25">
      <c r="B354" s="238">
        <v>291</v>
      </c>
      <c r="C354" s="237">
        <v>264.78883750581929</v>
      </c>
    </row>
    <row r="355" spans="2:3" x14ac:dyDescent="0.25">
      <c r="B355" s="238">
        <v>292</v>
      </c>
      <c r="C355" s="237">
        <v>134.84360757353349</v>
      </c>
    </row>
    <row r="356" spans="2:3" x14ac:dyDescent="0.25">
      <c r="B356" s="238">
        <v>293</v>
      </c>
      <c r="C356" s="237">
        <v>187.4965259272538</v>
      </c>
    </row>
    <row r="357" spans="2:3" x14ac:dyDescent="0.25">
      <c r="B357" s="238">
        <v>294</v>
      </c>
      <c r="C357" s="237">
        <v>176.18316338000321</v>
      </c>
    </row>
    <row r="358" spans="2:3" x14ac:dyDescent="0.25">
      <c r="B358" s="238">
        <v>295</v>
      </c>
      <c r="C358" s="237">
        <v>289.36285934130933</v>
      </c>
    </row>
    <row r="359" spans="2:3" x14ac:dyDescent="0.25">
      <c r="B359" s="238">
        <v>296</v>
      </c>
      <c r="C359" s="237">
        <v>151.21138855746568</v>
      </c>
    </row>
    <row r="360" spans="2:3" x14ac:dyDescent="0.25">
      <c r="B360" s="238">
        <v>297</v>
      </c>
      <c r="C360" s="237">
        <v>153.28634791364749</v>
      </c>
    </row>
    <row r="361" spans="2:3" x14ac:dyDescent="0.25">
      <c r="B361" s="238">
        <v>298</v>
      </c>
      <c r="C361" s="237">
        <v>188.65697214360259</v>
      </c>
    </row>
    <row r="362" spans="2:3" x14ac:dyDescent="0.25">
      <c r="B362" s="238">
        <v>299</v>
      </c>
      <c r="C362" s="237">
        <v>65.947732171604088</v>
      </c>
    </row>
    <row r="363" spans="2:3" x14ac:dyDescent="0.25">
      <c r="B363" s="238">
        <v>300</v>
      </c>
      <c r="C363" s="237">
        <v>46.384333925679528</v>
      </c>
    </row>
    <row r="364" spans="2:3" x14ac:dyDescent="0.25">
      <c r="B364" s="238">
        <v>301</v>
      </c>
      <c r="C364" s="237">
        <v>276.56032767950478</v>
      </c>
    </row>
    <row r="365" spans="2:3" x14ac:dyDescent="0.25">
      <c r="B365" s="238">
        <v>302</v>
      </c>
      <c r="C365" s="237">
        <v>272.50445683131835</v>
      </c>
    </row>
    <row r="366" spans="2:3" x14ac:dyDescent="0.25">
      <c r="B366" s="238">
        <v>303</v>
      </c>
      <c r="C366" s="237">
        <v>-30.012399167221957</v>
      </c>
    </row>
    <row r="367" spans="2:3" x14ac:dyDescent="0.25">
      <c r="B367" s="238">
        <v>304</v>
      </c>
      <c r="C367" s="237">
        <v>185.54872831350571</v>
      </c>
    </row>
    <row r="368" spans="2:3" x14ac:dyDescent="0.25">
      <c r="B368" s="238">
        <v>305</v>
      </c>
      <c r="C368" s="237">
        <v>375.86790697776257</v>
      </c>
    </row>
    <row r="369" spans="2:3" x14ac:dyDescent="0.25">
      <c r="B369" s="238">
        <v>306</v>
      </c>
      <c r="C369" s="237">
        <v>302.21026761766137</v>
      </c>
    </row>
    <row r="370" spans="2:3" x14ac:dyDescent="0.25">
      <c r="B370" s="238">
        <v>307</v>
      </c>
      <c r="C370" s="237">
        <v>23.088506406038761</v>
      </c>
    </row>
    <row r="371" spans="2:3" x14ac:dyDescent="0.25">
      <c r="B371" s="238">
        <v>308</v>
      </c>
      <c r="C371" s="237">
        <v>-115.92473276906708</v>
      </c>
    </row>
    <row r="372" spans="2:3" x14ac:dyDescent="0.25">
      <c r="B372" s="238">
        <v>309</v>
      </c>
      <c r="C372" s="237">
        <v>114.70161909624845</v>
      </c>
    </row>
    <row r="373" spans="2:3" x14ac:dyDescent="0.25">
      <c r="B373" s="238">
        <v>310</v>
      </c>
      <c r="C373" s="237">
        <v>176.96462599811127</v>
      </c>
    </row>
    <row r="374" spans="2:3" x14ac:dyDescent="0.25">
      <c r="B374" s="238">
        <v>311</v>
      </c>
      <c r="C374" s="237">
        <v>95.480197825851093</v>
      </c>
    </row>
    <row r="375" spans="2:3" x14ac:dyDescent="0.25">
      <c r="B375" s="238">
        <v>312</v>
      </c>
      <c r="C375" s="237">
        <v>123.10967568893889</v>
      </c>
    </row>
    <row r="376" spans="2:3" x14ac:dyDescent="0.25">
      <c r="B376" s="238">
        <v>313</v>
      </c>
      <c r="C376" s="237">
        <v>-98.593067795783242</v>
      </c>
    </row>
    <row r="377" spans="2:3" x14ac:dyDescent="0.25">
      <c r="B377" s="238">
        <v>314</v>
      </c>
      <c r="C377" s="237">
        <v>238.83127775196758</v>
      </c>
    </row>
    <row r="378" spans="2:3" x14ac:dyDescent="0.25">
      <c r="B378" s="238">
        <v>315</v>
      </c>
      <c r="C378" s="237">
        <v>-30.854656637289679</v>
      </c>
    </row>
    <row r="379" spans="2:3" x14ac:dyDescent="0.25">
      <c r="B379" s="238">
        <v>316</v>
      </c>
      <c r="C379" s="237">
        <v>137.92055157987113</v>
      </c>
    </row>
    <row r="380" spans="2:3" x14ac:dyDescent="0.25">
      <c r="B380" s="238">
        <v>317</v>
      </c>
      <c r="C380" s="237">
        <v>242.00233968476499</v>
      </c>
    </row>
    <row r="381" spans="2:3" x14ac:dyDescent="0.25">
      <c r="B381" s="238">
        <v>318</v>
      </c>
      <c r="C381" s="237">
        <v>-50.654583958990145</v>
      </c>
    </row>
    <row r="382" spans="2:3" x14ac:dyDescent="0.25">
      <c r="B382" s="238">
        <v>319</v>
      </c>
      <c r="C382" s="237">
        <v>196.34445391165465</v>
      </c>
    </row>
    <row r="383" spans="2:3" x14ac:dyDescent="0.25">
      <c r="B383" s="238">
        <v>320</v>
      </c>
      <c r="C383" s="237">
        <v>9.502245445820094</v>
      </c>
    </row>
    <row r="384" spans="2:3" x14ac:dyDescent="0.25">
      <c r="B384" s="238">
        <v>321</v>
      </c>
      <c r="C384" s="237">
        <v>45.423814747312107</v>
      </c>
    </row>
    <row r="385" spans="2:3" x14ac:dyDescent="0.25">
      <c r="B385" s="238">
        <v>322</v>
      </c>
      <c r="C385" s="237">
        <v>304.21741338492507</v>
      </c>
    </row>
    <row r="386" spans="2:3" x14ac:dyDescent="0.25">
      <c r="B386" s="238">
        <v>323</v>
      </c>
      <c r="C386" s="237">
        <v>300.80749172370798</v>
      </c>
    </row>
    <row r="387" spans="2:3" x14ac:dyDescent="0.25">
      <c r="B387" s="238">
        <v>324</v>
      </c>
      <c r="C387" s="237">
        <v>115.96833826846128</v>
      </c>
    </row>
    <row r="388" spans="2:3" x14ac:dyDescent="0.25">
      <c r="B388" s="238">
        <v>325</v>
      </c>
      <c r="C388" s="237">
        <v>17.701842423662285</v>
      </c>
    </row>
    <row r="389" spans="2:3" x14ac:dyDescent="0.25">
      <c r="B389" s="238">
        <v>326</v>
      </c>
      <c r="C389" s="237">
        <v>116.620454193876</v>
      </c>
    </row>
    <row r="390" spans="2:3" x14ac:dyDescent="0.25">
      <c r="B390" s="238">
        <v>327</v>
      </c>
      <c r="C390" s="237">
        <v>83.435079046685331</v>
      </c>
    </row>
    <row r="391" spans="2:3" x14ac:dyDescent="0.25">
      <c r="B391" s="238">
        <v>328</v>
      </c>
      <c r="C391" s="237">
        <v>-14.687416599773428</v>
      </c>
    </row>
    <row r="392" spans="2:3" x14ac:dyDescent="0.25">
      <c r="B392" s="238">
        <v>329</v>
      </c>
      <c r="C392" s="237">
        <v>-40.528946503315268</v>
      </c>
    </row>
    <row r="393" spans="2:3" x14ac:dyDescent="0.25">
      <c r="B393" s="238">
        <v>330</v>
      </c>
      <c r="C393" s="237">
        <v>136.20281412827921</v>
      </c>
    </row>
    <row r="394" spans="2:3" x14ac:dyDescent="0.25">
      <c r="B394" s="238">
        <v>331</v>
      </c>
      <c r="C394" s="237">
        <v>340.0160274988051</v>
      </c>
    </row>
    <row r="395" spans="2:3" x14ac:dyDescent="0.25">
      <c r="B395" s="238">
        <v>332</v>
      </c>
      <c r="C395" s="237">
        <v>198.10848292161191</v>
      </c>
    </row>
    <row r="396" spans="2:3" x14ac:dyDescent="0.25">
      <c r="B396" s="238">
        <v>333</v>
      </c>
      <c r="C396" s="237">
        <v>48.86816783235264</v>
      </c>
    </row>
    <row r="397" spans="2:3" x14ac:dyDescent="0.25">
      <c r="B397" s="238">
        <v>334</v>
      </c>
      <c r="C397" s="237">
        <v>34.440989038181797</v>
      </c>
    </row>
    <row r="398" spans="2:3" x14ac:dyDescent="0.25">
      <c r="B398" s="238">
        <v>335</v>
      </c>
      <c r="C398" s="237">
        <v>143.85335967002516</v>
      </c>
    </row>
    <row r="399" spans="2:3" x14ac:dyDescent="0.25">
      <c r="B399" s="238">
        <v>336</v>
      </c>
      <c r="C399" s="237">
        <v>84.959533196910982</v>
      </c>
    </row>
    <row r="400" spans="2:3" x14ac:dyDescent="0.25">
      <c r="B400" s="238">
        <v>337</v>
      </c>
      <c r="C400" s="237">
        <v>179.41974569013749</v>
      </c>
    </row>
    <row r="401" spans="2:3" x14ac:dyDescent="0.25">
      <c r="B401" s="238">
        <v>338</v>
      </c>
      <c r="C401" s="237">
        <v>100.11628296718159</v>
      </c>
    </row>
    <row r="402" spans="2:3" x14ac:dyDescent="0.25">
      <c r="B402" s="238">
        <v>339</v>
      </c>
      <c r="C402" s="237">
        <v>211.25092527406844</v>
      </c>
    </row>
    <row r="403" spans="2:3" x14ac:dyDescent="0.25">
      <c r="B403" s="238">
        <v>340</v>
      </c>
      <c r="C403" s="237">
        <v>239.34625387471152</v>
      </c>
    </row>
    <row r="404" spans="2:3" x14ac:dyDescent="0.25">
      <c r="B404" s="238">
        <v>341</v>
      </c>
      <c r="C404" s="237">
        <v>156.75434999178609</v>
      </c>
    </row>
    <row r="405" spans="2:3" x14ac:dyDescent="0.25">
      <c r="B405" s="238">
        <v>342</v>
      </c>
      <c r="C405" s="237">
        <v>222.49447799573758</v>
      </c>
    </row>
    <row r="406" spans="2:3" x14ac:dyDescent="0.25">
      <c r="B406" s="238">
        <v>343</v>
      </c>
      <c r="C406" s="237">
        <v>341.00474367760467</v>
      </c>
    </row>
    <row r="407" spans="2:3" x14ac:dyDescent="0.25">
      <c r="B407" s="238">
        <v>344</v>
      </c>
      <c r="C407" s="237">
        <v>-168.11825048399675</v>
      </c>
    </row>
    <row r="408" spans="2:3" x14ac:dyDescent="0.25">
      <c r="B408" s="238">
        <v>345</v>
      </c>
      <c r="C408" s="237">
        <v>244.82478393945948</v>
      </c>
    </row>
    <row r="409" spans="2:3" x14ac:dyDescent="0.25">
      <c r="B409" s="238">
        <v>346</v>
      </c>
      <c r="C409" s="237">
        <v>356.29976094405009</v>
      </c>
    </row>
    <row r="410" spans="2:3" x14ac:dyDescent="0.25">
      <c r="B410" s="238">
        <v>347</v>
      </c>
      <c r="C410" s="237">
        <v>162.80030041008342</v>
      </c>
    </row>
    <row r="411" spans="2:3" x14ac:dyDescent="0.25">
      <c r="B411" s="238">
        <v>348</v>
      </c>
      <c r="C411" s="237">
        <v>152.18873759129281</v>
      </c>
    </row>
    <row r="412" spans="2:3" x14ac:dyDescent="0.25">
      <c r="B412" s="238">
        <v>349</v>
      </c>
      <c r="C412" s="237">
        <v>56.468599278929211</v>
      </c>
    </row>
    <row r="413" spans="2:3" x14ac:dyDescent="0.25">
      <c r="B413" s="238">
        <v>350</v>
      </c>
      <c r="C413" s="237">
        <v>-9.6385607715719459</v>
      </c>
    </row>
    <row r="414" spans="2:3" x14ac:dyDescent="0.25">
      <c r="B414" s="238">
        <v>351</v>
      </c>
      <c r="C414" s="237">
        <v>190.27212161744797</v>
      </c>
    </row>
    <row r="415" spans="2:3" x14ac:dyDescent="0.25">
      <c r="B415" s="238">
        <v>352</v>
      </c>
      <c r="C415" s="237">
        <v>121.34089550068255</v>
      </c>
    </row>
    <row r="416" spans="2:3" x14ac:dyDescent="0.25">
      <c r="B416" s="238">
        <v>353</v>
      </c>
      <c r="C416" s="237">
        <v>392.38752494681182</v>
      </c>
    </row>
    <row r="417" spans="2:3" x14ac:dyDescent="0.25">
      <c r="B417" s="238">
        <v>354</v>
      </c>
      <c r="C417" s="237">
        <v>115.53758873603667</v>
      </c>
    </row>
    <row r="418" spans="2:3" x14ac:dyDescent="0.25">
      <c r="B418" s="238">
        <v>355</v>
      </c>
      <c r="C418" s="237">
        <v>-82.568375020831979</v>
      </c>
    </row>
    <row r="419" spans="2:3" x14ac:dyDescent="0.25">
      <c r="B419" s="238">
        <v>356</v>
      </c>
      <c r="C419" s="237">
        <v>-0.37389970991732469</v>
      </c>
    </row>
    <row r="420" spans="2:3" x14ac:dyDescent="0.25">
      <c r="B420" s="238">
        <v>357</v>
      </c>
      <c r="C420" s="237">
        <v>464.23537621162723</v>
      </c>
    </row>
    <row r="421" spans="2:3" x14ac:dyDescent="0.25">
      <c r="B421" s="238">
        <v>358</v>
      </c>
      <c r="C421" s="237">
        <v>11.144204534191118</v>
      </c>
    </row>
    <row r="422" spans="2:3" x14ac:dyDescent="0.25">
      <c r="B422" s="238">
        <v>359</v>
      </c>
      <c r="C422" s="237">
        <v>143.0894958507358</v>
      </c>
    </row>
    <row r="423" spans="2:3" x14ac:dyDescent="0.25">
      <c r="B423" s="238">
        <v>360</v>
      </c>
      <c r="C423" s="237">
        <v>135.71772837985486</v>
      </c>
    </row>
    <row r="424" spans="2:3" x14ac:dyDescent="0.25">
      <c r="B424" s="238">
        <v>361</v>
      </c>
      <c r="C424" s="237">
        <v>76.87073778513458</v>
      </c>
    </row>
    <row r="425" spans="2:3" x14ac:dyDescent="0.25">
      <c r="B425" s="238">
        <v>362</v>
      </c>
      <c r="C425" s="237">
        <v>43.706321836648812</v>
      </c>
    </row>
    <row r="426" spans="2:3" x14ac:dyDescent="0.25">
      <c r="B426" s="238">
        <v>363</v>
      </c>
      <c r="C426" s="237">
        <v>149.40255763889527</v>
      </c>
    </row>
    <row r="427" spans="2:3" x14ac:dyDescent="0.25">
      <c r="B427" s="238">
        <v>364</v>
      </c>
      <c r="C427" s="237">
        <v>61.753075664831833</v>
      </c>
    </row>
    <row r="428" spans="2:3" x14ac:dyDescent="0.25">
      <c r="B428" s="238">
        <v>365</v>
      </c>
      <c r="C428" s="237">
        <v>238.62876718925065</v>
      </c>
    </row>
    <row r="429" spans="2:3" x14ac:dyDescent="0.25">
      <c r="B429" s="238">
        <v>366</v>
      </c>
      <c r="C429" s="237">
        <v>109.40654693322489</v>
      </c>
    </row>
    <row r="430" spans="2:3" x14ac:dyDescent="0.25">
      <c r="B430" s="238">
        <v>367</v>
      </c>
      <c r="C430" s="237">
        <v>9.267829953140776</v>
      </c>
    </row>
    <row r="431" spans="2:3" x14ac:dyDescent="0.25">
      <c r="B431" s="238">
        <v>368</v>
      </c>
      <c r="C431" s="237">
        <v>126.26797359297503</v>
      </c>
    </row>
    <row r="432" spans="2:3" x14ac:dyDescent="0.25">
      <c r="B432" s="238">
        <v>369</v>
      </c>
      <c r="C432" s="237">
        <v>230.08498335793104</v>
      </c>
    </row>
    <row r="433" spans="2:3" x14ac:dyDescent="0.25">
      <c r="B433" s="238">
        <v>370</v>
      </c>
      <c r="C433" s="237">
        <v>-19.177783446555111</v>
      </c>
    </row>
    <row r="434" spans="2:3" x14ac:dyDescent="0.25">
      <c r="B434" s="238">
        <v>371</v>
      </c>
      <c r="C434" s="237">
        <v>239.6587160740248</v>
      </c>
    </row>
    <row r="435" spans="2:3" x14ac:dyDescent="0.25">
      <c r="B435" s="238">
        <v>372</v>
      </c>
      <c r="C435" s="237">
        <v>-111.11589461102901</v>
      </c>
    </row>
    <row r="436" spans="2:3" x14ac:dyDescent="0.25">
      <c r="B436" s="238">
        <v>373</v>
      </c>
      <c r="C436" s="237">
        <v>124.96865287876707</v>
      </c>
    </row>
    <row r="437" spans="2:3" x14ac:dyDescent="0.25">
      <c r="B437" s="238">
        <v>374</v>
      </c>
      <c r="C437" s="237">
        <v>24.972176351152228</v>
      </c>
    </row>
    <row r="438" spans="2:3" x14ac:dyDescent="0.25">
      <c r="B438" s="238">
        <v>375</v>
      </c>
      <c r="C438" s="237">
        <v>56.5027746251981</v>
      </c>
    </row>
    <row r="439" spans="2:3" x14ac:dyDescent="0.25">
      <c r="B439" s="238">
        <v>376</v>
      </c>
      <c r="C439" s="237">
        <v>25.576573995728239</v>
      </c>
    </row>
    <row r="440" spans="2:3" x14ac:dyDescent="0.25">
      <c r="B440" s="238">
        <v>377</v>
      </c>
      <c r="C440" s="237">
        <v>72.129105856156997</v>
      </c>
    </row>
    <row r="441" spans="2:3" x14ac:dyDescent="0.25">
      <c r="B441" s="238">
        <v>378</v>
      </c>
      <c r="C441" s="237">
        <v>148.91085574108797</v>
      </c>
    </row>
    <row r="442" spans="2:3" x14ac:dyDescent="0.25">
      <c r="B442" s="238">
        <v>379</v>
      </c>
      <c r="C442" s="237">
        <v>264.25432710016491</v>
      </c>
    </row>
    <row r="443" spans="2:3" x14ac:dyDescent="0.25">
      <c r="B443" s="238">
        <v>380</v>
      </c>
      <c r="C443" s="237">
        <v>188.14582518813225</v>
      </c>
    </row>
    <row r="444" spans="2:3" x14ac:dyDescent="0.25">
      <c r="B444" s="238">
        <v>381</v>
      </c>
      <c r="C444" s="237">
        <v>70.846066712280916</v>
      </c>
    </row>
    <row r="445" spans="2:3" x14ac:dyDescent="0.25">
      <c r="B445" s="238">
        <v>382</v>
      </c>
      <c r="C445" s="237">
        <v>390.8596112707138</v>
      </c>
    </row>
    <row r="446" spans="2:3" x14ac:dyDescent="0.25">
      <c r="B446" s="238">
        <v>383</v>
      </c>
      <c r="C446" s="237">
        <v>175.79039794548586</v>
      </c>
    </row>
    <row r="447" spans="2:3" x14ac:dyDescent="0.25">
      <c r="B447" s="238">
        <v>384</v>
      </c>
      <c r="C447" s="237">
        <v>-83.15301362714311</v>
      </c>
    </row>
    <row r="448" spans="2:3" x14ac:dyDescent="0.25">
      <c r="B448" s="238">
        <v>385</v>
      </c>
      <c r="C448" s="237">
        <v>78.141195279264934</v>
      </c>
    </row>
    <row r="449" spans="2:3" x14ac:dyDescent="0.25">
      <c r="B449" s="238">
        <v>386</v>
      </c>
      <c r="C449" s="237">
        <v>-57.184480382950085</v>
      </c>
    </row>
    <row r="450" spans="2:3" x14ac:dyDescent="0.25">
      <c r="B450" s="238">
        <v>387</v>
      </c>
      <c r="C450" s="237">
        <v>48.696224263289437</v>
      </c>
    </row>
    <row r="451" spans="2:3" x14ac:dyDescent="0.25">
      <c r="B451" s="238">
        <v>388</v>
      </c>
      <c r="C451" s="237">
        <v>225.66467206429542</v>
      </c>
    </row>
    <row r="452" spans="2:3" x14ac:dyDescent="0.25">
      <c r="B452" s="238">
        <v>389</v>
      </c>
      <c r="C452" s="237">
        <v>119.32926752975533</v>
      </c>
    </row>
    <row r="453" spans="2:3" x14ac:dyDescent="0.25">
      <c r="B453" s="238">
        <v>390</v>
      </c>
      <c r="C453" s="237">
        <v>24.402547424012155</v>
      </c>
    </row>
    <row r="454" spans="2:3" x14ac:dyDescent="0.25">
      <c r="B454" s="238">
        <v>391</v>
      </c>
      <c r="C454" s="237">
        <v>107.80759801573618</v>
      </c>
    </row>
    <row r="455" spans="2:3" x14ac:dyDescent="0.25">
      <c r="B455" s="238">
        <v>392</v>
      </c>
      <c r="C455" s="237">
        <v>122.11517573379814</v>
      </c>
    </row>
    <row r="456" spans="2:3" x14ac:dyDescent="0.25">
      <c r="B456" s="238">
        <v>393</v>
      </c>
      <c r="C456" s="237">
        <v>240.90274744069978</v>
      </c>
    </row>
    <row r="457" spans="2:3" x14ac:dyDescent="0.25">
      <c r="B457" s="238">
        <v>394</v>
      </c>
      <c r="C457" s="237">
        <v>-2.9105620430926677</v>
      </c>
    </row>
    <row r="458" spans="2:3" x14ac:dyDescent="0.25">
      <c r="B458" s="238">
        <v>395</v>
      </c>
      <c r="C458" s="237">
        <v>84.257409444547903</v>
      </c>
    </row>
    <row r="459" spans="2:3" x14ac:dyDescent="0.25">
      <c r="B459" s="238">
        <v>396</v>
      </c>
      <c r="C459" s="237">
        <v>16.023361448024758</v>
      </c>
    </row>
    <row r="460" spans="2:3" x14ac:dyDescent="0.25">
      <c r="B460" s="238">
        <v>397</v>
      </c>
      <c r="C460" s="237">
        <v>127.69072067142714</v>
      </c>
    </row>
    <row r="461" spans="2:3" x14ac:dyDescent="0.25">
      <c r="B461" s="238">
        <v>398</v>
      </c>
      <c r="C461" s="237">
        <v>78.703004423706005</v>
      </c>
    </row>
    <row r="462" spans="2:3" x14ac:dyDescent="0.25">
      <c r="B462" s="238">
        <v>399</v>
      </c>
      <c r="C462" s="237">
        <v>290.03202114922556</v>
      </c>
    </row>
    <row r="463" spans="2:3" x14ac:dyDescent="0.25">
      <c r="B463" s="238">
        <v>400</v>
      </c>
      <c r="C463" s="237">
        <v>66.9247392927644</v>
      </c>
    </row>
    <row r="464" spans="2:3" x14ac:dyDescent="0.25">
      <c r="B464" s="238">
        <v>401</v>
      </c>
      <c r="C464" s="237">
        <v>250.59527700185333</v>
      </c>
    </row>
    <row r="465" spans="2:3" x14ac:dyDescent="0.25">
      <c r="B465" s="238">
        <v>402</v>
      </c>
      <c r="C465" s="237">
        <v>173.75343571982106</v>
      </c>
    </row>
    <row r="466" spans="2:3" x14ac:dyDescent="0.25">
      <c r="B466" s="238">
        <v>403</v>
      </c>
      <c r="C466" s="237">
        <v>197.9009523373893</v>
      </c>
    </row>
    <row r="467" spans="2:3" x14ac:dyDescent="0.25">
      <c r="B467" s="238">
        <v>404</v>
      </c>
      <c r="C467" s="237">
        <v>400.09705368633854</v>
      </c>
    </row>
    <row r="468" spans="2:3" x14ac:dyDescent="0.25">
      <c r="B468" s="238">
        <v>405</v>
      </c>
      <c r="C468" s="237">
        <v>-104.20957548991348</v>
      </c>
    </row>
    <row r="469" spans="2:3" x14ac:dyDescent="0.25">
      <c r="B469" s="238">
        <v>406</v>
      </c>
      <c r="C469" s="237">
        <v>91.395704785263405</v>
      </c>
    </row>
    <row r="470" spans="2:3" x14ac:dyDescent="0.25">
      <c r="B470" s="238">
        <v>407</v>
      </c>
      <c r="C470" s="237">
        <v>0.24439751930943032</v>
      </c>
    </row>
    <row r="471" spans="2:3" x14ac:dyDescent="0.25">
      <c r="B471" s="238">
        <v>408</v>
      </c>
      <c r="C471" s="237">
        <v>-62.639673443694278</v>
      </c>
    </row>
    <row r="472" spans="2:3" x14ac:dyDescent="0.25">
      <c r="B472" s="238">
        <v>409</v>
      </c>
      <c r="C472" s="237">
        <v>161.95632202423775</v>
      </c>
    </row>
    <row r="473" spans="2:3" x14ac:dyDescent="0.25">
      <c r="B473" s="238">
        <v>410</v>
      </c>
      <c r="C473" s="237">
        <v>146.67817196625163</v>
      </c>
    </row>
    <row r="474" spans="2:3" x14ac:dyDescent="0.25">
      <c r="B474" s="238">
        <v>411</v>
      </c>
      <c r="C474" s="237">
        <v>331.28635856901508</v>
      </c>
    </row>
    <row r="475" spans="2:3" x14ac:dyDescent="0.25">
      <c r="B475" s="238">
        <v>412</v>
      </c>
      <c r="C475" s="237">
        <v>255.20481750277742</v>
      </c>
    </row>
    <row r="476" spans="2:3" x14ac:dyDescent="0.25">
      <c r="B476" s="238">
        <v>413</v>
      </c>
      <c r="C476" s="237">
        <v>119.61741528159942</v>
      </c>
    </row>
    <row r="477" spans="2:3" x14ac:dyDescent="0.25">
      <c r="B477" s="238">
        <v>414</v>
      </c>
      <c r="C477" s="237">
        <v>141.31781247336301</v>
      </c>
    </row>
    <row r="478" spans="2:3" x14ac:dyDescent="0.25">
      <c r="B478" s="238">
        <v>415</v>
      </c>
      <c r="C478" s="237">
        <v>421.04853958892346</v>
      </c>
    </row>
    <row r="479" spans="2:3" x14ac:dyDescent="0.25">
      <c r="B479" s="238">
        <v>416</v>
      </c>
      <c r="C479" s="237">
        <v>186.24174933664221</v>
      </c>
    </row>
    <row r="480" spans="2:3" x14ac:dyDescent="0.25">
      <c r="B480" s="238">
        <v>417</v>
      </c>
      <c r="C480" s="237">
        <v>93.873854986907787</v>
      </c>
    </row>
    <row r="481" spans="2:3" x14ac:dyDescent="0.25">
      <c r="B481" s="238">
        <v>418</v>
      </c>
      <c r="C481" s="237">
        <v>-47.276924786429163</v>
      </c>
    </row>
    <row r="482" spans="2:3" x14ac:dyDescent="0.25">
      <c r="B482" s="238">
        <v>419</v>
      </c>
      <c r="C482" s="237">
        <v>154.87389599322171</v>
      </c>
    </row>
    <row r="483" spans="2:3" x14ac:dyDescent="0.25">
      <c r="B483" s="238">
        <v>420</v>
      </c>
      <c r="C483" s="237">
        <v>-197.41526255781366</v>
      </c>
    </row>
    <row r="484" spans="2:3" x14ac:dyDescent="0.25">
      <c r="B484" s="238">
        <v>421</v>
      </c>
      <c r="C484" s="237">
        <v>258.17801653545382</v>
      </c>
    </row>
    <row r="485" spans="2:3" x14ac:dyDescent="0.25">
      <c r="B485" s="238">
        <v>422</v>
      </c>
      <c r="C485" s="237">
        <v>408.74659349707377</v>
      </c>
    </row>
    <row r="486" spans="2:3" x14ac:dyDescent="0.25">
      <c r="B486" s="238">
        <v>423</v>
      </c>
      <c r="C486" s="237">
        <v>177.02102656162023</v>
      </c>
    </row>
    <row r="487" spans="2:3" x14ac:dyDescent="0.25">
      <c r="B487" s="238">
        <v>424</v>
      </c>
      <c r="C487" s="237">
        <v>152.232318836113</v>
      </c>
    </row>
    <row r="488" spans="2:3" x14ac:dyDescent="0.25">
      <c r="B488" s="238">
        <v>425</v>
      </c>
      <c r="C488" s="237">
        <v>26.417605328625044</v>
      </c>
    </row>
    <row r="489" spans="2:3" x14ac:dyDescent="0.25">
      <c r="B489" s="238">
        <v>426</v>
      </c>
      <c r="C489" s="237">
        <v>150.34518163964012</v>
      </c>
    </row>
    <row r="490" spans="2:3" x14ac:dyDescent="0.25">
      <c r="B490" s="238">
        <v>427</v>
      </c>
      <c r="C490" s="237">
        <v>-89.41026237555667</v>
      </c>
    </row>
    <row r="491" spans="2:3" x14ac:dyDescent="0.25">
      <c r="B491" s="238">
        <v>428</v>
      </c>
      <c r="C491" s="237">
        <v>-22.065156685067933</v>
      </c>
    </row>
    <row r="492" spans="2:3" x14ac:dyDescent="0.25">
      <c r="B492" s="238">
        <v>429</v>
      </c>
      <c r="C492" s="237">
        <v>246.25590929524299</v>
      </c>
    </row>
    <row r="493" spans="2:3" x14ac:dyDescent="0.25">
      <c r="B493" s="238">
        <v>430</v>
      </c>
      <c r="C493" s="237">
        <v>218.3532565927573</v>
      </c>
    </row>
    <row r="494" spans="2:3" x14ac:dyDescent="0.25">
      <c r="B494" s="238">
        <v>431</v>
      </c>
      <c r="C494" s="237">
        <v>267.50654026332143</v>
      </c>
    </row>
    <row r="495" spans="2:3" x14ac:dyDescent="0.25">
      <c r="B495" s="238">
        <v>432</v>
      </c>
      <c r="C495" s="237">
        <v>-35.749179529551071</v>
      </c>
    </row>
    <row r="496" spans="2:3" x14ac:dyDescent="0.25">
      <c r="B496" s="238">
        <v>433</v>
      </c>
      <c r="C496" s="237">
        <v>195.25900038873908</v>
      </c>
    </row>
    <row r="497" spans="2:3" x14ac:dyDescent="0.25">
      <c r="B497" s="238">
        <v>434</v>
      </c>
      <c r="C497" s="237">
        <v>214.09987347003505</v>
      </c>
    </row>
    <row r="498" spans="2:3" x14ac:dyDescent="0.25">
      <c r="B498" s="238">
        <v>435</v>
      </c>
      <c r="C498" s="237">
        <v>293.62370937707203</v>
      </c>
    </row>
    <row r="499" spans="2:3" x14ac:dyDescent="0.25">
      <c r="B499" s="238">
        <v>436</v>
      </c>
      <c r="C499" s="237">
        <v>230.21011302244025</v>
      </c>
    </row>
    <row r="500" spans="2:3" x14ac:dyDescent="0.25">
      <c r="B500" s="238">
        <v>437</v>
      </c>
      <c r="C500" s="237">
        <v>-126.97168423778007</v>
      </c>
    </row>
    <row r="501" spans="2:3" x14ac:dyDescent="0.25">
      <c r="B501" s="238">
        <v>438</v>
      </c>
      <c r="C501" s="237">
        <v>156.18362771454659</v>
      </c>
    </row>
    <row r="502" spans="2:3" x14ac:dyDescent="0.25">
      <c r="B502" s="238">
        <v>439</v>
      </c>
      <c r="C502" s="237">
        <v>208.85915516555883</v>
      </c>
    </row>
    <row r="503" spans="2:3" x14ac:dyDescent="0.25">
      <c r="B503" s="238">
        <v>440</v>
      </c>
      <c r="C503" s="237">
        <v>187.32147200668405</v>
      </c>
    </row>
    <row r="504" spans="2:3" x14ac:dyDescent="0.25">
      <c r="B504" s="238">
        <v>441</v>
      </c>
      <c r="C504" s="237">
        <v>196.33491070376942</v>
      </c>
    </row>
    <row r="505" spans="2:3" x14ac:dyDescent="0.25">
      <c r="B505" s="238">
        <v>442</v>
      </c>
      <c r="C505" s="237">
        <v>212.88867925781869</v>
      </c>
    </row>
    <row r="506" spans="2:3" x14ac:dyDescent="0.25">
      <c r="B506" s="238">
        <v>443</v>
      </c>
      <c r="C506" s="237">
        <v>364.0649677151473</v>
      </c>
    </row>
    <row r="507" spans="2:3" x14ac:dyDescent="0.25">
      <c r="B507" s="238">
        <v>444</v>
      </c>
      <c r="C507" s="237">
        <v>-44.954860585580747</v>
      </c>
    </row>
    <row r="508" spans="2:3" x14ac:dyDescent="0.25">
      <c r="B508" s="238">
        <v>445</v>
      </c>
      <c r="C508" s="237">
        <v>75.427210629435038</v>
      </c>
    </row>
    <row r="509" spans="2:3" x14ac:dyDescent="0.25">
      <c r="B509" s="238">
        <v>446</v>
      </c>
      <c r="C509" s="237">
        <v>233.49564951789952</v>
      </c>
    </row>
    <row r="510" spans="2:3" x14ac:dyDescent="0.25">
      <c r="B510" s="238">
        <v>447</v>
      </c>
      <c r="C510" s="237">
        <v>267.05337496436221</v>
      </c>
    </row>
    <row r="511" spans="2:3" x14ac:dyDescent="0.25">
      <c r="B511" s="238">
        <v>448</v>
      </c>
      <c r="C511" s="237">
        <v>240.80434511882038</v>
      </c>
    </row>
    <row r="512" spans="2:3" x14ac:dyDescent="0.25">
      <c r="B512" s="238">
        <v>449</v>
      </c>
      <c r="C512" s="237">
        <v>133.82777907563099</v>
      </c>
    </row>
    <row r="513" spans="2:3" x14ac:dyDescent="0.25">
      <c r="B513" s="238">
        <v>450</v>
      </c>
      <c r="C513" s="237">
        <v>-27.744433757581362</v>
      </c>
    </row>
    <row r="514" spans="2:3" x14ac:dyDescent="0.25">
      <c r="B514" s="238">
        <v>451</v>
      </c>
      <c r="C514" s="237">
        <v>-248.18908656188643</v>
      </c>
    </row>
    <row r="515" spans="2:3" x14ac:dyDescent="0.25">
      <c r="B515" s="238">
        <v>452</v>
      </c>
      <c r="C515" s="237">
        <v>35.190541837698476</v>
      </c>
    </row>
    <row r="516" spans="2:3" x14ac:dyDescent="0.25">
      <c r="B516" s="238">
        <v>453</v>
      </c>
      <c r="C516" s="237">
        <v>165.8877963010637</v>
      </c>
    </row>
    <row r="517" spans="2:3" x14ac:dyDescent="0.25">
      <c r="B517" s="238">
        <v>454</v>
      </c>
      <c r="C517" s="237">
        <v>11.129809494821274</v>
      </c>
    </row>
    <row r="518" spans="2:3" x14ac:dyDescent="0.25">
      <c r="B518" s="238">
        <v>455</v>
      </c>
      <c r="C518" s="237">
        <v>164.89638185947578</v>
      </c>
    </row>
    <row r="519" spans="2:3" x14ac:dyDescent="0.25">
      <c r="B519" s="238">
        <v>456</v>
      </c>
      <c r="C519" s="237">
        <v>-11.010756201070564</v>
      </c>
    </row>
    <row r="520" spans="2:3" x14ac:dyDescent="0.25">
      <c r="B520" s="238">
        <v>457</v>
      </c>
      <c r="C520" s="237">
        <v>139.39971533313488</v>
      </c>
    </row>
    <row r="521" spans="2:3" x14ac:dyDescent="0.25">
      <c r="B521" s="238">
        <v>458</v>
      </c>
      <c r="C521" s="237">
        <v>-13.1948943762022</v>
      </c>
    </row>
    <row r="522" spans="2:3" x14ac:dyDescent="0.25">
      <c r="B522" s="238">
        <v>459</v>
      </c>
      <c r="C522" s="237">
        <v>35.495340974545115</v>
      </c>
    </row>
    <row r="523" spans="2:3" x14ac:dyDescent="0.25">
      <c r="B523" s="238">
        <v>460</v>
      </c>
      <c r="C523" s="237">
        <v>-112.62800948743626</v>
      </c>
    </row>
    <row r="524" spans="2:3" x14ac:dyDescent="0.25">
      <c r="B524" s="238">
        <v>461</v>
      </c>
      <c r="C524" s="237">
        <v>240.90036648707849</v>
      </c>
    </row>
    <row r="525" spans="2:3" x14ac:dyDescent="0.25">
      <c r="B525" s="238">
        <v>462</v>
      </c>
      <c r="C525" s="237">
        <v>-97.85637598792448</v>
      </c>
    </row>
    <row r="526" spans="2:3" x14ac:dyDescent="0.25">
      <c r="B526" s="238">
        <v>463</v>
      </c>
      <c r="C526" s="237">
        <v>208.79552450956919</v>
      </c>
    </row>
    <row r="527" spans="2:3" x14ac:dyDescent="0.25">
      <c r="B527" s="238">
        <v>464</v>
      </c>
      <c r="C527" s="237">
        <v>10.241947943310521</v>
      </c>
    </row>
    <row r="528" spans="2:3" x14ac:dyDescent="0.25">
      <c r="B528" s="238">
        <v>465</v>
      </c>
      <c r="C528" s="237">
        <v>141.0598715771994</v>
      </c>
    </row>
    <row r="529" spans="2:3" x14ac:dyDescent="0.25">
      <c r="B529" s="238">
        <v>466</v>
      </c>
      <c r="C529" s="237">
        <v>95.543381629994471</v>
      </c>
    </row>
    <row r="530" spans="2:3" x14ac:dyDescent="0.25">
      <c r="B530" s="238">
        <v>467</v>
      </c>
      <c r="C530" s="237">
        <v>244.0596973365424</v>
      </c>
    </row>
    <row r="531" spans="2:3" x14ac:dyDescent="0.25">
      <c r="B531" s="238">
        <v>468</v>
      </c>
      <c r="C531" s="237">
        <v>42.859890922670246</v>
      </c>
    </row>
    <row r="532" spans="2:3" x14ac:dyDescent="0.25">
      <c r="B532" s="238">
        <v>469</v>
      </c>
      <c r="C532" s="237">
        <v>-33.469785215898099</v>
      </c>
    </row>
    <row r="533" spans="2:3" x14ac:dyDescent="0.25">
      <c r="B533" s="238">
        <v>470</v>
      </c>
      <c r="C533" s="237">
        <v>-163.22165795221281</v>
      </c>
    </row>
    <row r="534" spans="2:3" x14ac:dyDescent="0.25">
      <c r="B534" s="238">
        <v>471</v>
      </c>
      <c r="C534" s="237">
        <v>207.92476469847395</v>
      </c>
    </row>
    <row r="535" spans="2:3" x14ac:dyDescent="0.25">
      <c r="B535" s="238">
        <v>472</v>
      </c>
      <c r="C535" s="237">
        <v>-96.474101351846372</v>
      </c>
    </row>
    <row r="536" spans="2:3" x14ac:dyDescent="0.25">
      <c r="B536" s="238">
        <v>473</v>
      </c>
      <c r="C536" s="237">
        <v>178.35860820375774</v>
      </c>
    </row>
    <row r="537" spans="2:3" x14ac:dyDescent="0.25">
      <c r="B537" s="238">
        <v>474</v>
      </c>
      <c r="C537" s="237">
        <v>255.25398649759163</v>
      </c>
    </row>
    <row r="538" spans="2:3" x14ac:dyDescent="0.25">
      <c r="B538" s="238">
        <v>475</v>
      </c>
      <c r="C538" s="237">
        <v>83.944879450935062</v>
      </c>
    </row>
    <row r="539" spans="2:3" x14ac:dyDescent="0.25">
      <c r="B539" s="238">
        <v>476</v>
      </c>
      <c r="C539" s="237">
        <v>8.6970487130704726</v>
      </c>
    </row>
    <row r="540" spans="2:3" x14ac:dyDescent="0.25">
      <c r="B540" s="238">
        <v>477</v>
      </c>
      <c r="C540" s="237">
        <v>296.86844488904148</v>
      </c>
    </row>
    <row r="541" spans="2:3" x14ac:dyDescent="0.25">
      <c r="B541" s="238">
        <v>478</v>
      </c>
      <c r="C541" s="237">
        <v>-188.09832816924154</v>
      </c>
    </row>
    <row r="542" spans="2:3" x14ac:dyDescent="0.25">
      <c r="B542" s="238">
        <v>479</v>
      </c>
      <c r="C542" s="237">
        <v>267.34826929893143</v>
      </c>
    </row>
    <row r="543" spans="2:3" x14ac:dyDescent="0.25">
      <c r="B543" s="238">
        <v>480</v>
      </c>
      <c r="C543" s="237">
        <v>307.22572936994169</v>
      </c>
    </row>
    <row r="544" spans="2:3" x14ac:dyDescent="0.25">
      <c r="B544" s="238">
        <v>481</v>
      </c>
      <c r="C544" s="237">
        <v>82.190025610025572</v>
      </c>
    </row>
    <row r="545" spans="2:3" x14ac:dyDescent="0.25">
      <c r="B545" s="238">
        <v>482</v>
      </c>
      <c r="C545" s="237">
        <v>279.90643302183628</v>
      </c>
    </row>
    <row r="546" spans="2:3" x14ac:dyDescent="0.25">
      <c r="B546" s="238">
        <v>483</v>
      </c>
      <c r="C546" s="237">
        <v>80.619445831434291</v>
      </c>
    </row>
    <row r="547" spans="2:3" x14ac:dyDescent="0.25">
      <c r="B547" s="238">
        <v>484</v>
      </c>
      <c r="C547" s="237">
        <v>85.011188757068453</v>
      </c>
    </row>
    <row r="548" spans="2:3" x14ac:dyDescent="0.25">
      <c r="B548" s="238">
        <v>485</v>
      </c>
      <c r="C548" s="237">
        <v>49.735729367841458</v>
      </c>
    </row>
    <row r="549" spans="2:3" x14ac:dyDescent="0.25">
      <c r="B549" s="238">
        <v>486</v>
      </c>
      <c r="C549" s="237">
        <v>-82.943325986370098</v>
      </c>
    </row>
    <row r="550" spans="2:3" x14ac:dyDescent="0.25">
      <c r="B550" s="238">
        <v>487</v>
      </c>
      <c r="C550" s="237">
        <v>55.802120873426077</v>
      </c>
    </row>
    <row r="551" spans="2:3" x14ac:dyDescent="0.25">
      <c r="B551" s="238">
        <v>488</v>
      </c>
      <c r="C551" s="237">
        <v>393.38541631004944</v>
      </c>
    </row>
    <row r="552" spans="2:3" x14ac:dyDescent="0.25">
      <c r="B552" s="238">
        <v>489</v>
      </c>
      <c r="C552" s="237">
        <v>310.77928965941521</v>
      </c>
    </row>
    <row r="553" spans="2:3" x14ac:dyDescent="0.25">
      <c r="B553" s="238">
        <v>490</v>
      </c>
      <c r="C553" s="237">
        <v>15.222588981668892</v>
      </c>
    </row>
    <row r="554" spans="2:3" x14ac:dyDescent="0.25">
      <c r="B554" s="238">
        <v>491</v>
      </c>
      <c r="C554" s="237">
        <v>-11.605075607065316</v>
      </c>
    </row>
    <row r="555" spans="2:3" x14ac:dyDescent="0.25">
      <c r="B555" s="238">
        <v>492</v>
      </c>
      <c r="C555" s="237">
        <v>225.44992335049056</v>
      </c>
    </row>
    <row r="556" spans="2:3" x14ac:dyDescent="0.25">
      <c r="B556" s="238">
        <v>493</v>
      </c>
      <c r="C556" s="237">
        <v>68.586835580962344</v>
      </c>
    </row>
    <row r="557" spans="2:3" x14ac:dyDescent="0.25">
      <c r="B557" s="238">
        <v>494</v>
      </c>
      <c r="C557" s="237">
        <v>104.08478945264673</v>
      </c>
    </row>
    <row r="558" spans="2:3" x14ac:dyDescent="0.25">
      <c r="B558" s="238">
        <v>495</v>
      </c>
      <c r="C558" s="237">
        <v>35.664106400692091</v>
      </c>
    </row>
    <row r="559" spans="2:3" x14ac:dyDescent="0.25">
      <c r="B559" s="238">
        <v>496</v>
      </c>
      <c r="C559" s="237">
        <v>35.982160103244468</v>
      </c>
    </row>
    <row r="560" spans="2:3" x14ac:dyDescent="0.25">
      <c r="B560" s="238">
        <v>497</v>
      </c>
      <c r="C560" s="237">
        <v>142.65352369412923</v>
      </c>
    </row>
    <row r="561" spans="2:3" x14ac:dyDescent="0.25">
      <c r="B561" s="238">
        <v>498</v>
      </c>
      <c r="C561" s="237">
        <v>113.73659247037466</v>
      </c>
    </row>
    <row r="562" spans="2:3" x14ac:dyDescent="0.25">
      <c r="B562" s="238">
        <v>499</v>
      </c>
      <c r="C562" s="237">
        <v>-42.533944632553045</v>
      </c>
    </row>
    <row r="563" spans="2:3" x14ac:dyDescent="0.25">
      <c r="B563" s="238">
        <v>500</v>
      </c>
      <c r="C563" s="237">
        <v>18.015617545035511</v>
      </c>
    </row>
    <row r="564" spans="2:3" x14ac:dyDescent="0.25">
      <c r="B564" s="238">
        <v>501</v>
      </c>
      <c r="C564" s="237">
        <v>265.68861649432756</v>
      </c>
    </row>
    <row r="565" spans="2:3" x14ac:dyDescent="0.25">
      <c r="B565" s="238">
        <v>502</v>
      </c>
      <c r="C565" s="237">
        <v>40.081979714434752</v>
      </c>
    </row>
    <row r="566" spans="2:3" x14ac:dyDescent="0.25">
      <c r="B566" s="238">
        <v>503</v>
      </c>
      <c r="C566" s="237">
        <v>-26.223799773371951</v>
      </c>
    </row>
    <row r="567" spans="2:3" x14ac:dyDescent="0.25">
      <c r="B567" s="238">
        <v>504</v>
      </c>
      <c r="C567" s="237">
        <v>202.61232500478314</v>
      </c>
    </row>
    <row r="568" spans="2:3" x14ac:dyDescent="0.25">
      <c r="B568" s="238">
        <v>505</v>
      </c>
      <c r="C568" s="237">
        <v>132.99065605907978</v>
      </c>
    </row>
    <row r="569" spans="2:3" x14ac:dyDescent="0.25">
      <c r="B569" s="238">
        <v>506</v>
      </c>
      <c r="C569" s="237">
        <v>91.811371922058697</v>
      </c>
    </row>
    <row r="570" spans="2:3" x14ac:dyDescent="0.25">
      <c r="B570" s="238">
        <v>507</v>
      </c>
      <c r="C570" s="237">
        <v>25.341315804469417</v>
      </c>
    </row>
    <row r="571" spans="2:3" x14ac:dyDescent="0.25">
      <c r="B571" s="238">
        <v>508</v>
      </c>
      <c r="C571" s="237">
        <v>114.91960840753303</v>
      </c>
    </row>
    <row r="572" spans="2:3" x14ac:dyDescent="0.25">
      <c r="B572" s="238">
        <v>509</v>
      </c>
      <c r="C572" s="237">
        <v>200.52765863476623</v>
      </c>
    </row>
    <row r="573" spans="2:3" x14ac:dyDescent="0.25">
      <c r="B573" s="238">
        <v>510</v>
      </c>
      <c r="C573" s="237">
        <v>-52.9074062347336</v>
      </c>
    </row>
    <row r="574" spans="2:3" x14ac:dyDescent="0.25">
      <c r="B574" s="238">
        <v>511</v>
      </c>
      <c r="C574" s="237">
        <v>291.15545866327454</v>
      </c>
    </row>
    <row r="575" spans="2:3" x14ac:dyDescent="0.25">
      <c r="B575" s="238">
        <v>512</v>
      </c>
      <c r="C575" s="237">
        <v>91.005577879052595</v>
      </c>
    </row>
    <row r="576" spans="2:3" x14ac:dyDescent="0.25">
      <c r="B576" s="238">
        <v>513</v>
      </c>
      <c r="C576" s="237">
        <v>181.82591914183371</v>
      </c>
    </row>
    <row r="577" spans="2:3" x14ac:dyDescent="0.25">
      <c r="B577" s="238">
        <v>514</v>
      </c>
      <c r="C577" s="237">
        <v>-173.35321262387356</v>
      </c>
    </row>
    <row r="578" spans="2:3" x14ac:dyDescent="0.25">
      <c r="B578" s="238">
        <v>515</v>
      </c>
      <c r="C578" s="237">
        <v>-1.2803510032763796</v>
      </c>
    </row>
    <row r="579" spans="2:3" x14ac:dyDescent="0.25">
      <c r="B579" s="238">
        <v>516</v>
      </c>
      <c r="C579" s="237">
        <v>83.840355797675159</v>
      </c>
    </row>
    <row r="580" spans="2:3" x14ac:dyDescent="0.25">
      <c r="B580" s="238">
        <v>517</v>
      </c>
      <c r="C580" s="237">
        <v>54.987010873763793</v>
      </c>
    </row>
    <row r="581" spans="2:3" x14ac:dyDescent="0.25">
      <c r="B581" s="238">
        <v>518</v>
      </c>
      <c r="C581" s="237">
        <v>253.63822695155375</v>
      </c>
    </row>
    <row r="582" spans="2:3" x14ac:dyDescent="0.25">
      <c r="B582" s="238">
        <v>519</v>
      </c>
      <c r="C582" s="237">
        <v>74.110379386513671</v>
      </c>
    </row>
    <row r="583" spans="2:3" x14ac:dyDescent="0.25">
      <c r="B583" s="238">
        <v>520</v>
      </c>
      <c r="C583" s="237">
        <v>67.878737190066317</v>
      </c>
    </row>
    <row r="584" spans="2:3" x14ac:dyDescent="0.25">
      <c r="B584" s="238">
        <v>521</v>
      </c>
      <c r="C584" s="237">
        <v>117.09085899349989</v>
      </c>
    </row>
    <row r="585" spans="2:3" x14ac:dyDescent="0.25">
      <c r="B585" s="238">
        <v>522</v>
      </c>
      <c r="C585" s="237">
        <v>289.59347895079418</v>
      </c>
    </row>
    <row r="586" spans="2:3" x14ac:dyDescent="0.25">
      <c r="B586" s="238">
        <v>523</v>
      </c>
      <c r="C586" s="237">
        <v>256.70146629206192</v>
      </c>
    </row>
    <row r="587" spans="2:3" x14ac:dyDescent="0.25">
      <c r="B587" s="238">
        <v>524</v>
      </c>
      <c r="C587" s="237">
        <v>108.15179665100645</v>
      </c>
    </row>
    <row r="588" spans="2:3" x14ac:dyDescent="0.25">
      <c r="B588" s="238">
        <v>525</v>
      </c>
      <c r="C588" s="237">
        <v>-31.341570188787074</v>
      </c>
    </row>
    <row r="589" spans="2:3" x14ac:dyDescent="0.25">
      <c r="B589" s="238">
        <v>526</v>
      </c>
      <c r="C589" s="237">
        <v>71.049038545093623</v>
      </c>
    </row>
    <row r="590" spans="2:3" x14ac:dyDescent="0.25">
      <c r="B590" s="238">
        <v>527</v>
      </c>
      <c r="C590" s="237">
        <v>-124.38737258317997</v>
      </c>
    </row>
    <row r="591" spans="2:3" x14ac:dyDescent="0.25">
      <c r="B591" s="238">
        <v>528</v>
      </c>
      <c r="C591" s="237">
        <v>-75.028931332906495</v>
      </c>
    </row>
    <row r="592" spans="2:3" x14ac:dyDescent="0.25">
      <c r="B592" s="238">
        <v>529</v>
      </c>
      <c r="C592" s="237">
        <v>50.229653602934633</v>
      </c>
    </row>
    <row r="593" spans="2:3" x14ac:dyDescent="0.25">
      <c r="B593" s="238">
        <v>530</v>
      </c>
      <c r="C593" s="237">
        <v>107.81351050916605</v>
      </c>
    </row>
    <row r="594" spans="2:3" x14ac:dyDescent="0.25">
      <c r="B594" s="238">
        <v>531</v>
      </c>
      <c r="C594" s="237">
        <v>495.56398625040219</v>
      </c>
    </row>
    <row r="595" spans="2:3" x14ac:dyDescent="0.25">
      <c r="B595" s="238">
        <v>532</v>
      </c>
      <c r="C595" s="237">
        <v>276.6051390039504</v>
      </c>
    </row>
    <row r="596" spans="2:3" x14ac:dyDescent="0.25">
      <c r="B596" s="238">
        <v>533</v>
      </c>
      <c r="C596" s="237">
        <v>152.44536953378883</v>
      </c>
    </row>
    <row r="597" spans="2:3" x14ac:dyDescent="0.25">
      <c r="B597" s="238">
        <v>534</v>
      </c>
      <c r="C597" s="237">
        <v>69.164889602038983</v>
      </c>
    </row>
    <row r="598" spans="2:3" x14ac:dyDescent="0.25">
      <c r="B598" s="238">
        <v>535</v>
      </c>
      <c r="C598" s="237">
        <v>170.4321678400799</v>
      </c>
    </row>
    <row r="599" spans="2:3" x14ac:dyDescent="0.25">
      <c r="B599" s="238">
        <v>536</v>
      </c>
      <c r="C599" s="237">
        <v>201.71713851882737</v>
      </c>
    </row>
    <row r="600" spans="2:3" x14ac:dyDescent="0.25">
      <c r="B600" s="238">
        <v>537</v>
      </c>
      <c r="C600" s="237">
        <v>109.22760164941496</v>
      </c>
    </row>
    <row r="601" spans="2:3" x14ac:dyDescent="0.25">
      <c r="B601" s="238">
        <v>538</v>
      </c>
      <c r="C601" s="237">
        <v>67.354216741709095</v>
      </c>
    </row>
    <row r="602" spans="2:3" x14ac:dyDescent="0.25">
      <c r="B602" s="238">
        <v>539</v>
      </c>
      <c r="C602" s="237">
        <v>89.477077830337748</v>
      </c>
    </row>
    <row r="603" spans="2:3" x14ac:dyDescent="0.25">
      <c r="B603" s="238">
        <v>540</v>
      </c>
      <c r="C603" s="237">
        <v>183.61143735127388</v>
      </c>
    </row>
    <row r="604" spans="2:3" x14ac:dyDescent="0.25">
      <c r="B604" s="238">
        <v>541</v>
      </c>
      <c r="C604" s="237">
        <v>247.2339726121225</v>
      </c>
    </row>
    <row r="605" spans="2:3" x14ac:dyDescent="0.25">
      <c r="B605" s="238">
        <v>542</v>
      </c>
      <c r="C605" s="237">
        <v>-50.44117326462424</v>
      </c>
    </row>
    <row r="606" spans="2:3" x14ac:dyDescent="0.25">
      <c r="B606" s="238">
        <v>543</v>
      </c>
      <c r="C606" s="237">
        <v>250.44137526295404</v>
      </c>
    </row>
    <row r="607" spans="2:3" x14ac:dyDescent="0.25">
      <c r="B607" s="238">
        <v>544</v>
      </c>
      <c r="C607" s="237">
        <v>284.5650933958849</v>
      </c>
    </row>
    <row r="608" spans="2:3" x14ac:dyDescent="0.25">
      <c r="B608" s="238">
        <v>545</v>
      </c>
      <c r="C608" s="237">
        <v>175.57156245430352</v>
      </c>
    </row>
    <row r="609" spans="2:3" x14ac:dyDescent="0.25">
      <c r="B609" s="238">
        <v>546</v>
      </c>
      <c r="C609" s="237">
        <v>312.69632179999496</v>
      </c>
    </row>
    <row r="610" spans="2:3" x14ac:dyDescent="0.25">
      <c r="B610" s="238">
        <v>547</v>
      </c>
      <c r="C610" s="237">
        <v>162.50614816535526</v>
      </c>
    </row>
    <row r="611" spans="2:3" x14ac:dyDescent="0.25">
      <c r="B611" s="238">
        <v>548</v>
      </c>
      <c r="C611" s="237">
        <v>62.641419009745221</v>
      </c>
    </row>
    <row r="612" spans="2:3" x14ac:dyDescent="0.25">
      <c r="B612" s="238">
        <v>549</v>
      </c>
      <c r="C612" s="237">
        <v>-120.06638392919885</v>
      </c>
    </row>
    <row r="613" spans="2:3" x14ac:dyDescent="0.25">
      <c r="B613" s="238">
        <v>550</v>
      </c>
      <c r="C613" s="237">
        <v>236.46693975262662</v>
      </c>
    </row>
    <row r="614" spans="2:3" x14ac:dyDescent="0.25">
      <c r="B614" s="238">
        <v>551</v>
      </c>
      <c r="C614" s="237">
        <v>375.81315617734435</v>
      </c>
    </row>
    <row r="615" spans="2:3" x14ac:dyDescent="0.25">
      <c r="B615" s="238">
        <v>552</v>
      </c>
      <c r="C615" s="237">
        <v>347.90504010935229</v>
      </c>
    </row>
    <row r="616" spans="2:3" x14ac:dyDescent="0.25">
      <c r="B616" s="238">
        <v>553</v>
      </c>
      <c r="C616" s="237">
        <v>69.749164033930555</v>
      </c>
    </row>
    <row r="617" spans="2:3" x14ac:dyDescent="0.25">
      <c r="B617" s="238">
        <v>554</v>
      </c>
      <c r="C617" s="237">
        <v>114.53842845888481</v>
      </c>
    </row>
    <row r="618" spans="2:3" x14ac:dyDescent="0.25">
      <c r="B618" s="238">
        <v>555</v>
      </c>
      <c r="C618" s="237">
        <v>242.7741876215776</v>
      </c>
    </row>
    <row r="619" spans="2:3" x14ac:dyDescent="0.25">
      <c r="B619" s="238">
        <v>556</v>
      </c>
      <c r="C619" s="237">
        <v>219.05620524309063</v>
      </c>
    </row>
    <row r="620" spans="2:3" x14ac:dyDescent="0.25">
      <c r="B620" s="238">
        <v>557</v>
      </c>
      <c r="C620" s="237">
        <v>132.5439621884895</v>
      </c>
    </row>
    <row r="621" spans="2:3" x14ac:dyDescent="0.25">
      <c r="B621" s="238">
        <v>558</v>
      </c>
      <c r="C621" s="237">
        <v>-12.2364631588664</v>
      </c>
    </row>
    <row r="622" spans="2:3" x14ac:dyDescent="0.25">
      <c r="B622" s="238">
        <v>559</v>
      </c>
      <c r="C622" s="237">
        <v>-100.21381342226695</v>
      </c>
    </row>
    <row r="623" spans="2:3" x14ac:dyDescent="0.25">
      <c r="B623" s="238">
        <v>560</v>
      </c>
      <c r="C623" s="237">
        <v>270.51363045160377</v>
      </c>
    </row>
    <row r="624" spans="2:3" x14ac:dyDescent="0.25">
      <c r="B624" s="238">
        <v>561</v>
      </c>
      <c r="C624" s="237">
        <v>-7.3310755525333633</v>
      </c>
    </row>
    <row r="625" spans="2:3" x14ac:dyDescent="0.25">
      <c r="B625" s="238">
        <v>562</v>
      </c>
      <c r="C625" s="237">
        <v>279.21461197456415</v>
      </c>
    </row>
    <row r="626" spans="2:3" x14ac:dyDescent="0.25">
      <c r="B626" s="238">
        <v>563</v>
      </c>
      <c r="C626" s="237">
        <v>96.053052349327459</v>
      </c>
    </row>
    <row r="627" spans="2:3" x14ac:dyDescent="0.25">
      <c r="B627" s="238">
        <v>564</v>
      </c>
      <c r="C627" s="237">
        <v>-30.864650902307233</v>
      </c>
    </row>
    <row r="628" spans="2:3" x14ac:dyDescent="0.25">
      <c r="B628" s="238">
        <v>565</v>
      </c>
      <c r="C628" s="237">
        <v>101.6181033335674</v>
      </c>
    </row>
    <row r="629" spans="2:3" x14ac:dyDescent="0.25">
      <c r="B629" s="238">
        <v>566</v>
      </c>
      <c r="C629" s="237">
        <v>-5.288776907932089</v>
      </c>
    </row>
    <row r="630" spans="2:3" x14ac:dyDescent="0.25">
      <c r="B630" s="238">
        <v>567</v>
      </c>
      <c r="C630" s="237">
        <v>97.144311528018008</v>
      </c>
    </row>
    <row r="631" spans="2:3" x14ac:dyDescent="0.25">
      <c r="B631" s="238">
        <v>568</v>
      </c>
      <c r="C631" s="237">
        <v>117.11844619271487</v>
      </c>
    </row>
    <row r="632" spans="2:3" x14ac:dyDescent="0.25">
      <c r="B632" s="238">
        <v>569</v>
      </c>
      <c r="C632" s="237">
        <v>-98.860355594987254</v>
      </c>
    </row>
    <row r="633" spans="2:3" x14ac:dyDescent="0.25">
      <c r="B633" s="238">
        <v>570</v>
      </c>
      <c r="C633" s="237">
        <v>106.36869133435211</v>
      </c>
    </row>
    <row r="634" spans="2:3" x14ac:dyDescent="0.25">
      <c r="B634" s="238">
        <v>571</v>
      </c>
      <c r="C634" s="237">
        <v>311.91558305670321</v>
      </c>
    </row>
    <row r="635" spans="2:3" x14ac:dyDescent="0.25">
      <c r="B635" s="238">
        <v>572</v>
      </c>
      <c r="C635" s="237">
        <v>78.523958018780291</v>
      </c>
    </row>
    <row r="636" spans="2:3" x14ac:dyDescent="0.25">
      <c r="B636" s="238">
        <v>573</v>
      </c>
      <c r="C636" s="237">
        <v>98.319911458423732</v>
      </c>
    </row>
    <row r="637" spans="2:3" x14ac:dyDescent="0.25">
      <c r="B637" s="238">
        <v>574</v>
      </c>
      <c r="C637" s="237">
        <v>141.87330591156308</v>
      </c>
    </row>
    <row r="638" spans="2:3" x14ac:dyDescent="0.25">
      <c r="B638" s="238">
        <v>575</v>
      </c>
      <c r="C638" s="237">
        <v>76.684317017035852</v>
      </c>
    </row>
    <row r="639" spans="2:3" x14ac:dyDescent="0.25">
      <c r="B639" s="238">
        <v>576</v>
      </c>
      <c r="C639" s="237">
        <v>36.603827912778016</v>
      </c>
    </row>
    <row r="640" spans="2:3" x14ac:dyDescent="0.25">
      <c r="B640" s="238">
        <v>577</v>
      </c>
      <c r="C640" s="237">
        <v>277.64581961425256</v>
      </c>
    </row>
    <row r="641" spans="2:3" x14ac:dyDescent="0.25">
      <c r="B641" s="238">
        <v>578</v>
      </c>
      <c r="C641" s="237">
        <v>108.08262924436517</v>
      </c>
    </row>
    <row r="642" spans="2:3" x14ac:dyDescent="0.25">
      <c r="B642" s="238">
        <v>579</v>
      </c>
      <c r="C642" s="237">
        <v>32.031181276892568</v>
      </c>
    </row>
    <row r="643" spans="2:3" x14ac:dyDescent="0.25">
      <c r="B643" s="238">
        <v>580</v>
      </c>
      <c r="C643" s="237">
        <v>-72.480081297719352</v>
      </c>
    </row>
    <row r="644" spans="2:3" x14ac:dyDescent="0.25">
      <c r="B644" s="238">
        <v>581</v>
      </c>
      <c r="C644" s="237">
        <v>149.6223244184261</v>
      </c>
    </row>
    <row r="645" spans="2:3" x14ac:dyDescent="0.25">
      <c r="B645" s="238">
        <v>582</v>
      </c>
      <c r="C645" s="237">
        <v>271.01944308638565</v>
      </c>
    </row>
    <row r="646" spans="2:3" x14ac:dyDescent="0.25">
      <c r="B646" s="238">
        <v>583</v>
      </c>
      <c r="C646" s="237">
        <v>151.99844069107871</v>
      </c>
    </row>
    <row r="647" spans="2:3" x14ac:dyDescent="0.25">
      <c r="B647" s="238">
        <v>584</v>
      </c>
      <c r="C647" s="237">
        <v>225.37528141702327</v>
      </c>
    </row>
    <row r="648" spans="2:3" x14ac:dyDescent="0.25">
      <c r="B648" s="238">
        <v>585</v>
      </c>
      <c r="C648" s="237">
        <v>-109.0345882114982</v>
      </c>
    </row>
    <row r="649" spans="2:3" x14ac:dyDescent="0.25">
      <c r="B649" s="238">
        <v>586</v>
      </c>
      <c r="C649" s="237">
        <v>-122.64666775984918</v>
      </c>
    </row>
    <row r="650" spans="2:3" x14ac:dyDescent="0.25">
      <c r="B650" s="238">
        <v>587</v>
      </c>
      <c r="C650" s="237">
        <v>181.20616131390548</v>
      </c>
    </row>
    <row r="651" spans="2:3" x14ac:dyDescent="0.25">
      <c r="B651" s="238">
        <v>588</v>
      </c>
      <c r="C651" s="237">
        <v>107.4356504830168</v>
      </c>
    </row>
    <row r="652" spans="2:3" x14ac:dyDescent="0.25">
      <c r="B652" s="238">
        <v>589</v>
      </c>
      <c r="C652" s="237">
        <v>105.82414681739812</v>
      </c>
    </row>
    <row r="653" spans="2:3" x14ac:dyDescent="0.25">
      <c r="B653" s="238">
        <v>590</v>
      </c>
      <c r="C653" s="237">
        <v>40.825840003774999</v>
      </c>
    </row>
    <row r="654" spans="2:3" x14ac:dyDescent="0.25">
      <c r="B654" s="238">
        <v>591</v>
      </c>
      <c r="C654" s="237">
        <v>26.48941293453835</v>
      </c>
    </row>
    <row r="655" spans="2:3" x14ac:dyDescent="0.25">
      <c r="B655" s="238">
        <v>592</v>
      </c>
      <c r="C655" s="237">
        <v>398.49022643201295</v>
      </c>
    </row>
    <row r="656" spans="2:3" x14ac:dyDescent="0.25">
      <c r="B656" s="238">
        <v>593</v>
      </c>
      <c r="C656" s="237">
        <v>32.762065512499788</v>
      </c>
    </row>
    <row r="657" spans="2:3" x14ac:dyDescent="0.25">
      <c r="B657" s="238">
        <v>594</v>
      </c>
      <c r="C657" s="237">
        <v>-116.67138120522259</v>
      </c>
    </row>
    <row r="658" spans="2:3" x14ac:dyDescent="0.25">
      <c r="B658" s="238">
        <v>595</v>
      </c>
      <c r="C658" s="237">
        <v>135.30351348102769</v>
      </c>
    </row>
    <row r="659" spans="2:3" x14ac:dyDescent="0.25">
      <c r="B659" s="238">
        <v>596</v>
      </c>
      <c r="C659" s="237">
        <v>42.384241920639397</v>
      </c>
    </row>
    <row r="660" spans="2:3" x14ac:dyDescent="0.25">
      <c r="B660" s="238">
        <v>597</v>
      </c>
      <c r="C660" s="237">
        <v>144.1285100131754</v>
      </c>
    </row>
    <row r="661" spans="2:3" x14ac:dyDescent="0.25">
      <c r="B661" s="238">
        <v>598</v>
      </c>
      <c r="C661" s="237">
        <v>-6.484864800454659</v>
      </c>
    </row>
    <row r="662" spans="2:3" x14ac:dyDescent="0.25">
      <c r="B662" s="238">
        <v>599</v>
      </c>
      <c r="C662" s="237">
        <v>106.28988593313881</v>
      </c>
    </row>
    <row r="663" spans="2:3" x14ac:dyDescent="0.25">
      <c r="B663" s="238">
        <v>600</v>
      </c>
      <c r="C663" s="237">
        <v>94.153722748887219</v>
      </c>
    </row>
    <row r="664" spans="2:3" x14ac:dyDescent="0.25">
      <c r="B664" s="238">
        <v>601</v>
      </c>
      <c r="C664" s="237">
        <v>-35.382053266610228</v>
      </c>
    </row>
    <row r="665" spans="2:3" x14ac:dyDescent="0.25">
      <c r="B665" s="238">
        <v>602</v>
      </c>
      <c r="C665" s="237">
        <v>114.49889967135286</v>
      </c>
    </row>
    <row r="666" spans="2:3" x14ac:dyDescent="0.25">
      <c r="B666" s="238">
        <v>603</v>
      </c>
      <c r="C666" s="237">
        <v>133.91651760235143</v>
      </c>
    </row>
    <row r="667" spans="2:3" x14ac:dyDescent="0.25">
      <c r="B667" s="238">
        <v>604</v>
      </c>
      <c r="C667" s="237">
        <v>-99.928698860601799</v>
      </c>
    </row>
    <row r="668" spans="2:3" x14ac:dyDescent="0.25">
      <c r="B668" s="238">
        <v>605</v>
      </c>
      <c r="C668" s="237">
        <v>180.10228932505419</v>
      </c>
    </row>
    <row r="669" spans="2:3" x14ac:dyDescent="0.25">
      <c r="B669" s="238">
        <v>606</v>
      </c>
      <c r="C669" s="237">
        <v>139.96592624495892</v>
      </c>
    </row>
    <row r="670" spans="2:3" x14ac:dyDescent="0.25">
      <c r="B670" s="238">
        <v>607</v>
      </c>
      <c r="C670" s="237">
        <v>231.54447508385613</v>
      </c>
    </row>
    <row r="671" spans="2:3" x14ac:dyDescent="0.25">
      <c r="B671" s="238">
        <v>608</v>
      </c>
      <c r="C671" s="237">
        <v>36.844435148041086</v>
      </c>
    </row>
    <row r="672" spans="2:3" x14ac:dyDescent="0.25">
      <c r="B672" s="238">
        <v>609</v>
      </c>
      <c r="C672" s="237">
        <v>73.906427054348185</v>
      </c>
    </row>
    <row r="673" spans="2:3" x14ac:dyDescent="0.25">
      <c r="B673" s="238">
        <v>610</v>
      </c>
      <c r="C673" s="237">
        <v>243.85594547941841</v>
      </c>
    </row>
    <row r="674" spans="2:3" x14ac:dyDescent="0.25">
      <c r="B674" s="238">
        <v>611</v>
      </c>
      <c r="C674" s="237">
        <v>440.18923099159093</v>
      </c>
    </row>
    <row r="675" spans="2:3" x14ac:dyDescent="0.25">
      <c r="B675" s="238">
        <v>612</v>
      </c>
      <c r="C675" s="237">
        <v>99.496078932960629</v>
      </c>
    </row>
    <row r="676" spans="2:3" x14ac:dyDescent="0.25">
      <c r="B676" s="238">
        <v>613</v>
      </c>
      <c r="C676" s="237">
        <v>15.803666117379095</v>
      </c>
    </row>
    <row r="677" spans="2:3" x14ac:dyDescent="0.25">
      <c r="B677" s="238">
        <v>614</v>
      </c>
      <c r="C677" s="237">
        <v>7.8882894879107681</v>
      </c>
    </row>
    <row r="678" spans="2:3" x14ac:dyDescent="0.25">
      <c r="B678" s="238">
        <v>615</v>
      </c>
      <c r="C678" s="237">
        <v>148.21810824576815</v>
      </c>
    </row>
    <row r="679" spans="2:3" x14ac:dyDescent="0.25">
      <c r="B679" s="238">
        <v>616</v>
      </c>
      <c r="C679" s="237">
        <v>46.00399293268076</v>
      </c>
    </row>
    <row r="680" spans="2:3" x14ac:dyDescent="0.25">
      <c r="B680" s="238">
        <v>617</v>
      </c>
      <c r="C680" s="237">
        <v>336.05946285778487</v>
      </c>
    </row>
    <row r="681" spans="2:3" x14ac:dyDescent="0.25">
      <c r="B681" s="238">
        <v>618</v>
      </c>
      <c r="C681" s="237">
        <v>128.55832442606174</v>
      </c>
    </row>
    <row r="682" spans="2:3" x14ac:dyDescent="0.25">
      <c r="B682" s="238">
        <v>619</v>
      </c>
      <c r="C682" s="237">
        <v>71.822990115682188</v>
      </c>
    </row>
    <row r="683" spans="2:3" x14ac:dyDescent="0.25">
      <c r="B683" s="238">
        <v>620</v>
      </c>
      <c r="C683" s="237">
        <v>8.3806638472959349</v>
      </c>
    </row>
    <row r="684" spans="2:3" x14ac:dyDescent="0.25">
      <c r="B684" s="238">
        <v>621</v>
      </c>
      <c r="C684" s="237">
        <v>-22.024941059230258</v>
      </c>
    </row>
    <row r="685" spans="2:3" x14ac:dyDescent="0.25">
      <c r="B685" s="238">
        <v>622</v>
      </c>
      <c r="C685" s="237">
        <v>62.768883568217518</v>
      </c>
    </row>
    <row r="686" spans="2:3" x14ac:dyDescent="0.25">
      <c r="B686" s="238">
        <v>623</v>
      </c>
      <c r="C686" s="237">
        <v>83.276020333632516</v>
      </c>
    </row>
    <row r="687" spans="2:3" x14ac:dyDescent="0.25">
      <c r="B687" s="238">
        <v>624</v>
      </c>
      <c r="C687" s="237">
        <v>32.802404729112439</v>
      </c>
    </row>
    <row r="688" spans="2:3" x14ac:dyDescent="0.25">
      <c r="B688" s="238">
        <v>625</v>
      </c>
      <c r="C688" s="237">
        <v>-136.8498285530618</v>
      </c>
    </row>
    <row r="689" spans="2:3" x14ac:dyDescent="0.25">
      <c r="B689" s="238">
        <v>626</v>
      </c>
      <c r="C689" s="237">
        <v>115.72047122559121</v>
      </c>
    </row>
    <row r="690" spans="2:3" x14ac:dyDescent="0.25">
      <c r="B690" s="238">
        <v>627</v>
      </c>
      <c r="C690" s="237">
        <v>185.80068124586387</v>
      </c>
    </row>
    <row r="691" spans="2:3" x14ac:dyDescent="0.25">
      <c r="B691" s="238">
        <v>628</v>
      </c>
      <c r="C691" s="237">
        <v>400.69837089336738</v>
      </c>
    </row>
    <row r="692" spans="2:3" x14ac:dyDescent="0.25">
      <c r="B692" s="238">
        <v>629</v>
      </c>
      <c r="C692" s="237">
        <v>-284.92237463643954</v>
      </c>
    </row>
    <row r="693" spans="2:3" x14ac:dyDescent="0.25">
      <c r="B693" s="238">
        <v>630</v>
      </c>
      <c r="C693" s="237">
        <v>169.64689753192889</v>
      </c>
    </row>
    <row r="694" spans="2:3" x14ac:dyDescent="0.25">
      <c r="B694" s="238">
        <v>631</v>
      </c>
      <c r="C694" s="237">
        <v>-104.72643122381842</v>
      </c>
    </row>
    <row r="695" spans="2:3" x14ac:dyDescent="0.25">
      <c r="B695" s="238">
        <v>632</v>
      </c>
      <c r="C695" s="237">
        <v>-53.740153738581171</v>
      </c>
    </row>
    <row r="696" spans="2:3" x14ac:dyDescent="0.25">
      <c r="B696" s="238">
        <v>633</v>
      </c>
      <c r="C696" s="237">
        <v>146.7945571394263</v>
      </c>
    </row>
    <row r="697" spans="2:3" x14ac:dyDescent="0.25">
      <c r="B697" s="238">
        <v>634</v>
      </c>
      <c r="C697" s="237">
        <v>185.55798416765086</v>
      </c>
    </row>
    <row r="698" spans="2:3" x14ac:dyDescent="0.25">
      <c r="B698" s="238">
        <v>635</v>
      </c>
      <c r="C698" s="237">
        <v>-27.992403968199653</v>
      </c>
    </row>
    <row r="699" spans="2:3" x14ac:dyDescent="0.25">
      <c r="B699" s="238">
        <v>636</v>
      </c>
      <c r="C699" s="237">
        <v>-136.55097152321537</v>
      </c>
    </row>
    <row r="700" spans="2:3" x14ac:dyDescent="0.25">
      <c r="B700" s="238">
        <v>637</v>
      </c>
      <c r="C700" s="237">
        <v>152.77538201220162</v>
      </c>
    </row>
    <row r="701" spans="2:3" x14ac:dyDescent="0.25">
      <c r="B701" s="238">
        <v>638</v>
      </c>
      <c r="C701" s="237">
        <v>-137.97874681151342</v>
      </c>
    </row>
    <row r="702" spans="2:3" x14ac:dyDescent="0.25">
      <c r="B702" s="238">
        <v>639</v>
      </c>
      <c r="C702" s="237">
        <v>157.98034960736965</v>
      </c>
    </row>
    <row r="703" spans="2:3" x14ac:dyDescent="0.25">
      <c r="B703" s="238">
        <v>640</v>
      </c>
      <c r="C703" s="237">
        <v>14.516612265104243</v>
      </c>
    </row>
    <row r="704" spans="2:3" x14ac:dyDescent="0.25">
      <c r="B704" s="238">
        <v>641</v>
      </c>
      <c r="C704" s="237">
        <v>111.88392112776506</v>
      </c>
    </row>
    <row r="705" spans="2:3" x14ac:dyDescent="0.25">
      <c r="B705" s="238">
        <v>642</v>
      </c>
      <c r="C705" s="237">
        <v>-16.941395192181119</v>
      </c>
    </row>
    <row r="706" spans="2:3" x14ac:dyDescent="0.25">
      <c r="B706" s="238">
        <v>643</v>
      </c>
      <c r="C706" s="237">
        <v>320.90836684177424</v>
      </c>
    </row>
    <row r="707" spans="2:3" x14ac:dyDescent="0.25">
      <c r="B707" s="238">
        <v>644</v>
      </c>
      <c r="C707" s="237">
        <v>185.69696341581988</v>
      </c>
    </row>
    <row r="708" spans="2:3" x14ac:dyDescent="0.25">
      <c r="B708" s="238">
        <v>645</v>
      </c>
      <c r="C708" s="237">
        <v>-39.304903409101968</v>
      </c>
    </row>
    <row r="709" spans="2:3" x14ac:dyDescent="0.25">
      <c r="B709" s="238">
        <v>646</v>
      </c>
      <c r="C709" s="237">
        <v>116.78536190376686</v>
      </c>
    </row>
    <row r="710" spans="2:3" x14ac:dyDescent="0.25">
      <c r="B710" s="238">
        <v>647</v>
      </c>
      <c r="C710" s="237">
        <v>-63.640065631782875</v>
      </c>
    </row>
    <row r="711" spans="2:3" x14ac:dyDescent="0.25">
      <c r="B711" s="238">
        <v>648</v>
      </c>
      <c r="C711" s="237">
        <v>156.04171963569553</v>
      </c>
    </row>
    <row r="712" spans="2:3" x14ac:dyDescent="0.25">
      <c r="B712" s="238">
        <v>649</v>
      </c>
      <c r="C712" s="237">
        <v>46.224507616696243</v>
      </c>
    </row>
    <row r="713" spans="2:3" x14ac:dyDescent="0.25">
      <c r="B713" s="238">
        <v>650</v>
      </c>
      <c r="C713" s="237">
        <v>313.56621469555722</v>
      </c>
    </row>
    <row r="714" spans="2:3" x14ac:dyDescent="0.25">
      <c r="B714" s="238">
        <v>651</v>
      </c>
      <c r="C714" s="237">
        <v>61.655790547864903</v>
      </c>
    </row>
    <row r="715" spans="2:3" x14ac:dyDescent="0.25">
      <c r="B715" s="238">
        <v>652</v>
      </c>
      <c r="C715" s="237">
        <v>66.666181042962421</v>
      </c>
    </row>
    <row r="716" spans="2:3" x14ac:dyDescent="0.25">
      <c r="B716" s="238">
        <v>653</v>
      </c>
      <c r="C716" s="237">
        <v>111.85756497753735</v>
      </c>
    </row>
    <row r="717" spans="2:3" x14ac:dyDescent="0.25">
      <c r="B717" s="238">
        <v>654</v>
      </c>
      <c r="C717" s="237">
        <v>73.587136863072971</v>
      </c>
    </row>
    <row r="718" spans="2:3" x14ac:dyDescent="0.25">
      <c r="B718" s="238">
        <v>655</v>
      </c>
      <c r="C718" s="237">
        <v>152.11687364967958</v>
      </c>
    </row>
    <row r="719" spans="2:3" x14ac:dyDescent="0.25">
      <c r="B719" s="238">
        <v>656</v>
      </c>
      <c r="C719" s="237">
        <v>104.69650942315445</v>
      </c>
    </row>
    <row r="720" spans="2:3" x14ac:dyDescent="0.25">
      <c r="B720" s="238">
        <v>657</v>
      </c>
      <c r="C720" s="237">
        <v>37.299480777286036</v>
      </c>
    </row>
    <row r="721" spans="2:3" x14ac:dyDescent="0.25">
      <c r="B721" s="238">
        <v>658</v>
      </c>
      <c r="C721" s="237">
        <v>235.40118880527069</v>
      </c>
    </row>
    <row r="722" spans="2:3" x14ac:dyDescent="0.25">
      <c r="B722" s="238">
        <v>659</v>
      </c>
      <c r="C722" s="237">
        <v>-11.473757830056229</v>
      </c>
    </row>
    <row r="723" spans="2:3" x14ac:dyDescent="0.25">
      <c r="B723" s="238">
        <v>660</v>
      </c>
      <c r="C723" s="237">
        <v>3.6567971105201451</v>
      </c>
    </row>
    <row r="724" spans="2:3" x14ac:dyDescent="0.25">
      <c r="B724" s="238">
        <v>661</v>
      </c>
      <c r="C724" s="237">
        <v>182.8272383073822</v>
      </c>
    </row>
    <row r="725" spans="2:3" x14ac:dyDescent="0.25">
      <c r="B725" s="238">
        <v>662</v>
      </c>
      <c r="C725" s="237">
        <v>224.77882060909286</v>
      </c>
    </row>
    <row r="726" spans="2:3" x14ac:dyDescent="0.25">
      <c r="B726" s="238">
        <v>663</v>
      </c>
      <c r="C726" s="237">
        <v>97.40622275242221</v>
      </c>
    </row>
    <row r="727" spans="2:3" x14ac:dyDescent="0.25">
      <c r="B727" s="238">
        <v>664</v>
      </c>
      <c r="C727" s="237">
        <v>43.182264247146904</v>
      </c>
    </row>
    <row r="728" spans="2:3" x14ac:dyDescent="0.25">
      <c r="B728" s="238">
        <v>665</v>
      </c>
      <c r="C728" s="237">
        <v>233.0050504798823</v>
      </c>
    </row>
    <row r="729" spans="2:3" x14ac:dyDescent="0.25">
      <c r="B729" s="238">
        <v>666</v>
      </c>
      <c r="C729" s="237">
        <v>174.44023861425291</v>
      </c>
    </row>
    <row r="730" spans="2:3" x14ac:dyDescent="0.25">
      <c r="B730" s="238">
        <v>667</v>
      </c>
      <c r="C730" s="237">
        <v>352.6174190330762</v>
      </c>
    </row>
    <row r="731" spans="2:3" x14ac:dyDescent="0.25">
      <c r="B731" s="238">
        <v>668</v>
      </c>
      <c r="C731" s="237">
        <v>130.26970711148959</v>
      </c>
    </row>
    <row r="732" spans="2:3" x14ac:dyDescent="0.25">
      <c r="B732" s="238">
        <v>669</v>
      </c>
      <c r="C732" s="237">
        <v>59.621614989135146</v>
      </c>
    </row>
    <row r="733" spans="2:3" x14ac:dyDescent="0.25">
      <c r="B733" s="238">
        <v>670</v>
      </c>
      <c r="C733" s="237">
        <v>220.84944249075716</v>
      </c>
    </row>
    <row r="734" spans="2:3" x14ac:dyDescent="0.25">
      <c r="B734" s="238">
        <v>671</v>
      </c>
      <c r="C734" s="237">
        <v>295.72997207246317</v>
      </c>
    </row>
    <row r="735" spans="2:3" x14ac:dyDescent="0.25">
      <c r="B735" s="238">
        <v>672</v>
      </c>
      <c r="C735" s="237">
        <v>347.88125924119004</v>
      </c>
    </row>
    <row r="736" spans="2:3" x14ac:dyDescent="0.25">
      <c r="B736" s="238">
        <v>673</v>
      </c>
      <c r="C736" s="237">
        <v>63.937224349998779</v>
      </c>
    </row>
    <row r="737" spans="2:3" x14ac:dyDescent="0.25">
      <c r="B737" s="238">
        <v>674</v>
      </c>
      <c r="C737" s="237">
        <v>251.67956023403565</v>
      </c>
    </row>
    <row r="738" spans="2:3" x14ac:dyDescent="0.25">
      <c r="B738" s="238">
        <v>675</v>
      </c>
      <c r="C738" s="237">
        <v>107.36208584859619</v>
      </c>
    </row>
    <row r="739" spans="2:3" x14ac:dyDescent="0.25">
      <c r="B739" s="238">
        <v>676</v>
      </c>
      <c r="C739" s="237">
        <v>37.597987024458746</v>
      </c>
    </row>
    <row r="740" spans="2:3" x14ac:dyDescent="0.25">
      <c r="B740" s="238">
        <v>677</v>
      </c>
      <c r="C740" s="237">
        <v>-92.848917881893868</v>
      </c>
    </row>
    <row r="741" spans="2:3" x14ac:dyDescent="0.25">
      <c r="B741" s="238">
        <v>678</v>
      </c>
      <c r="C741" s="237">
        <v>-126.85030544476734</v>
      </c>
    </row>
    <row r="742" spans="2:3" x14ac:dyDescent="0.25">
      <c r="B742" s="238">
        <v>679</v>
      </c>
      <c r="C742" s="237">
        <v>137.86876194732486</v>
      </c>
    </row>
    <row r="743" spans="2:3" x14ac:dyDescent="0.25">
      <c r="B743" s="238">
        <v>680</v>
      </c>
      <c r="C743" s="237">
        <v>59.727207612082452</v>
      </c>
    </row>
    <row r="744" spans="2:3" x14ac:dyDescent="0.25">
      <c r="B744" s="238">
        <v>681</v>
      </c>
      <c r="C744" s="237">
        <v>123.63111527076293</v>
      </c>
    </row>
    <row r="745" spans="2:3" x14ac:dyDescent="0.25">
      <c r="B745" s="238">
        <v>682</v>
      </c>
      <c r="C745" s="237">
        <v>287.02782224312523</v>
      </c>
    </row>
    <row r="746" spans="2:3" x14ac:dyDescent="0.25">
      <c r="B746" s="238">
        <v>683</v>
      </c>
      <c r="C746" s="237">
        <v>107.3305238436474</v>
      </c>
    </row>
    <row r="747" spans="2:3" x14ac:dyDescent="0.25">
      <c r="B747" s="238">
        <v>684</v>
      </c>
      <c r="C747" s="237">
        <v>272.03224155772278</v>
      </c>
    </row>
    <row r="748" spans="2:3" x14ac:dyDescent="0.25">
      <c r="B748" s="238">
        <v>685</v>
      </c>
      <c r="C748" s="237">
        <v>-122.04630881954301</v>
      </c>
    </row>
    <row r="749" spans="2:3" x14ac:dyDescent="0.25">
      <c r="B749" s="238">
        <v>686</v>
      </c>
      <c r="C749" s="237">
        <v>-21.771492563392513</v>
      </c>
    </row>
    <row r="750" spans="2:3" x14ac:dyDescent="0.25">
      <c r="B750" s="238">
        <v>687</v>
      </c>
      <c r="C750" s="237">
        <v>44.556190395640257</v>
      </c>
    </row>
    <row r="751" spans="2:3" x14ac:dyDescent="0.25">
      <c r="B751" s="238">
        <v>688</v>
      </c>
      <c r="C751" s="237">
        <v>230.89303629651488</v>
      </c>
    </row>
    <row r="752" spans="2:3" x14ac:dyDescent="0.25">
      <c r="B752" s="238">
        <v>689</v>
      </c>
      <c r="C752" s="237">
        <v>95.936615312210037</v>
      </c>
    </row>
    <row r="753" spans="2:3" x14ac:dyDescent="0.25">
      <c r="B753" s="238">
        <v>690</v>
      </c>
      <c r="C753" s="237">
        <v>76.349736520565926</v>
      </c>
    </row>
    <row r="754" spans="2:3" x14ac:dyDescent="0.25">
      <c r="B754" s="238">
        <v>691</v>
      </c>
      <c r="C754" s="237">
        <v>164.19886368970248</v>
      </c>
    </row>
    <row r="755" spans="2:3" x14ac:dyDescent="0.25">
      <c r="B755" s="238">
        <v>692</v>
      </c>
      <c r="C755" s="237">
        <v>160.74573810395742</v>
      </c>
    </row>
    <row r="756" spans="2:3" x14ac:dyDescent="0.25">
      <c r="B756" s="238">
        <v>693</v>
      </c>
      <c r="C756" s="237">
        <v>-57.50776383304472</v>
      </c>
    </row>
    <row r="757" spans="2:3" x14ac:dyDescent="0.25">
      <c r="B757" s="238">
        <v>694</v>
      </c>
      <c r="C757" s="237">
        <v>106.4768645607539</v>
      </c>
    </row>
    <row r="758" spans="2:3" x14ac:dyDescent="0.25">
      <c r="B758" s="238">
        <v>695</v>
      </c>
      <c r="C758" s="237">
        <v>199.18270682034006</v>
      </c>
    </row>
    <row r="759" spans="2:3" x14ac:dyDescent="0.25">
      <c r="B759" s="238">
        <v>696</v>
      </c>
      <c r="C759" s="237">
        <v>149.941106206851</v>
      </c>
    </row>
    <row r="760" spans="2:3" x14ac:dyDescent="0.25">
      <c r="B760" s="238">
        <v>697</v>
      </c>
      <c r="C760" s="237">
        <v>85.619548574762661</v>
      </c>
    </row>
    <row r="761" spans="2:3" x14ac:dyDescent="0.25">
      <c r="B761" s="238">
        <v>698</v>
      </c>
      <c r="C761" s="237">
        <v>204.15981389512376</v>
      </c>
    </row>
    <row r="762" spans="2:3" x14ac:dyDescent="0.25">
      <c r="B762" s="238">
        <v>699</v>
      </c>
      <c r="C762" s="237">
        <v>-63.381278767274949</v>
      </c>
    </row>
    <row r="763" spans="2:3" x14ac:dyDescent="0.25">
      <c r="B763" s="238">
        <v>700</v>
      </c>
      <c r="C763" s="237">
        <v>-29.294259725611056</v>
      </c>
    </row>
    <row r="764" spans="2:3" x14ac:dyDescent="0.25">
      <c r="B764" s="238">
        <v>701</v>
      </c>
      <c r="C764" s="237">
        <v>149.45662070741261</v>
      </c>
    </row>
    <row r="765" spans="2:3" x14ac:dyDescent="0.25">
      <c r="B765" s="238">
        <v>702</v>
      </c>
      <c r="C765" s="237">
        <v>171.61494602938552</v>
      </c>
    </row>
    <row r="766" spans="2:3" x14ac:dyDescent="0.25">
      <c r="B766" s="238">
        <v>703</v>
      </c>
      <c r="C766" s="237">
        <v>-91.934962162308693</v>
      </c>
    </row>
    <row r="767" spans="2:3" x14ac:dyDescent="0.25">
      <c r="B767" s="238">
        <v>704</v>
      </c>
      <c r="C767" s="237">
        <v>232.22882721044138</v>
      </c>
    </row>
    <row r="768" spans="2:3" x14ac:dyDescent="0.25">
      <c r="B768" s="238">
        <v>705</v>
      </c>
      <c r="C768" s="237">
        <v>385.68728187695496</v>
      </c>
    </row>
    <row r="769" spans="2:3" x14ac:dyDescent="0.25">
      <c r="B769" s="238">
        <v>706</v>
      </c>
      <c r="C769" s="237">
        <v>325.8312478928533</v>
      </c>
    </row>
    <row r="770" spans="2:3" x14ac:dyDescent="0.25">
      <c r="B770" s="238">
        <v>707</v>
      </c>
      <c r="C770" s="237">
        <v>274.344299890912</v>
      </c>
    </row>
    <row r="771" spans="2:3" x14ac:dyDescent="0.25">
      <c r="B771" s="238">
        <v>708</v>
      </c>
      <c r="C771" s="237">
        <v>430.14821417533011</v>
      </c>
    </row>
    <row r="772" spans="2:3" x14ac:dyDescent="0.25">
      <c r="B772" s="238">
        <v>709</v>
      </c>
      <c r="C772" s="237">
        <v>194.92052009392683</v>
      </c>
    </row>
    <row r="773" spans="2:3" x14ac:dyDescent="0.25">
      <c r="B773" s="238">
        <v>710</v>
      </c>
      <c r="C773" s="237">
        <v>-125.64290923846281</v>
      </c>
    </row>
    <row r="774" spans="2:3" x14ac:dyDescent="0.25">
      <c r="B774" s="238">
        <v>711</v>
      </c>
      <c r="C774" s="237">
        <v>122.99804134971779</v>
      </c>
    </row>
    <row r="775" spans="2:3" x14ac:dyDescent="0.25">
      <c r="B775" s="238">
        <v>712</v>
      </c>
      <c r="C775" s="237">
        <v>209.23554327660972</v>
      </c>
    </row>
    <row r="776" spans="2:3" x14ac:dyDescent="0.25">
      <c r="B776" s="238">
        <v>713</v>
      </c>
      <c r="C776" s="237">
        <v>101.55372416947853</v>
      </c>
    </row>
    <row r="777" spans="2:3" x14ac:dyDescent="0.25">
      <c r="B777" s="238">
        <v>714</v>
      </c>
      <c r="C777" s="237">
        <v>191.97572786731718</v>
      </c>
    </row>
    <row r="778" spans="2:3" x14ac:dyDescent="0.25">
      <c r="B778" s="238">
        <v>715</v>
      </c>
      <c r="C778" s="237">
        <v>175.491613930396</v>
      </c>
    </row>
    <row r="779" spans="2:3" x14ac:dyDescent="0.25">
      <c r="B779" s="238">
        <v>716</v>
      </c>
      <c r="C779" s="237">
        <v>230.29852276322941</v>
      </c>
    </row>
    <row r="780" spans="2:3" x14ac:dyDescent="0.25">
      <c r="B780" s="238">
        <v>717</v>
      </c>
      <c r="C780" s="237">
        <v>216.58394715786091</v>
      </c>
    </row>
    <row r="781" spans="2:3" x14ac:dyDescent="0.25">
      <c r="B781" s="238">
        <v>718</v>
      </c>
      <c r="C781" s="237">
        <v>106.88772740856871</v>
      </c>
    </row>
    <row r="782" spans="2:3" x14ac:dyDescent="0.25">
      <c r="B782" s="238">
        <v>719</v>
      </c>
      <c r="C782" s="237">
        <v>-32.09048280225457</v>
      </c>
    </row>
    <row r="783" spans="2:3" x14ac:dyDescent="0.25">
      <c r="B783" s="238">
        <v>720</v>
      </c>
      <c r="C783" s="237">
        <v>147.68418328143889</v>
      </c>
    </row>
    <row r="784" spans="2:3" x14ac:dyDescent="0.25">
      <c r="B784" s="238">
        <v>721</v>
      </c>
      <c r="C784" s="237">
        <v>150.71214601642876</v>
      </c>
    </row>
    <row r="785" spans="2:3" x14ac:dyDescent="0.25">
      <c r="B785" s="238">
        <v>722</v>
      </c>
      <c r="C785" s="237">
        <v>206.37004804727985</v>
      </c>
    </row>
    <row r="786" spans="2:3" x14ac:dyDescent="0.25">
      <c r="B786" s="238">
        <v>723</v>
      </c>
      <c r="C786" s="237">
        <v>72.470370317458759</v>
      </c>
    </row>
    <row r="787" spans="2:3" x14ac:dyDescent="0.25">
      <c r="B787" s="238">
        <v>724</v>
      </c>
      <c r="C787" s="237">
        <v>316.98428144030117</v>
      </c>
    </row>
    <row r="788" spans="2:3" x14ac:dyDescent="0.25">
      <c r="B788" s="238">
        <v>725</v>
      </c>
      <c r="C788" s="237">
        <v>-100.890960444309</v>
      </c>
    </row>
    <row r="789" spans="2:3" x14ac:dyDescent="0.25">
      <c r="B789" s="238">
        <v>726</v>
      </c>
      <c r="C789" s="237">
        <v>151.28129796216845</v>
      </c>
    </row>
    <row r="790" spans="2:3" x14ac:dyDescent="0.25">
      <c r="B790" s="238">
        <v>727</v>
      </c>
      <c r="C790" s="237">
        <v>-210.94256599640556</v>
      </c>
    </row>
    <row r="791" spans="2:3" x14ac:dyDescent="0.25">
      <c r="B791" s="238">
        <v>728</v>
      </c>
      <c r="C791" s="237">
        <v>103.11500665564398</v>
      </c>
    </row>
    <row r="792" spans="2:3" x14ac:dyDescent="0.25">
      <c r="B792" s="238">
        <v>729</v>
      </c>
      <c r="C792" s="237">
        <v>56.267199311009534</v>
      </c>
    </row>
    <row r="793" spans="2:3" x14ac:dyDescent="0.25">
      <c r="B793" s="238">
        <v>730</v>
      </c>
      <c r="C793" s="237">
        <v>326.79794408319799</v>
      </c>
    </row>
    <row r="794" spans="2:3" x14ac:dyDescent="0.25">
      <c r="B794" s="238">
        <v>731</v>
      </c>
      <c r="C794" s="237">
        <v>374.55470404541506</v>
      </c>
    </row>
    <row r="795" spans="2:3" x14ac:dyDescent="0.25">
      <c r="B795" s="238">
        <v>732</v>
      </c>
      <c r="C795" s="237">
        <v>83.583907463218651</v>
      </c>
    </row>
    <row r="796" spans="2:3" x14ac:dyDescent="0.25">
      <c r="B796" s="238">
        <v>733</v>
      </c>
      <c r="C796" s="237">
        <v>152.27720675970448</v>
      </c>
    </row>
    <row r="797" spans="2:3" x14ac:dyDescent="0.25">
      <c r="B797" s="238">
        <v>734</v>
      </c>
      <c r="C797" s="237">
        <v>226.17236895406393</v>
      </c>
    </row>
    <row r="798" spans="2:3" x14ac:dyDescent="0.25">
      <c r="B798" s="238">
        <v>735</v>
      </c>
      <c r="C798" s="237">
        <v>226.26345906680081</v>
      </c>
    </row>
    <row r="799" spans="2:3" x14ac:dyDescent="0.25">
      <c r="B799" s="238">
        <v>736</v>
      </c>
      <c r="C799" s="237">
        <v>403.00243211925982</v>
      </c>
    </row>
    <row r="800" spans="2:3" x14ac:dyDescent="0.25">
      <c r="B800" s="238">
        <v>737</v>
      </c>
      <c r="C800" s="237">
        <v>153.89922945376077</v>
      </c>
    </row>
    <row r="801" spans="2:3" x14ac:dyDescent="0.25">
      <c r="B801" s="238">
        <v>738</v>
      </c>
      <c r="C801" s="237">
        <v>157.69735495489547</v>
      </c>
    </row>
    <row r="802" spans="2:3" x14ac:dyDescent="0.25">
      <c r="B802" s="238">
        <v>739</v>
      </c>
      <c r="C802" s="237">
        <v>168.36622593213062</v>
      </c>
    </row>
    <row r="803" spans="2:3" x14ac:dyDescent="0.25">
      <c r="B803" s="238">
        <v>740</v>
      </c>
      <c r="C803" s="237">
        <v>182.29927135109727</v>
      </c>
    </row>
    <row r="804" spans="2:3" x14ac:dyDescent="0.25">
      <c r="B804" s="238">
        <v>741</v>
      </c>
      <c r="C804" s="237">
        <v>149.81364570535013</v>
      </c>
    </row>
    <row r="805" spans="2:3" x14ac:dyDescent="0.25">
      <c r="B805" s="238">
        <v>742</v>
      </c>
      <c r="C805" s="237">
        <v>-36.877510831425923</v>
      </c>
    </row>
    <row r="806" spans="2:3" x14ac:dyDescent="0.25">
      <c r="B806" s="238">
        <v>743</v>
      </c>
      <c r="C806" s="237">
        <v>-43.474204967052344</v>
      </c>
    </row>
    <row r="807" spans="2:3" x14ac:dyDescent="0.25">
      <c r="B807" s="238">
        <v>744</v>
      </c>
      <c r="C807" s="237">
        <v>63.410932453539829</v>
      </c>
    </row>
    <row r="808" spans="2:3" x14ac:dyDescent="0.25">
      <c r="B808" s="238">
        <v>745</v>
      </c>
      <c r="C808" s="237">
        <v>82.172016058235627</v>
      </c>
    </row>
    <row r="809" spans="2:3" x14ac:dyDescent="0.25">
      <c r="B809" s="238">
        <v>746</v>
      </c>
      <c r="C809" s="237">
        <v>-78.915147935369873</v>
      </c>
    </row>
    <row r="810" spans="2:3" x14ac:dyDescent="0.25">
      <c r="B810" s="238">
        <v>747</v>
      </c>
      <c r="C810" s="237">
        <v>105.28477525449442</v>
      </c>
    </row>
    <row r="811" spans="2:3" x14ac:dyDescent="0.25">
      <c r="B811" s="238">
        <v>748</v>
      </c>
      <c r="C811" s="237">
        <v>170.46543051777888</v>
      </c>
    </row>
    <row r="812" spans="2:3" x14ac:dyDescent="0.25">
      <c r="B812" s="238">
        <v>749</v>
      </c>
      <c r="C812" s="237">
        <v>88.329165071160688</v>
      </c>
    </row>
    <row r="813" spans="2:3" x14ac:dyDescent="0.25">
      <c r="B813" s="238">
        <v>750</v>
      </c>
      <c r="C813" s="237">
        <v>163.21375196484493</v>
      </c>
    </row>
    <row r="814" spans="2:3" x14ac:dyDescent="0.25">
      <c r="B814" s="238">
        <v>751</v>
      </c>
      <c r="C814" s="237">
        <v>-147.09011982077868</v>
      </c>
    </row>
    <row r="815" spans="2:3" x14ac:dyDescent="0.25">
      <c r="B815" s="238">
        <v>752</v>
      </c>
      <c r="C815" s="237">
        <v>-93.086322234716306</v>
      </c>
    </row>
    <row r="816" spans="2:3" x14ac:dyDescent="0.25">
      <c r="B816" s="238">
        <v>753</v>
      </c>
      <c r="C816" s="237">
        <v>39.741829956983622</v>
      </c>
    </row>
    <row r="817" spans="2:3" x14ac:dyDescent="0.25">
      <c r="B817" s="238">
        <v>754</v>
      </c>
      <c r="C817" s="237">
        <v>10.930119625714781</v>
      </c>
    </row>
    <row r="818" spans="2:3" x14ac:dyDescent="0.25">
      <c r="B818" s="238">
        <v>755</v>
      </c>
      <c r="C818" s="237">
        <v>424.13377908358552</v>
      </c>
    </row>
    <row r="819" spans="2:3" x14ac:dyDescent="0.25">
      <c r="B819" s="238">
        <v>756</v>
      </c>
      <c r="C819" s="237">
        <v>8.8470411188382769</v>
      </c>
    </row>
    <row r="820" spans="2:3" x14ac:dyDescent="0.25">
      <c r="B820" s="238">
        <v>757</v>
      </c>
      <c r="C820" s="237">
        <v>260.8090610713374</v>
      </c>
    </row>
    <row r="821" spans="2:3" x14ac:dyDescent="0.25">
      <c r="B821" s="238">
        <v>758</v>
      </c>
      <c r="C821" s="237">
        <v>370.05514005280651</v>
      </c>
    </row>
    <row r="822" spans="2:3" x14ac:dyDescent="0.25">
      <c r="B822" s="238">
        <v>759</v>
      </c>
      <c r="C822" s="237">
        <v>-38.719787331476283</v>
      </c>
    </row>
    <row r="823" spans="2:3" x14ac:dyDescent="0.25">
      <c r="B823" s="238">
        <v>760</v>
      </c>
      <c r="C823" s="237">
        <v>-171.84333007967143</v>
      </c>
    </row>
    <row r="824" spans="2:3" x14ac:dyDescent="0.25">
      <c r="B824" s="238">
        <v>761</v>
      </c>
      <c r="C824" s="237">
        <v>222.92065029523079</v>
      </c>
    </row>
    <row r="825" spans="2:3" x14ac:dyDescent="0.25">
      <c r="B825" s="238">
        <v>762</v>
      </c>
      <c r="C825" s="237">
        <v>10.667025762043366</v>
      </c>
    </row>
    <row r="826" spans="2:3" x14ac:dyDescent="0.25">
      <c r="B826" s="238">
        <v>763</v>
      </c>
      <c r="C826" s="237">
        <v>62.453877693522017</v>
      </c>
    </row>
    <row r="827" spans="2:3" x14ac:dyDescent="0.25">
      <c r="B827" s="238">
        <v>764</v>
      </c>
      <c r="C827" s="237">
        <v>149.89281207853796</v>
      </c>
    </row>
    <row r="828" spans="2:3" x14ac:dyDescent="0.25">
      <c r="B828" s="238">
        <v>765</v>
      </c>
      <c r="C828" s="237">
        <v>111.80859802345134</v>
      </c>
    </row>
    <row r="829" spans="2:3" x14ac:dyDescent="0.25">
      <c r="B829" s="238">
        <v>766</v>
      </c>
      <c r="C829" s="237">
        <v>36.726648202356671</v>
      </c>
    </row>
    <row r="830" spans="2:3" x14ac:dyDescent="0.25">
      <c r="B830" s="238">
        <v>767</v>
      </c>
      <c r="C830" s="237">
        <v>60.65752706869867</v>
      </c>
    </row>
    <row r="831" spans="2:3" x14ac:dyDescent="0.25">
      <c r="B831" s="238">
        <v>768</v>
      </c>
      <c r="C831" s="237">
        <v>97.95279850479892</v>
      </c>
    </row>
    <row r="832" spans="2:3" x14ac:dyDescent="0.25">
      <c r="B832" s="238">
        <v>769</v>
      </c>
      <c r="C832" s="237">
        <v>35.266465744138017</v>
      </c>
    </row>
    <row r="833" spans="2:3" x14ac:dyDescent="0.25">
      <c r="B833" s="238">
        <v>770</v>
      </c>
      <c r="C833" s="237">
        <v>23.672532882189799</v>
      </c>
    </row>
    <row r="834" spans="2:3" x14ac:dyDescent="0.25">
      <c r="B834" s="238">
        <v>771</v>
      </c>
      <c r="C834" s="237">
        <v>329.38463742745898</v>
      </c>
    </row>
    <row r="835" spans="2:3" x14ac:dyDescent="0.25">
      <c r="B835" s="238">
        <v>772</v>
      </c>
      <c r="C835" s="237">
        <v>233.61015415714908</v>
      </c>
    </row>
    <row r="836" spans="2:3" x14ac:dyDescent="0.25">
      <c r="B836" s="238">
        <v>773</v>
      </c>
      <c r="C836" s="237">
        <v>52.019165537301291</v>
      </c>
    </row>
    <row r="837" spans="2:3" x14ac:dyDescent="0.25">
      <c r="B837" s="238">
        <v>774</v>
      </c>
      <c r="C837" s="237">
        <v>27.425309983813904</v>
      </c>
    </row>
    <row r="838" spans="2:3" x14ac:dyDescent="0.25">
      <c r="B838" s="238">
        <v>775</v>
      </c>
      <c r="C838" s="237">
        <v>-99.24695115494535</v>
      </c>
    </row>
    <row r="839" spans="2:3" x14ac:dyDescent="0.25">
      <c r="B839" s="238">
        <v>776</v>
      </c>
      <c r="C839" s="237">
        <v>189.11172140978456</v>
      </c>
    </row>
    <row r="840" spans="2:3" x14ac:dyDescent="0.25">
      <c r="B840" s="238">
        <v>777</v>
      </c>
      <c r="C840" s="237">
        <v>102.34334247996767</v>
      </c>
    </row>
    <row r="841" spans="2:3" x14ac:dyDescent="0.25">
      <c r="B841" s="238">
        <v>778</v>
      </c>
      <c r="C841" s="237">
        <v>73.271801638027199</v>
      </c>
    </row>
    <row r="842" spans="2:3" x14ac:dyDescent="0.25">
      <c r="B842" s="238">
        <v>779</v>
      </c>
      <c r="C842" s="237">
        <v>244.22922873376643</v>
      </c>
    </row>
    <row r="843" spans="2:3" x14ac:dyDescent="0.25">
      <c r="B843" s="238">
        <v>780</v>
      </c>
      <c r="C843" s="237">
        <v>174.0966282491276</v>
      </c>
    </row>
    <row r="844" spans="2:3" x14ac:dyDescent="0.25">
      <c r="B844" s="238">
        <v>781</v>
      </c>
      <c r="C844" s="237">
        <v>208.26346367781457</v>
      </c>
    </row>
    <row r="845" spans="2:3" x14ac:dyDescent="0.25">
      <c r="B845" s="238">
        <v>782</v>
      </c>
      <c r="C845" s="237">
        <v>278.39242285036568</v>
      </c>
    </row>
    <row r="846" spans="2:3" x14ac:dyDescent="0.25">
      <c r="B846" s="238">
        <v>783</v>
      </c>
      <c r="C846" s="237">
        <v>258.09742888418634</v>
      </c>
    </row>
    <row r="847" spans="2:3" x14ac:dyDescent="0.25">
      <c r="B847" s="238">
        <v>784</v>
      </c>
      <c r="C847" s="237">
        <v>117.66764052363558</v>
      </c>
    </row>
    <row r="848" spans="2:3" x14ac:dyDescent="0.25">
      <c r="B848" s="238">
        <v>785</v>
      </c>
      <c r="C848" s="237">
        <v>288.48775246577674</v>
      </c>
    </row>
    <row r="849" spans="2:3" x14ac:dyDescent="0.25">
      <c r="B849" s="238">
        <v>786</v>
      </c>
      <c r="C849" s="237">
        <v>-138.00244519091711</v>
      </c>
    </row>
    <row r="850" spans="2:3" x14ac:dyDescent="0.25">
      <c r="B850" s="238">
        <v>787</v>
      </c>
      <c r="C850" s="237">
        <v>108.72433843635194</v>
      </c>
    </row>
    <row r="851" spans="2:3" x14ac:dyDescent="0.25">
      <c r="B851" s="238">
        <v>788</v>
      </c>
      <c r="C851" s="237">
        <v>388.15593045796243</v>
      </c>
    </row>
    <row r="852" spans="2:3" x14ac:dyDescent="0.25">
      <c r="B852" s="238">
        <v>789</v>
      </c>
      <c r="C852" s="237">
        <v>109.78837566933419</v>
      </c>
    </row>
    <row r="853" spans="2:3" x14ac:dyDescent="0.25">
      <c r="B853" s="238">
        <v>790</v>
      </c>
      <c r="C853" s="237">
        <v>83.154642783050818</v>
      </c>
    </row>
    <row r="854" spans="2:3" x14ac:dyDescent="0.25">
      <c r="B854" s="238">
        <v>791</v>
      </c>
      <c r="C854" s="237">
        <v>50.184492432887453</v>
      </c>
    </row>
    <row r="855" spans="2:3" x14ac:dyDescent="0.25">
      <c r="B855" s="238">
        <v>792</v>
      </c>
      <c r="C855" s="237">
        <v>166.61303203083321</v>
      </c>
    </row>
    <row r="856" spans="2:3" x14ac:dyDescent="0.25">
      <c r="B856" s="238">
        <v>793</v>
      </c>
      <c r="C856" s="237">
        <v>-40.279648485574342</v>
      </c>
    </row>
    <row r="857" spans="2:3" x14ac:dyDescent="0.25">
      <c r="B857" s="238">
        <v>794</v>
      </c>
      <c r="C857" s="237">
        <v>223.70839072592938</v>
      </c>
    </row>
    <row r="858" spans="2:3" x14ac:dyDescent="0.25">
      <c r="B858" s="238">
        <v>795</v>
      </c>
      <c r="C858" s="237">
        <v>324.02078001335821</v>
      </c>
    </row>
    <row r="859" spans="2:3" x14ac:dyDescent="0.25">
      <c r="B859" s="238">
        <v>796</v>
      </c>
      <c r="C859" s="237">
        <v>95.441461441092969</v>
      </c>
    </row>
    <row r="860" spans="2:3" x14ac:dyDescent="0.25">
      <c r="B860" s="238">
        <v>797</v>
      </c>
      <c r="C860" s="237">
        <v>323.16339707172835</v>
      </c>
    </row>
    <row r="861" spans="2:3" x14ac:dyDescent="0.25">
      <c r="B861" s="238">
        <v>798</v>
      </c>
      <c r="C861" s="237">
        <v>161.48848947307795</v>
      </c>
    </row>
    <row r="862" spans="2:3" x14ac:dyDescent="0.25">
      <c r="B862" s="238">
        <v>799</v>
      </c>
      <c r="C862" s="237">
        <v>101.98078193250539</v>
      </c>
    </row>
    <row r="863" spans="2:3" x14ac:dyDescent="0.25">
      <c r="B863" s="238">
        <v>800</v>
      </c>
      <c r="C863" s="237">
        <v>159.60650426351233</v>
      </c>
    </row>
    <row r="864" spans="2:3" x14ac:dyDescent="0.25">
      <c r="B864" s="238">
        <v>801</v>
      </c>
      <c r="C864" s="237">
        <v>57.767199980425431</v>
      </c>
    </row>
    <row r="865" spans="2:3" x14ac:dyDescent="0.25">
      <c r="B865" s="238">
        <v>802</v>
      </c>
      <c r="C865" s="237">
        <v>218.345063098114</v>
      </c>
    </row>
    <row r="866" spans="2:3" x14ac:dyDescent="0.25">
      <c r="B866" s="238">
        <v>803</v>
      </c>
      <c r="C866" s="237">
        <v>125.47123848951587</v>
      </c>
    </row>
    <row r="867" spans="2:3" x14ac:dyDescent="0.25">
      <c r="B867" s="238">
        <v>804</v>
      </c>
      <c r="C867" s="237">
        <v>-26.306861079284488</v>
      </c>
    </row>
    <row r="868" spans="2:3" x14ac:dyDescent="0.25">
      <c r="B868" s="238">
        <v>805</v>
      </c>
      <c r="C868" s="237">
        <v>265.99640615044819</v>
      </c>
    </row>
    <row r="869" spans="2:3" x14ac:dyDescent="0.25">
      <c r="B869" s="238">
        <v>806</v>
      </c>
      <c r="C869" s="237">
        <v>236.07605390998231</v>
      </c>
    </row>
    <row r="870" spans="2:3" x14ac:dyDescent="0.25">
      <c r="B870" s="238">
        <v>807</v>
      </c>
      <c r="C870" s="237">
        <v>-44.849418064653491</v>
      </c>
    </row>
    <row r="871" spans="2:3" x14ac:dyDescent="0.25">
      <c r="B871" s="238">
        <v>808</v>
      </c>
      <c r="C871" s="237">
        <v>300.70648040832918</v>
      </c>
    </row>
    <row r="872" spans="2:3" x14ac:dyDescent="0.25">
      <c r="B872" s="238">
        <v>809</v>
      </c>
      <c r="C872" s="237">
        <v>75.233473922870658</v>
      </c>
    </row>
    <row r="873" spans="2:3" x14ac:dyDescent="0.25">
      <c r="B873" s="238">
        <v>810</v>
      </c>
      <c r="C873" s="237">
        <v>71.090505700303794</v>
      </c>
    </row>
    <row r="874" spans="2:3" x14ac:dyDescent="0.25">
      <c r="B874" s="238">
        <v>811</v>
      </c>
      <c r="C874" s="237">
        <v>78.360507597237486</v>
      </c>
    </row>
    <row r="875" spans="2:3" x14ac:dyDescent="0.25">
      <c r="B875" s="238">
        <v>812</v>
      </c>
      <c r="C875" s="237">
        <v>64.104105768837144</v>
      </c>
    </row>
    <row r="876" spans="2:3" x14ac:dyDescent="0.25">
      <c r="B876" s="238">
        <v>813</v>
      </c>
      <c r="C876" s="237">
        <v>276.19351155370998</v>
      </c>
    </row>
    <row r="877" spans="2:3" x14ac:dyDescent="0.25">
      <c r="B877" s="238">
        <v>814</v>
      </c>
      <c r="C877" s="237">
        <v>141.61381485378584</v>
      </c>
    </row>
    <row r="878" spans="2:3" x14ac:dyDescent="0.25">
      <c r="B878" s="238">
        <v>815</v>
      </c>
      <c r="C878" s="237">
        <v>205.40938879306674</v>
      </c>
    </row>
    <row r="879" spans="2:3" x14ac:dyDescent="0.25">
      <c r="B879" s="238">
        <v>816</v>
      </c>
      <c r="C879" s="237">
        <v>291.90846063903325</v>
      </c>
    </row>
    <row r="880" spans="2:3" x14ac:dyDescent="0.25">
      <c r="B880" s="238">
        <v>817</v>
      </c>
      <c r="C880" s="237">
        <v>104.05564717561545</v>
      </c>
    </row>
    <row r="881" spans="2:3" x14ac:dyDescent="0.25">
      <c r="B881" s="238">
        <v>818</v>
      </c>
      <c r="C881" s="237">
        <v>235.90682928010972</v>
      </c>
    </row>
    <row r="882" spans="2:3" x14ac:dyDescent="0.25">
      <c r="B882" s="238">
        <v>819</v>
      </c>
      <c r="C882" s="237">
        <v>25.036872237382397</v>
      </c>
    </row>
    <row r="883" spans="2:3" x14ac:dyDescent="0.25">
      <c r="B883" s="238">
        <v>820</v>
      </c>
      <c r="C883" s="237">
        <v>228.85085151563874</v>
      </c>
    </row>
    <row r="884" spans="2:3" x14ac:dyDescent="0.25">
      <c r="B884" s="238">
        <v>821</v>
      </c>
      <c r="C884" s="237">
        <v>-61.233412931453898</v>
      </c>
    </row>
    <row r="885" spans="2:3" x14ac:dyDescent="0.25">
      <c r="B885" s="238">
        <v>822</v>
      </c>
      <c r="C885" s="237">
        <v>-297.57135734452208</v>
      </c>
    </row>
    <row r="886" spans="2:3" x14ac:dyDescent="0.25">
      <c r="B886" s="238">
        <v>823</v>
      </c>
      <c r="C886" s="237">
        <v>205.05137123452832</v>
      </c>
    </row>
    <row r="887" spans="2:3" x14ac:dyDescent="0.25">
      <c r="B887" s="238">
        <v>824</v>
      </c>
      <c r="C887" s="237">
        <v>14.021847423435972</v>
      </c>
    </row>
    <row r="888" spans="2:3" x14ac:dyDescent="0.25">
      <c r="B888" s="238">
        <v>825</v>
      </c>
      <c r="C888" s="237">
        <v>249.25805787333184</v>
      </c>
    </row>
    <row r="889" spans="2:3" x14ac:dyDescent="0.25">
      <c r="B889" s="238">
        <v>826</v>
      </c>
      <c r="C889" s="237">
        <v>342.63811952815036</v>
      </c>
    </row>
    <row r="890" spans="2:3" x14ac:dyDescent="0.25">
      <c r="B890" s="238">
        <v>827</v>
      </c>
      <c r="C890" s="237">
        <v>-106.32654054603555</v>
      </c>
    </row>
    <row r="891" spans="2:3" x14ac:dyDescent="0.25">
      <c r="B891" s="238">
        <v>828</v>
      </c>
      <c r="C891" s="237">
        <v>-39.155837960368075</v>
      </c>
    </row>
    <row r="892" spans="2:3" x14ac:dyDescent="0.25">
      <c r="B892" s="238">
        <v>829</v>
      </c>
      <c r="C892" s="237">
        <v>79.456749671553538</v>
      </c>
    </row>
    <row r="893" spans="2:3" x14ac:dyDescent="0.25">
      <c r="B893" s="238">
        <v>830</v>
      </c>
      <c r="C893" s="237">
        <v>75.529714954219116</v>
      </c>
    </row>
    <row r="894" spans="2:3" x14ac:dyDescent="0.25">
      <c r="B894" s="238">
        <v>831</v>
      </c>
      <c r="C894" s="237">
        <v>152.67394321309328</v>
      </c>
    </row>
    <row r="895" spans="2:3" x14ac:dyDescent="0.25">
      <c r="B895" s="238">
        <v>832</v>
      </c>
      <c r="C895" s="237">
        <v>-75.741118375525446</v>
      </c>
    </row>
    <row r="896" spans="2:3" x14ac:dyDescent="0.25">
      <c r="B896" s="238">
        <v>833</v>
      </c>
      <c r="C896" s="237">
        <v>199.55829312263825</v>
      </c>
    </row>
    <row r="897" spans="2:3" x14ac:dyDescent="0.25">
      <c r="B897" s="238">
        <v>834</v>
      </c>
      <c r="C897" s="237">
        <v>338.03796655276545</v>
      </c>
    </row>
    <row r="898" spans="2:3" x14ac:dyDescent="0.25">
      <c r="B898" s="238">
        <v>835</v>
      </c>
      <c r="C898" s="237">
        <v>103.66966448927455</v>
      </c>
    </row>
    <row r="899" spans="2:3" x14ac:dyDescent="0.25">
      <c r="B899" s="238">
        <v>836</v>
      </c>
      <c r="C899" s="237">
        <v>175.12947914480324</v>
      </c>
    </row>
    <row r="900" spans="2:3" x14ac:dyDescent="0.25">
      <c r="B900" s="238">
        <v>837</v>
      </c>
      <c r="C900" s="237">
        <v>-108.79679495858534</v>
      </c>
    </row>
    <row r="901" spans="2:3" x14ac:dyDescent="0.25">
      <c r="B901" s="238">
        <v>838</v>
      </c>
      <c r="C901" s="237">
        <v>145.35851382627166</v>
      </c>
    </row>
    <row r="902" spans="2:3" x14ac:dyDescent="0.25">
      <c r="B902" s="238">
        <v>839</v>
      </c>
      <c r="C902" s="237">
        <v>320.87266952267476</v>
      </c>
    </row>
    <row r="903" spans="2:3" x14ac:dyDescent="0.25">
      <c r="B903" s="238">
        <v>840</v>
      </c>
      <c r="C903" s="237">
        <v>-37.881204647711343</v>
      </c>
    </row>
    <row r="904" spans="2:3" x14ac:dyDescent="0.25">
      <c r="B904" s="238">
        <v>841</v>
      </c>
      <c r="C904" s="237">
        <v>-2.9717985645806237</v>
      </c>
    </row>
    <row r="905" spans="2:3" x14ac:dyDescent="0.25">
      <c r="B905" s="238">
        <v>842</v>
      </c>
      <c r="C905" s="237">
        <v>277.90293222503135</v>
      </c>
    </row>
    <row r="906" spans="2:3" x14ac:dyDescent="0.25">
      <c r="B906" s="238">
        <v>843</v>
      </c>
      <c r="C906" s="237">
        <v>220.62130525496701</v>
      </c>
    </row>
    <row r="907" spans="2:3" x14ac:dyDescent="0.25">
      <c r="B907" s="238">
        <v>844</v>
      </c>
      <c r="C907" s="237">
        <v>84.976647728005588</v>
      </c>
    </row>
    <row r="908" spans="2:3" x14ac:dyDescent="0.25">
      <c r="B908" s="238">
        <v>845</v>
      </c>
      <c r="C908" s="237">
        <v>165.7822639563062</v>
      </c>
    </row>
    <row r="909" spans="2:3" x14ac:dyDescent="0.25">
      <c r="B909" s="238">
        <v>846</v>
      </c>
      <c r="C909" s="237">
        <v>-127.46057079013607</v>
      </c>
    </row>
    <row r="910" spans="2:3" x14ac:dyDescent="0.25">
      <c r="B910" s="238">
        <v>847</v>
      </c>
      <c r="C910" s="237">
        <v>171.68024621159981</v>
      </c>
    </row>
    <row r="911" spans="2:3" x14ac:dyDescent="0.25">
      <c r="B911" s="238">
        <v>848</v>
      </c>
      <c r="C911" s="237">
        <v>299.97685147068012</v>
      </c>
    </row>
    <row r="912" spans="2:3" x14ac:dyDescent="0.25">
      <c r="B912" s="238">
        <v>849</v>
      </c>
      <c r="C912" s="237">
        <v>-26.320366558789061</v>
      </c>
    </row>
    <row r="913" spans="2:3" x14ac:dyDescent="0.25">
      <c r="B913" s="238">
        <v>850</v>
      </c>
      <c r="C913" s="237">
        <v>105.48799560800224</v>
      </c>
    </row>
    <row r="914" spans="2:3" x14ac:dyDescent="0.25">
      <c r="B914" s="238">
        <v>851</v>
      </c>
      <c r="C914" s="237">
        <v>312.76970101021783</v>
      </c>
    </row>
    <row r="915" spans="2:3" x14ac:dyDescent="0.25">
      <c r="B915" s="238">
        <v>852</v>
      </c>
      <c r="C915" s="237">
        <v>-58.72689024831061</v>
      </c>
    </row>
    <row r="916" spans="2:3" x14ac:dyDescent="0.25">
      <c r="B916" s="238">
        <v>853</v>
      </c>
      <c r="C916" s="237">
        <v>92.594516179169531</v>
      </c>
    </row>
    <row r="917" spans="2:3" x14ac:dyDescent="0.25">
      <c r="B917" s="238">
        <v>854</v>
      </c>
      <c r="C917" s="237">
        <v>51.172509709382993</v>
      </c>
    </row>
    <row r="918" spans="2:3" x14ac:dyDescent="0.25">
      <c r="B918" s="238">
        <v>855</v>
      </c>
      <c r="C918" s="237">
        <v>8.7314690105090165</v>
      </c>
    </row>
    <row r="919" spans="2:3" x14ac:dyDescent="0.25">
      <c r="B919" s="238">
        <v>856</v>
      </c>
      <c r="C919" s="237">
        <v>150.19036032400578</v>
      </c>
    </row>
    <row r="920" spans="2:3" x14ac:dyDescent="0.25">
      <c r="B920" s="238">
        <v>857</v>
      </c>
      <c r="C920" s="237">
        <v>233.64329805346443</v>
      </c>
    </row>
    <row r="921" spans="2:3" x14ac:dyDescent="0.25">
      <c r="B921" s="238">
        <v>858</v>
      </c>
      <c r="C921" s="237">
        <v>234.5989484917244</v>
      </c>
    </row>
    <row r="922" spans="2:3" x14ac:dyDescent="0.25">
      <c r="B922" s="238">
        <v>859</v>
      </c>
      <c r="C922" s="237">
        <v>190.1597239188865</v>
      </c>
    </row>
    <row r="923" spans="2:3" x14ac:dyDescent="0.25">
      <c r="B923" s="238">
        <v>860</v>
      </c>
      <c r="C923" s="237">
        <v>77.058610066249429</v>
      </c>
    </row>
    <row r="924" spans="2:3" x14ac:dyDescent="0.25">
      <c r="B924" s="238">
        <v>861</v>
      </c>
      <c r="C924" s="237">
        <v>-60.984660602169527</v>
      </c>
    </row>
    <row r="925" spans="2:3" x14ac:dyDescent="0.25">
      <c r="B925" s="238">
        <v>862</v>
      </c>
      <c r="C925" s="237">
        <v>162.83947381601266</v>
      </c>
    </row>
    <row r="926" spans="2:3" x14ac:dyDescent="0.25">
      <c r="B926" s="238">
        <v>863</v>
      </c>
      <c r="C926" s="237">
        <v>203.12119290115783</v>
      </c>
    </row>
    <row r="927" spans="2:3" x14ac:dyDescent="0.25">
      <c r="B927" s="238">
        <v>864</v>
      </c>
      <c r="C927" s="237">
        <v>-44.035001592669943</v>
      </c>
    </row>
    <row r="928" spans="2:3" x14ac:dyDescent="0.25">
      <c r="B928" s="238">
        <v>865</v>
      </c>
      <c r="C928" s="237">
        <v>424.37523446220467</v>
      </c>
    </row>
    <row r="929" spans="2:3" x14ac:dyDescent="0.25">
      <c r="B929" s="238">
        <v>866</v>
      </c>
      <c r="C929" s="237">
        <v>103.14174839768799</v>
      </c>
    </row>
    <row r="930" spans="2:3" x14ac:dyDescent="0.25">
      <c r="B930" s="238">
        <v>867</v>
      </c>
      <c r="C930" s="237">
        <v>73.039183602705805</v>
      </c>
    </row>
    <row r="931" spans="2:3" x14ac:dyDescent="0.25">
      <c r="B931" s="238">
        <v>868</v>
      </c>
      <c r="C931" s="237">
        <v>41.4510199448072</v>
      </c>
    </row>
    <row r="932" spans="2:3" x14ac:dyDescent="0.25">
      <c r="B932" s="238">
        <v>869</v>
      </c>
      <c r="C932" s="237">
        <v>68.447645042780039</v>
      </c>
    </row>
    <row r="933" spans="2:3" x14ac:dyDescent="0.25">
      <c r="B933" s="238">
        <v>870</v>
      </c>
      <c r="C933" s="237">
        <v>120.79420926950012</v>
      </c>
    </row>
    <row r="934" spans="2:3" x14ac:dyDescent="0.25">
      <c r="B934" s="238">
        <v>871</v>
      </c>
      <c r="C934" s="237">
        <v>305.81656185316496</v>
      </c>
    </row>
    <row r="935" spans="2:3" x14ac:dyDescent="0.25">
      <c r="B935" s="238">
        <v>872</v>
      </c>
      <c r="C935" s="237">
        <v>70.191883750930231</v>
      </c>
    </row>
    <row r="936" spans="2:3" x14ac:dyDescent="0.25">
      <c r="B936" s="238">
        <v>873</v>
      </c>
      <c r="C936" s="237">
        <v>134.66863437808468</v>
      </c>
    </row>
    <row r="937" spans="2:3" x14ac:dyDescent="0.25">
      <c r="B937" s="238">
        <v>874</v>
      </c>
      <c r="C937" s="237">
        <v>-9.1686901577678555</v>
      </c>
    </row>
    <row r="938" spans="2:3" x14ac:dyDescent="0.25">
      <c r="B938" s="238">
        <v>875</v>
      </c>
      <c r="C938" s="237">
        <v>35.088768479977716</v>
      </c>
    </row>
    <row r="939" spans="2:3" x14ac:dyDescent="0.25">
      <c r="B939" s="238">
        <v>876</v>
      </c>
      <c r="C939" s="237">
        <v>209.85279241288725</v>
      </c>
    </row>
    <row r="940" spans="2:3" x14ac:dyDescent="0.25">
      <c r="B940" s="238">
        <v>877</v>
      </c>
      <c r="C940" s="237">
        <v>132.38011476821077</v>
      </c>
    </row>
    <row r="941" spans="2:3" x14ac:dyDescent="0.25">
      <c r="B941" s="238">
        <v>878</v>
      </c>
      <c r="C941" s="237">
        <v>227.48887966770386</v>
      </c>
    </row>
    <row r="942" spans="2:3" x14ac:dyDescent="0.25">
      <c r="B942" s="238">
        <v>879</v>
      </c>
      <c r="C942" s="237">
        <v>2.126353561471376</v>
      </c>
    </row>
    <row r="943" spans="2:3" x14ac:dyDescent="0.25">
      <c r="B943" s="238">
        <v>880</v>
      </c>
      <c r="C943" s="237">
        <v>89.509271723133978</v>
      </c>
    </row>
    <row r="944" spans="2:3" x14ac:dyDescent="0.25">
      <c r="B944" s="238">
        <v>881</v>
      </c>
      <c r="C944" s="237">
        <v>165.02398012388852</v>
      </c>
    </row>
    <row r="945" spans="2:3" x14ac:dyDescent="0.25">
      <c r="B945" s="238">
        <v>882</v>
      </c>
      <c r="C945" s="237">
        <v>118.33039405388537</v>
      </c>
    </row>
    <row r="946" spans="2:3" x14ac:dyDescent="0.25">
      <c r="B946" s="238">
        <v>883</v>
      </c>
      <c r="C946" s="237">
        <v>41.524053771901293</v>
      </c>
    </row>
    <row r="947" spans="2:3" x14ac:dyDescent="0.25">
      <c r="B947" s="238">
        <v>884</v>
      </c>
      <c r="C947" s="237">
        <v>15.492787855346307</v>
      </c>
    </row>
    <row r="948" spans="2:3" x14ac:dyDescent="0.25">
      <c r="B948" s="238">
        <v>885</v>
      </c>
      <c r="C948" s="237">
        <v>41.444671483574567</v>
      </c>
    </row>
    <row r="949" spans="2:3" x14ac:dyDescent="0.25">
      <c r="B949" s="238">
        <v>886</v>
      </c>
      <c r="C949" s="237">
        <v>202.66393024203575</v>
      </c>
    </row>
    <row r="950" spans="2:3" x14ac:dyDescent="0.25">
      <c r="B950" s="238">
        <v>887</v>
      </c>
      <c r="C950" s="237">
        <v>118.10003698691668</v>
      </c>
    </row>
    <row r="951" spans="2:3" x14ac:dyDescent="0.25">
      <c r="B951" s="238">
        <v>888</v>
      </c>
      <c r="C951" s="237">
        <v>148.34853851038926</v>
      </c>
    </row>
    <row r="952" spans="2:3" x14ac:dyDescent="0.25">
      <c r="B952" s="238">
        <v>889</v>
      </c>
      <c r="C952" s="237">
        <v>337.6623536572032</v>
      </c>
    </row>
    <row r="953" spans="2:3" x14ac:dyDescent="0.25">
      <c r="B953" s="238">
        <v>890</v>
      </c>
      <c r="C953" s="237">
        <v>78.950612692721009</v>
      </c>
    </row>
    <row r="954" spans="2:3" x14ac:dyDescent="0.25">
      <c r="B954" s="238">
        <v>891</v>
      </c>
      <c r="C954" s="237">
        <v>201.50731386285639</v>
      </c>
    </row>
    <row r="955" spans="2:3" x14ac:dyDescent="0.25">
      <c r="B955" s="238">
        <v>892</v>
      </c>
      <c r="C955" s="237">
        <v>148.25944462021857</v>
      </c>
    </row>
    <row r="956" spans="2:3" x14ac:dyDescent="0.25">
      <c r="B956" s="238">
        <v>893</v>
      </c>
      <c r="C956" s="237">
        <v>74.248378826816577</v>
      </c>
    </row>
    <row r="957" spans="2:3" x14ac:dyDescent="0.25">
      <c r="B957" s="238">
        <v>894</v>
      </c>
      <c r="C957" s="237">
        <v>176.27466437095919</v>
      </c>
    </row>
    <row r="958" spans="2:3" x14ac:dyDescent="0.25">
      <c r="B958" s="238">
        <v>895</v>
      </c>
      <c r="C958" s="237">
        <v>103.22606258427371</v>
      </c>
    </row>
    <row r="959" spans="2:3" x14ac:dyDescent="0.25">
      <c r="B959" s="238">
        <v>896</v>
      </c>
      <c r="C959" s="237">
        <v>149.75379882754987</v>
      </c>
    </row>
    <row r="960" spans="2:3" x14ac:dyDescent="0.25">
      <c r="B960" s="238">
        <v>897</v>
      </c>
      <c r="C960" s="237">
        <v>116.54497281838458</v>
      </c>
    </row>
    <row r="961" spans="2:3" x14ac:dyDescent="0.25">
      <c r="B961" s="238">
        <v>898</v>
      </c>
      <c r="C961" s="237">
        <v>105.59373580269035</v>
      </c>
    </row>
    <row r="962" spans="2:3" x14ac:dyDescent="0.25">
      <c r="B962" s="238">
        <v>899</v>
      </c>
      <c r="C962" s="237">
        <v>58.279916536012053</v>
      </c>
    </row>
    <row r="963" spans="2:3" x14ac:dyDescent="0.25">
      <c r="B963" s="238">
        <v>900</v>
      </c>
      <c r="C963" s="237">
        <v>123.58410147199632</v>
      </c>
    </row>
    <row r="964" spans="2:3" x14ac:dyDescent="0.25">
      <c r="B964" s="238">
        <v>901</v>
      </c>
      <c r="C964" s="237">
        <v>185.36072160822945</v>
      </c>
    </row>
    <row r="965" spans="2:3" x14ac:dyDescent="0.25">
      <c r="B965" s="238">
        <v>902</v>
      </c>
      <c r="C965" s="237">
        <v>-49.969738510576036</v>
      </c>
    </row>
    <row r="966" spans="2:3" x14ac:dyDescent="0.25">
      <c r="B966" s="238">
        <v>903</v>
      </c>
      <c r="C966" s="237">
        <v>-140.52714461843891</v>
      </c>
    </row>
    <row r="967" spans="2:3" x14ac:dyDescent="0.25">
      <c r="B967" s="238">
        <v>904</v>
      </c>
      <c r="C967" s="237">
        <v>-26.248234089032934</v>
      </c>
    </row>
    <row r="968" spans="2:3" x14ac:dyDescent="0.25">
      <c r="B968" s="238">
        <v>905</v>
      </c>
      <c r="C968" s="237">
        <v>88.217152099327166</v>
      </c>
    </row>
    <row r="969" spans="2:3" x14ac:dyDescent="0.25">
      <c r="B969" s="238">
        <v>906</v>
      </c>
      <c r="C969" s="237">
        <v>227.83878670059966</v>
      </c>
    </row>
    <row r="970" spans="2:3" x14ac:dyDescent="0.25">
      <c r="B970" s="238">
        <v>907</v>
      </c>
      <c r="C970" s="237">
        <v>226.52628256568397</v>
      </c>
    </row>
    <row r="971" spans="2:3" x14ac:dyDescent="0.25">
      <c r="B971" s="238">
        <v>908</v>
      </c>
      <c r="C971" s="237">
        <v>29.252999331975559</v>
      </c>
    </row>
    <row r="972" spans="2:3" x14ac:dyDescent="0.25">
      <c r="B972" s="238">
        <v>909</v>
      </c>
      <c r="C972" s="237">
        <v>-25.47854961197288</v>
      </c>
    </row>
    <row r="973" spans="2:3" x14ac:dyDescent="0.25">
      <c r="B973" s="238">
        <v>910</v>
      </c>
      <c r="C973" s="237">
        <v>160.72846881613984</v>
      </c>
    </row>
    <row r="974" spans="2:3" x14ac:dyDescent="0.25">
      <c r="B974" s="238">
        <v>911</v>
      </c>
      <c r="C974" s="237">
        <v>155.81212298950877</v>
      </c>
    </row>
    <row r="975" spans="2:3" x14ac:dyDescent="0.25">
      <c r="B975" s="238">
        <v>912</v>
      </c>
      <c r="C975" s="237">
        <v>2.0266953713325506</v>
      </c>
    </row>
    <row r="976" spans="2:3" x14ac:dyDescent="0.25">
      <c r="B976" s="238">
        <v>913</v>
      </c>
      <c r="C976" s="237">
        <v>265.70624807615553</v>
      </c>
    </row>
    <row r="977" spans="2:3" x14ac:dyDescent="0.25">
      <c r="B977" s="238">
        <v>914</v>
      </c>
      <c r="C977" s="237">
        <v>37.644164544413442</v>
      </c>
    </row>
    <row r="978" spans="2:3" x14ac:dyDescent="0.25">
      <c r="B978" s="238">
        <v>915</v>
      </c>
      <c r="C978" s="237">
        <v>129.58051035463646</v>
      </c>
    </row>
    <row r="979" spans="2:3" x14ac:dyDescent="0.25">
      <c r="B979" s="238">
        <v>916</v>
      </c>
      <c r="C979" s="237">
        <v>127.87694334759369</v>
      </c>
    </row>
    <row r="980" spans="2:3" x14ac:dyDescent="0.25">
      <c r="B980" s="238">
        <v>917</v>
      </c>
      <c r="C980" s="237">
        <v>328.2491746147299</v>
      </c>
    </row>
    <row r="981" spans="2:3" x14ac:dyDescent="0.25">
      <c r="B981" s="238">
        <v>918</v>
      </c>
      <c r="C981" s="237">
        <v>346.79390844498761</v>
      </c>
    </row>
    <row r="982" spans="2:3" x14ac:dyDescent="0.25">
      <c r="B982" s="238">
        <v>919</v>
      </c>
      <c r="C982" s="237">
        <v>60.451914844014027</v>
      </c>
    </row>
    <row r="983" spans="2:3" x14ac:dyDescent="0.25">
      <c r="B983" s="238">
        <v>920</v>
      </c>
      <c r="C983" s="237">
        <v>208.29433106300996</v>
      </c>
    </row>
    <row r="984" spans="2:3" x14ac:dyDescent="0.25">
      <c r="B984" s="238">
        <v>921</v>
      </c>
      <c r="C984" s="237">
        <v>343.75905395483665</v>
      </c>
    </row>
    <row r="985" spans="2:3" x14ac:dyDescent="0.25">
      <c r="B985" s="238">
        <v>922</v>
      </c>
      <c r="C985" s="237">
        <v>147.94823691887149</v>
      </c>
    </row>
    <row r="986" spans="2:3" x14ac:dyDescent="0.25">
      <c r="B986" s="238">
        <v>923</v>
      </c>
      <c r="C986" s="237">
        <v>350.61867279933426</v>
      </c>
    </row>
    <row r="987" spans="2:3" x14ac:dyDescent="0.25">
      <c r="B987" s="238">
        <v>924</v>
      </c>
      <c r="C987" s="237">
        <v>146.83472011231379</v>
      </c>
    </row>
    <row r="988" spans="2:3" x14ac:dyDescent="0.25">
      <c r="B988" s="238">
        <v>925</v>
      </c>
      <c r="C988" s="237">
        <v>121.43583804346132</v>
      </c>
    </row>
    <row r="989" spans="2:3" x14ac:dyDescent="0.25">
      <c r="B989" s="238">
        <v>926</v>
      </c>
      <c r="C989" s="237">
        <v>242.59118695397714</v>
      </c>
    </row>
    <row r="990" spans="2:3" x14ac:dyDescent="0.25">
      <c r="B990" s="238">
        <v>927</v>
      </c>
      <c r="C990" s="237">
        <v>-127.21764053989432</v>
      </c>
    </row>
    <row r="991" spans="2:3" x14ac:dyDescent="0.25">
      <c r="B991" s="238">
        <v>928</v>
      </c>
      <c r="C991" s="237">
        <v>409.55490132270376</v>
      </c>
    </row>
    <row r="992" spans="2:3" x14ac:dyDescent="0.25">
      <c r="B992" s="238">
        <v>929</v>
      </c>
      <c r="C992" s="237">
        <v>304.09453573966391</v>
      </c>
    </row>
    <row r="993" spans="2:3" x14ac:dyDescent="0.25">
      <c r="B993" s="238">
        <v>930</v>
      </c>
      <c r="C993" s="237">
        <v>81.486807641461979</v>
      </c>
    </row>
    <row r="994" spans="2:3" x14ac:dyDescent="0.25">
      <c r="B994" s="238">
        <v>931</v>
      </c>
      <c r="C994" s="237">
        <v>249.69558675633598</v>
      </c>
    </row>
    <row r="995" spans="2:3" x14ac:dyDescent="0.25">
      <c r="B995" s="238">
        <v>932</v>
      </c>
      <c r="C995" s="237">
        <v>33.670732712742918</v>
      </c>
    </row>
    <row r="996" spans="2:3" x14ac:dyDescent="0.25">
      <c r="B996" s="238">
        <v>933</v>
      </c>
      <c r="C996" s="237">
        <v>-107.57499180826164</v>
      </c>
    </row>
    <row r="997" spans="2:3" x14ac:dyDescent="0.25">
      <c r="B997" s="238">
        <v>934</v>
      </c>
      <c r="C997" s="237">
        <v>131.26256421199395</v>
      </c>
    </row>
    <row r="998" spans="2:3" x14ac:dyDescent="0.25">
      <c r="B998" s="238">
        <v>935</v>
      </c>
      <c r="C998" s="237">
        <v>-36.772097967671499</v>
      </c>
    </row>
    <row r="999" spans="2:3" x14ac:dyDescent="0.25">
      <c r="B999" s="238">
        <v>936</v>
      </c>
      <c r="C999" s="237">
        <v>92.881848687261339</v>
      </c>
    </row>
    <row r="1000" spans="2:3" x14ac:dyDescent="0.25">
      <c r="B1000" s="238">
        <v>937</v>
      </c>
      <c r="C1000" s="237">
        <v>59.606612925567312</v>
      </c>
    </row>
    <row r="1001" spans="2:3" x14ac:dyDescent="0.25">
      <c r="B1001" s="238">
        <v>938</v>
      </c>
      <c r="C1001" s="237">
        <v>269.12956824341376</v>
      </c>
    </row>
    <row r="1002" spans="2:3" x14ac:dyDescent="0.25">
      <c r="B1002" s="238">
        <v>939</v>
      </c>
      <c r="C1002" s="237">
        <v>-75.696498797065743</v>
      </c>
    </row>
    <row r="1003" spans="2:3" x14ac:dyDescent="0.25">
      <c r="B1003" s="238">
        <v>940</v>
      </c>
      <c r="C1003" s="237">
        <v>269.65571062866388</v>
      </c>
    </row>
    <row r="1004" spans="2:3" x14ac:dyDescent="0.25">
      <c r="B1004" s="238">
        <v>941</v>
      </c>
      <c r="C1004" s="237">
        <v>76.227363406786139</v>
      </c>
    </row>
    <row r="1005" spans="2:3" x14ac:dyDescent="0.25">
      <c r="B1005" s="238">
        <v>942</v>
      </c>
      <c r="C1005" s="237">
        <v>89.347858275435286</v>
      </c>
    </row>
    <row r="1006" spans="2:3" x14ac:dyDescent="0.25">
      <c r="B1006" s="238">
        <v>943</v>
      </c>
      <c r="C1006" s="237">
        <v>174.84810016626616</v>
      </c>
    </row>
    <row r="1007" spans="2:3" x14ac:dyDescent="0.25">
      <c r="B1007" s="238">
        <v>944</v>
      </c>
      <c r="C1007" s="237">
        <v>81.540449358737817</v>
      </c>
    </row>
    <row r="1008" spans="2:3" x14ac:dyDescent="0.25">
      <c r="B1008" s="238">
        <v>945</v>
      </c>
      <c r="C1008" s="237">
        <v>54.144569949478978</v>
      </c>
    </row>
    <row r="1009" spans="2:3" x14ac:dyDescent="0.25">
      <c r="B1009" s="238">
        <v>946</v>
      </c>
      <c r="C1009" s="237">
        <v>235.66210204673467</v>
      </c>
    </row>
    <row r="1010" spans="2:3" x14ac:dyDescent="0.25">
      <c r="B1010" s="238">
        <v>947</v>
      </c>
      <c r="C1010" s="237">
        <v>255.95281325960073</v>
      </c>
    </row>
    <row r="1011" spans="2:3" x14ac:dyDescent="0.25">
      <c r="B1011" s="238">
        <v>948</v>
      </c>
      <c r="C1011" s="237">
        <v>400.95428293277365</v>
      </c>
    </row>
    <row r="1012" spans="2:3" x14ac:dyDescent="0.25">
      <c r="B1012" s="238">
        <v>949</v>
      </c>
      <c r="C1012" s="237">
        <v>248.29249472710069</v>
      </c>
    </row>
    <row r="1013" spans="2:3" x14ac:dyDescent="0.25">
      <c r="B1013" s="238">
        <v>950</v>
      </c>
      <c r="C1013" s="237">
        <v>111.58323291885952</v>
      </c>
    </row>
    <row r="1014" spans="2:3" x14ac:dyDescent="0.25">
      <c r="B1014" s="238">
        <v>951</v>
      </c>
      <c r="C1014" s="237">
        <v>186.66200237040422</v>
      </c>
    </row>
    <row r="1015" spans="2:3" x14ac:dyDescent="0.25">
      <c r="B1015" s="238">
        <v>952</v>
      </c>
      <c r="C1015" s="237">
        <v>-158.93283492646998</v>
      </c>
    </row>
    <row r="1016" spans="2:3" x14ac:dyDescent="0.25">
      <c r="B1016" s="238">
        <v>953</v>
      </c>
      <c r="C1016" s="237">
        <v>-208.78341280710623</v>
      </c>
    </row>
    <row r="1017" spans="2:3" x14ac:dyDescent="0.25">
      <c r="B1017" s="238">
        <v>954</v>
      </c>
      <c r="C1017" s="237">
        <v>-145.5788964595817</v>
      </c>
    </row>
    <row r="1018" spans="2:3" x14ac:dyDescent="0.25">
      <c r="B1018" s="238">
        <v>955</v>
      </c>
      <c r="C1018" s="237">
        <v>55.437546493230627</v>
      </c>
    </row>
    <row r="1019" spans="2:3" x14ac:dyDescent="0.25">
      <c r="B1019" s="238">
        <v>956</v>
      </c>
      <c r="C1019" s="237">
        <v>68.83290034650804</v>
      </c>
    </row>
    <row r="1020" spans="2:3" x14ac:dyDescent="0.25">
      <c r="B1020" s="238">
        <v>957</v>
      </c>
      <c r="C1020" s="237">
        <v>71.095895780016505</v>
      </c>
    </row>
    <row r="1021" spans="2:3" x14ac:dyDescent="0.25">
      <c r="B1021" s="238">
        <v>958</v>
      </c>
      <c r="C1021" s="237">
        <v>147.46740548297649</v>
      </c>
    </row>
    <row r="1022" spans="2:3" x14ac:dyDescent="0.25">
      <c r="B1022" s="238">
        <v>959</v>
      </c>
      <c r="C1022" s="237">
        <v>95.896482451097128</v>
      </c>
    </row>
    <row r="1023" spans="2:3" x14ac:dyDescent="0.25">
      <c r="B1023" s="238">
        <v>960</v>
      </c>
      <c r="C1023" s="237">
        <v>121.65282769529352</v>
      </c>
    </row>
    <row r="1024" spans="2:3" x14ac:dyDescent="0.25">
      <c r="B1024" s="238">
        <v>961</v>
      </c>
      <c r="C1024" s="237">
        <v>291.35467873057382</v>
      </c>
    </row>
    <row r="1025" spans="2:3" x14ac:dyDescent="0.25">
      <c r="B1025" s="238">
        <v>962</v>
      </c>
      <c r="C1025" s="237">
        <v>234.79383468482814</v>
      </c>
    </row>
    <row r="1026" spans="2:3" x14ac:dyDescent="0.25">
      <c r="B1026" s="238">
        <v>963</v>
      </c>
      <c r="C1026" s="237">
        <v>-26.971891354994909</v>
      </c>
    </row>
    <row r="1027" spans="2:3" x14ac:dyDescent="0.25">
      <c r="B1027" s="238">
        <v>964</v>
      </c>
      <c r="C1027" s="237">
        <v>288.29433606928387</v>
      </c>
    </row>
    <row r="1028" spans="2:3" x14ac:dyDescent="0.25">
      <c r="B1028" s="238">
        <v>965</v>
      </c>
      <c r="C1028" s="237">
        <v>-73.375749792642296</v>
      </c>
    </row>
    <row r="1029" spans="2:3" x14ac:dyDescent="0.25">
      <c r="B1029" s="238">
        <v>966</v>
      </c>
      <c r="C1029" s="237">
        <v>271.03559089990983</v>
      </c>
    </row>
    <row r="1030" spans="2:3" x14ac:dyDescent="0.25">
      <c r="B1030" s="238">
        <v>967</v>
      </c>
      <c r="C1030" s="237">
        <v>-34.128064800111787</v>
      </c>
    </row>
    <row r="1031" spans="2:3" x14ac:dyDescent="0.25">
      <c r="B1031" s="238">
        <v>968</v>
      </c>
      <c r="C1031" s="237">
        <v>154.36357802765812</v>
      </c>
    </row>
    <row r="1032" spans="2:3" x14ac:dyDescent="0.25">
      <c r="B1032" s="238">
        <v>969</v>
      </c>
      <c r="C1032" s="237">
        <v>40.053103328097038</v>
      </c>
    </row>
    <row r="1033" spans="2:3" x14ac:dyDescent="0.25">
      <c r="B1033" s="238">
        <v>970</v>
      </c>
      <c r="C1033" s="237">
        <v>400.89453365055704</v>
      </c>
    </row>
    <row r="1034" spans="2:3" x14ac:dyDescent="0.25">
      <c r="B1034" s="238">
        <v>971</v>
      </c>
      <c r="C1034" s="237">
        <v>323.47251659046299</v>
      </c>
    </row>
    <row r="1035" spans="2:3" x14ac:dyDescent="0.25">
      <c r="B1035" s="238">
        <v>972</v>
      </c>
      <c r="C1035" s="237">
        <v>188.28759044571956</v>
      </c>
    </row>
    <row r="1036" spans="2:3" x14ac:dyDescent="0.25">
      <c r="B1036" s="238">
        <v>973</v>
      </c>
      <c r="C1036" s="237">
        <v>-145.41903694685482</v>
      </c>
    </row>
    <row r="1037" spans="2:3" x14ac:dyDescent="0.25">
      <c r="B1037" s="238">
        <v>974</v>
      </c>
      <c r="C1037" s="237">
        <v>354.90469393741091</v>
      </c>
    </row>
    <row r="1038" spans="2:3" x14ac:dyDescent="0.25">
      <c r="B1038" s="238">
        <v>975</v>
      </c>
      <c r="C1038" s="237">
        <v>231.34911882285215</v>
      </c>
    </row>
    <row r="1039" spans="2:3" x14ac:dyDescent="0.25">
      <c r="B1039" s="238">
        <v>976</v>
      </c>
      <c r="C1039" s="237">
        <v>255.54835548483257</v>
      </c>
    </row>
    <row r="1040" spans="2:3" x14ac:dyDescent="0.25">
      <c r="B1040" s="238">
        <v>977</v>
      </c>
      <c r="C1040" s="237">
        <v>118.74034237944724</v>
      </c>
    </row>
    <row r="1041" spans="2:3" x14ac:dyDescent="0.25">
      <c r="B1041" s="238">
        <v>978</v>
      </c>
      <c r="C1041" s="237">
        <v>71.195003561450022</v>
      </c>
    </row>
    <row r="1042" spans="2:3" x14ac:dyDescent="0.25">
      <c r="B1042" s="238">
        <v>979</v>
      </c>
      <c r="C1042" s="237">
        <v>-54.045920508612852</v>
      </c>
    </row>
    <row r="1043" spans="2:3" x14ac:dyDescent="0.25">
      <c r="B1043" s="238">
        <v>980</v>
      </c>
      <c r="C1043" s="237">
        <v>287.93750153308866</v>
      </c>
    </row>
    <row r="1044" spans="2:3" x14ac:dyDescent="0.25">
      <c r="B1044" s="238">
        <v>981</v>
      </c>
      <c r="C1044" s="237">
        <v>161.79054237967105</v>
      </c>
    </row>
    <row r="1045" spans="2:3" x14ac:dyDescent="0.25">
      <c r="B1045" s="238">
        <v>982</v>
      </c>
      <c r="C1045" s="237">
        <v>-37.976624234038241</v>
      </c>
    </row>
    <row r="1046" spans="2:3" x14ac:dyDescent="0.25">
      <c r="B1046" s="238">
        <v>983</v>
      </c>
      <c r="C1046" s="237">
        <v>388.23711162042002</v>
      </c>
    </row>
    <row r="1047" spans="2:3" x14ac:dyDescent="0.25">
      <c r="B1047" s="238">
        <v>984</v>
      </c>
      <c r="C1047" s="237">
        <v>-54.997847984961936</v>
      </c>
    </row>
    <row r="1048" spans="2:3" x14ac:dyDescent="0.25">
      <c r="B1048" s="238">
        <v>985</v>
      </c>
      <c r="C1048" s="237">
        <v>71.853279424299416</v>
      </c>
    </row>
    <row r="1049" spans="2:3" x14ac:dyDescent="0.25">
      <c r="B1049" s="238">
        <v>986</v>
      </c>
      <c r="C1049" s="237">
        <v>-1.6397969029477935</v>
      </c>
    </row>
    <row r="1050" spans="2:3" x14ac:dyDescent="0.25">
      <c r="B1050" s="238">
        <v>987</v>
      </c>
      <c r="C1050" s="237">
        <v>194.17722073183793</v>
      </c>
    </row>
    <row r="1051" spans="2:3" x14ac:dyDescent="0.25">
      <c r="B1051" s="238">
        <v>988</v>
      </c>
      <c r="C1051" s="237">
        <v>231.63297586553503</v>
      </c>
    </row>
    <row r="1052" spans="2:3" x14ac:dyDescent="0.25">
      <c r="B1052" s="238">
        <v>989</v>
      </c>
      <c r="C1052" s="237">
        <v>44.432506398208275</v>
      </c>
    </row>
    <row r="1053" spans="2:3" x14ac:dyDescent="0.25">
      <c r="B1053" s="238">
        <v>990</v>
      </c>
      <c r="C1053" s="237">
        <v>124.84115374941624</v>
      </c>
    </row>
    <row r="1054" spans="2:3" x14ac:dyDescent="0.25">
      <c r="B1054" s="238">
        <v>991</v>
      </c>
      <c r="C1054" s="237">
        <v>175.40675499168282</v>
      </c>
    </row>
    <row r="1055" spans="2:3" x14ac:dyDescent="0.25">
      <c r="B1055" s="238">
        <v>992</v>
      </c>
      <c r="C1055" s="237">
        <v>48.051366591236771</v>
      </c>
    </row>
    <row r="1056" spans="2:3" x14ac:dyDescent="0.25">
      <c r="B1056" s="238">
        <v>993</v>
      </c>
      <c r="C1056" s="237">
        <v>254.9701512472835</v>
      </c>
    </row>
    <row r="1057" spans="2:3" x14ac:dyDescent="0.25">
      <c r="B1057" s="238">
        <v>994</v>
      </c>
      <c r="C1057" s="237">
        <v>9.530875091772387</v>
      </c>
    </row>
    <row r="1058" spans="2:3" x14ac:dyDescent="0.25">
      <c r="B1058" s="238">
        <v>995</v>
      </c>
      <c r="C1058" s="237">
        <v>123.1952806717988</v>
      </c>
    </row>
    <row r="1059" spans="2:3" x14ac:dyDescent="0.25">
      <c r="B1059" s="238">
        <v>996</v>
      </c>
      <c r="C1059" s="237">
        <v>214.48396292113483</v>
      </c>
    </row>
    <row r="1060" spans="2:3" x14ac:dyDescent="0.25">
      <c r="B1060" s="238">
        <v>997</v>
      </c>
      <c r="C1060" s="237">
        <v>74.332858301241529</v>
      </c>
    </row>
    <row r="1061" spans="2:3" x14ac:dyDescent="0.25">
      <c r="B1061" s="238">
        <v>998</v>
      </c>
      <c r="C1061" s="237">
        <v>255.67025640646739</v>
      </c>
    </row>
    <row r="1062" spans="2:3" x14ac:dyDescent="0.25">
      <c r="B1062" s="238">
        <v>999</v>
      </c>
      <c r="C1062" s="237">
        <v>106.75383310473934</v>
      </c>
    </row>
    <row r="1063" spans="2:3" x14ac:dyDescent="0.25">
      <c r="B1063" s="238">
        <v>1000</v>
      </c>
      <c r="C1063" s="237">
        <v>149.17942589658489</v>
      </c>
    </row>
    <row r="1064" spans="2:3" x14ac:dyDescent="0.25">
      <c r="B1064" s="238">
        <v>1001</v>
      </c>
      <c r="C1064" s="237">
        <v>8.406640630268754</v>
      </c>
    </row>
    <row r="1065" spans="2:3" x14ac:dyDescent="0.25">
      <c r="B1065" s="238">
        <v>1002</v>
      </c>
      <c r="C1065" s="237">
        <v>264.15005982917955</v>
      </c>
    </row>
    <row r="1066" spans="2:3" x14ac:dyDescent="0.25">
      <c r="B1066" s="238">
        <v>1003</v>
      </c>
      <c r="C1066" s="237">
        <v>246.23601912384336</v>
      </c>
    </row>
    <row r="1067" spans="2:3" x14ac:dyDescent="0.25">
      <c r="B1067" s="238">
        <v>1004</v>
      </c>
      <c r="C1067" s="237">
        <v>34.207581193982122</v>
      </c>
    </row>
    <row r="1068" spans="2:3" x14ac:dyDescent="0.25">
      <c r="B1068" s="238">
        <v>1005</v>
      </c>
      <c r="C1068" s="237">
        <v>-66.354854831235002</v>
      </c>
    </row>
    <row r="1069" spans="2:3" x14ac:dyDescent="0.25">
      <c r="B1069" s="238">
        <v>1006</v>
      </c>
      <c r="C1069" s="237">
        <v>-5.0316912358434394</v>
      </c>
    </row>
    <row r="1070" spans="2:3" x14ac:dyDescent="0.25">
      <c r="B1070" s="238">
        <v>1007</v>
      </c>
      <c r="C1070" s="237">
        <v>163.59754287950997</v>
      </c>
    </row>
    <row r="1071" spans="2:3" x14ac:dyDescent="0.25">
      <c r="B1071" s="238">
        <v>1008</v>
      </c>
      <c r="C1071" s="237">
        <v>254.93530250907079</v>
      </c>
    </row>
    <row r="1072" spans="2:3" x14ac:dyDescent="0.25">
      <c r="B1072" s="238">
        <v>1009</v>
      </c>
      <c r="C1072" s="237">
        <v>178.3212270422336</v>
      </c>
    </row>
    <row r="1073" spans="2:3" x14ac:dyDescent="0.25">
      <c r="B1073" s="238">
        <v>1010</v>
      </c>
      <c r="C1073" s="237">
        <v>247.03271128203903</v>
      </c>
    </row>
    <row r="1074" spans="2:3" x14ac:dyDescent="0.25">
      <c r="B1074" s="238">
        <v>1011</v>
      </c>
      <c r="C1074" s="237">
        <v>-8.0087892706985713</v>
      </c>
    </row>
    <row r="1075" spans="2:3" x14ac:dyDescent="0.25">
      <c r="B1075" s="238">
        <v>1012</v>
      </c>
      <c r="C1075" s="237">
        <v>161.44474102670412</v>
      </c>
    </row>
    <row r="1076" spans="2:3" x14ac:dyDescent="0.25">
      <c r="B1076" s="238">
        <v>1013</v>
      </c>
      <c r="C1076" s="237">
        <v>279.38886038406145</v>
      </c>
    </row>
    <row r="1077" spans="2:3" x14ac:dyDescent="0.25">
      <c r="B1077" s="238">
        <v>1014</v>
      </c>
      <c r="C1077" s="237">
        <v>216.40336542193495</v>
      </c>
    </row>
    <row r="1078" spans="2:3" x14ac:dyDescent="0.25">
      <c r="B1078" s="238">
        <v>1015</v>
      </c>
      <c r="C1078" s="237">
        <v>3.6188750551131506</v>
      </c>
    </row>
    <row r="1079" spans="2:3" x14ac:dyDescent="0.25">
      <c r="B1079" s="238">
        <v>1016</v>
      </c>
      <c r="C1079" s="237">
        <v>75.576403824293948</v>
      </c>
    </row>
    <row r="1080" spans="2:3" x14ac:dyDescent="0.25">
      <c r="B1080" s="238">
        <v>1017</v>
      </c>
      <c r="C1080" s="237">
        <v>-57.15289942193769</v>
      </c>
    </row>
    <row r="1081" spans="2:3" x14ac:dyDescent="0.25">
      <c r="B1081" s="238">
        <v>1018</v>
      </c>
      <c r="C1081" s="237">
        <v>274.45276041601471</v>
      </c>
    </row>
    <row r="1082" spans="2:3" x14ac:dyDescent="0.25">
      <c r="B1082" s="238">
        <v>1019</v>
      </c>
      <c r="C1082" s="237">
        <v>135.11582571946104</v>
      </c>
    </row>
    <row r="1083" spans="2:3" x14ac:dyDescent="0.25">
      <c r="B1083" s="238">
        <v>1020</v>
      </c>
      <c r="C1083" s="237">
        <v>-93.245442496752645</v>
      </c>
    </row>
    <row r="1084" spans="2:3" x14ac:dyDescent="0.25">
      <c r="B1084" s="238">
        <v>1021</v>
      </c>
      <c r="C1084" s="237">
        <v>247.53388544075204</v>
      </c>
    </row>
    <row r="1085" spans="2:3" x14ac:dyDescent="0.25">
      <c r="B1085" s="238">
        <v>1022</v>
      </c>
      <c r="C1085" s="237">
        <v>139.90492774898306</v>
      </c>
    </row>
    <row r="1086" spans="2:3" x14ac:dyDescent="0.25">
      <c r="B1086" s="238">
        <v>1023</v>
      </c>
      <c r="C1086" s="237">
        <v>-0.16407816076569759</v>
      </c>
    </row>
    <row r="1087" spans="2:3" x14ac:dyDescent="0.25">
      <c r="B1087" s="238">
        <v>1024</v>
      </c>
      <c r="C1087" s="237">
        <v>58.068147390233342</v>
      </c>
    </row>
    <row r="1088" spans="2:3" x14ac:dyDescent="0.25">
      <c r="B1088" s="238">
        <v>1025</v>
      </c>
      <c r="C1088" s="237">
        <v>334.16624552669634</v>
      </c>
    </row>
    <row r="1089" spans="2:3" x14ac:dyDescent="0.25">
      <c r="B1089" s="238">
        <v>1026</v>
      </c>
      <c r="C1089" s="237">
        <v>326.70847258479955</v>
      </c>
    </row>
    <row r="1090" spans="2:3" x14ac:dyDescent="0.25">
      <c r="B1090" s="238">
        <v>1027</v>
      </c>
      <c r="C1090" s="237">
        <v>73.023809210924469</v>
      </c>
    </row>
    <row r="1091" spans="2:3" x14ac:dyDescent="0.25">
      <c r="B1091" s="238">
        <v>1028</v>
      </c>
      <c r="C1091" s="237">
        <v>215.49108545651967</v>
      </c>
    </row>
    <row r="1092" spans="2:3" x14ac:dyDescent="0.25">
      <c r="B1092" s="238">
        <v>1029</v>
      </c>
      <c r="C1092" s="237">
        <v>-278.93185118243377</v>
      </c>
    </row>
    <row r="1093" spans="2:3" x14ac:dyDescent="0.25">
      <c r="B1093" s="238">
        <v>1030</v>
      </c>
      <c r="C1093" s="237">
        <v>113.47951722461036</v>
      </c>
    </row>
    <row r="1094" spans="2:3" x14ac:dyDescent="0.25">
      <c r="B1094" s="238">
        <v>1031</v>
      </c>
      <c r="C1094" s="237">
        <v>141.49120713277352</v>
      </c>
    </row>
    <row r="1095" spans="2:3" x14ac:dyDescent="0.25">
      <c r="B1095" s="238">
        <v>1032</v>
      </c>
      <c r="C1095" s="237">
        <v>235.0791457199166</v>
      </c>
    </row>
    <row r="1096" spans="2:3" x14ac:dyDescent="0.25">
      <c r="B1096" s="238">
        <v>1033</v>
      </c>
      <c r="C1096" s="237">
        <v>430.08322310113635</v>
      </c>
    </row>
    <row r="1097" spans="2:3" x14ac:dyDescent="0.25">
      <c r="B1097" s="238">
        <v>1034</v>
      </c>
      <c r="C1097" s="237">
        <v>129.44155808664954</v>
      </c>
    </row>
    <row r="1098" spans="2:3" x14ac:dyDescent="0.25">
      <c r="B1098" s="238">
        <v>1035</v>
      </c>
      <c r="C1098" s="237">
        <v>199.42795204476971</v>
      </c>
    </row>
    <row r="1099" spans="2:3" x14ac:dyDescent="0.25">
      <c r="B1099" s="238">
        <v>1036</v>
      </c>
      <c r="C1099" s="237">
        <v>60.792749446800542</v>
      </c>
    </row>
    <row r="1100" spans="2:3" x14ac:dyDescent="0.25">
      <c r="B1100" s="238">
        <v>1037</v>
      </c>
      <c r="C1100" s="237">
        <v>-41.612781016461241</v>
      </c>
    </row>
    <row r="1101" spans="2:3" x14ac:dyDescent="0.25">
      <c r="B1101" s="238">
        <v>1038</v>
      </c>
      <c r="C1101" s="237">
        <v>232.23636785932689</v>
      </c>
    </row>
    <row r="1102" spans="2:3" x14ac:dyDescent="0.25">
      <c r="B1102" s="238">
        <v>1039</v>
      </c>
      <c r="C1102" s="237">
        <v>-58.542448531473866</v>
      </c>
    </row>
    <row r="1103" spans="2:3" x14ac:dyDescent="0.25">
      <c r="B1103" s="238">
        <v>1040</v>
      </c>
      <c r="C1103" s="237">
        <v>180.51957823190273</v>
      </c>
    </row>
    <row r="1104" spans="2:3" x14ac:dyDescent="0.25">
      <c r="B1104" s="238">
        <v>1041</v>
      </c>
      <c r="C1104" s="237">
        <v>100.46409925732831</v>
      </c>
    </row>
    <row r="1105" spans="2:3" x14ac:dyDescent="0.25">
      <c r="B1105" s="238">
        <v>1042</v>
      </c>
      <c r="C1105" s="237">
        <v>-185.87222281810352</v>
      </c>
    </row>
    <row r="1106" spans="2:3" x14ac:dyDescent="0.25">
      <c r="B1106" s="238">
        <v>1043</v>
      </c>
      <c r="C1106" s="237">
        <v>-40.228066691559633</v>
      </c>
    </row>
    <row r="1107" spans="2:3" x14ac:dyDescent="0.25">
      <c r="B1107" s="238">
        <v>1044</v>
      </c>
      <c r="C1107" s="237">
        <v>329.28045731282299</v>
      </c>
    </row>
    <row r="1108" spans="2:3" x14ac:dyDescent="0.25">
      <c r="B1108" s="238">
        <v>1045</v>
      </c>
      <c r="C1108" s="237">
        <v>207.22547340659105</v>
      </c>
    </row>
    <row r="1109" spans="2:3" x14ac:dyDescent="0.25">
      <c r="B1109" s="238">
        <v>1046</v>
      </c>
      <c r="C1109" s="237">
        <v>92.782846473530682</v>
      </c>
    </row>
    <row r="1110" spans="2:3" x14ac:dyDescent="0.25">
      <c r="B1110" s="238">
        <v>1047</v>
      </c>
      <c r="C1110" s="237">
        <v>25.236601457271433</v>
      </c>
    </row>
    <row r="1111" spans="2:3" x14ac:dyDescent="0.25">
      <c r="B1111" s="238">
        <v>1048</v>
      </c>
      <c r="C1111" s="237">
        <v>277.12484100752812</v>
      </c>
    </row>
    <row r="1112" spans="2:3" x14ac:dyDescent="0.25">
      <c r="B1112" s="238">
        <v>1049</v>
      </c>
      <c r="C1112" s="237">
        <v>-99.122770773360884</v>
      </c>
    </row>
    <row r="1113" spans="2:3" x14ac:dyDescent="0.25">
      <c r="B1113" s="238">
        <v>1050</v>
      </c>
      <c r="C1113" s="237">
        <v>309.42648966085716</v>
      </c>
    </row>
    <row r="1114" spans="2:3" x14ac:dyDescent="0.25">
      <c r="B1114" s="238">
        <v>1051</v>
      </c>
      <c r="C1114" s="237">
        <v>132.44029604405367</v>
      </c>
    </row>
    <row r="1115" spans="2:3" x14ac:dyDescent="0.25">
      <c r="B1115" s="238">
        <v>1052</v>
      </c>
      <c r="C1115" s="237">
        <v>303.43997214555179</v>
      </c>
    </row>
    <row r="1116" spans="2:3" x14ac:dyDescent="0.25">
      <c r="B1116" s="238">
        <v>1053</v>
      </c>
      <c r="C1116" s="237">
        <v>163.49333737756257</v>
      </c>
    </row>
    <row r="1117" spans="2:3" x14ac:dyDescent="0.25">
      <c r="B1117" s="238">
        <v>1054</v>
      </c>
      <c r="C1117" s="237">
        <v>163.96780753995731</v>
      </c>
    </row>
    <row r="1118" spans="2:3" x14ac:dyDescent="0.25">
      <c r="B1118" s="238">
        <v>1055</v>
      </c>
      <c r="C1118" s="237">
        <v>47.095179707516678</v>
      </c>
    </row>
    <row r="1119" spans="2:3" x14ac:dyDescent="0.25">
      <c r="B1119" s="238">
        <v>1056</v>
      </c>
      <c r="C1119" s="237">
        <v>259.12097516931192</v>
      </c>
    </row>
    <row r="1120" spans="2:3" x14ac:dyDescent="0.25">
      <c r="B1120" s="238">
        <v>1057</v>
      </c>
      <c r="C1120" s="237">
        <v>60.328453433579192</v>
      </c>
    </row>
    <row r="1121" spans="2:3" x14ac:dyDescent="0.25">
      <c r="B1121" s="238">
        <v>1058</v>
      </c>
      <c r="C1121" s="237">
        <v>357.58240729386557</v>
      </c>
    </row>
    <row r="1122" spans="2:3" x14ac:dyDescent="0.25">
      <c r="B1122" s="238">
        <v>1059</v>
      </c>
      <c r="C1122" s="237">
        <v>-66.029718611779998</v>
      </c>
    </row>
    <row r="1123" spans="2:3" x14ac:dyDescent="0.25">
      <c r="B1123" s="238">
        <v>1060</v>
      </c>
      <c r="C1123" s="237">
        <v>64.452221775453367</v>
      </c>
    </row>
    <row r="1124" spans="2:3" x14ac:dyDescent="0.25">
      <c r="B1124" s="238">
        <v>1061</v>
      </c>
      <c r="C1124" s="237">
        <v>-27.388710588926102</v>
      </c>
    </row>
    <row r="1125" spans="2:3" x14ac:dyDescent="0.25">
      <c r="B1125" s="238">
        <v>1062</v>
      </c>
      <c r="C1125" s="237">
        <v>319.45678086549714</v>
      </c>
    </row>
    <row r="1126" spans="2:3" x14ac:dyDescent="0.25">
      <c r="B1126" s="238">
        <v>1063</v>
      </c>
      <c r="C1126" s="237">
        <v>36.48897804928329</v>
      </c>
    </row>
    <row r="1127" spans="2:3" x14ac:dyDescent="0.25">
      <c r="B1127" s="238">
        <v>1064</v>
      </c>
      <c r="C1127" s="237">
        <v>-85.748587374251343</v>
      </c>
    </row>
    <row r="1128" spans="2:3" x14ac:dyDescent="0.25">
      <c r="B1128" s="238">
        <v>1065</v>
      </c>
      <c r="C1128" s="237">
        <v>279.67406730338564</v>
      </c>
    </row>
    <row r="1129" spans="2:3" x14ac:dyDescent="0.25">
      <c r="B1129" s="238">
        <v>1066</v>
      </c>
      <c r="C1129" s="237">
        <v>225.47690738154427</v>
      </c>
    </row>
    <row r="1130" spans="2:3" x14ac:dyDescent="0.25">
      <c r="B1130" s="238">
        <v>1067</v>
      </c>
      <c r="C1130" s="237">
        <v>118.48032098071945</v>
      </c>
    </row>
    <row r="1131" spans="2:3" x14ac:dyDescent="0.25">
      <c r="B1131" s="238">
        <v>1068</v>
      </c>
      <c r="C1131" s="237">
        <v>167.72766306375902</v>
      </c>
    </row>
    <row r="1132" spans="2:3" x14ac:dyDescent="0.25">
      <c r="B1132" s="238">
        <v>1069</v>
      </c>
      <c r="C1132" s="237">
        <v>331.64587257294875</v>
      </c>
    </row>
    <row r="1133" spans="2:3" x14ac:dyDescent="0.25">
      <c r="B1133" s="238">
        <v>1070</v>
      </c>
      <c r="C1133" s="237">
        <v>36.359887799706087</v>
      </c>
    </row>
    <row r="1134" spans="2:3" x14ac:dyDescent="0.25">
      <c r="B1134" s="238">
        <v>1071</v>
      </c>
      <c r="C1134" s="237">
        <v>166.97316416380863</v>
      </c>
    </row>
    <row r="1135" spans="2:3" x14ac:dyDescent="0.25">
      <c r="B1135" s="238">
        <v>1072</v>
      </c>
      <c r="C1135" s="237">
        <v>192.38346625472673</v>
      </c>
    </row>
    <row r="1136" spans="2:3" x14ac:dyDescent="0.25">
      <c r="B1136" s="238">
        <v>1073</v>
      </c>
      <c r="C1136" s="237">
        <v>113.30106263117342</v>
      </c>
    </row>
    <row r="1137" spans="2:3" x14ac:dyDescent="0.25">
      <c r="B1137" s="238">
        <v>1074</v>
      </c>
      <c r="C1137" s="237">
        <v>-83.126422095689463</v>
      </c>
    </row>
    <row r="1138" spans="2:3" x14ac:dyDescent="0.25">
      <c r="B1138" s="238">
        <v>1075</v>
      </c>
      <c r="C1138" s="237">
        <v>175.91984145785807</v>
      </c>
    </row>
    <row r="1139" spans="2:3" x14ac:dyDescent="0.25">
      <c r="B1139" s="238">
        <v>1076</v>
      </c>
      <c r="C1139" s="237">
        <v>95.074175681054228</v>
      </c>
    </row>
    <row r="1140" spans="2:3" x14ac:dyDescent="0.25">
      <c r="B1140" s="238">
        <v>1077</v>
      </c>
      <c r="C1140" s="237">
        <v>64.635112615699498</v>
      </c>
    </row>
    <row r="1141" spans="2:3" x14ac:dyDescent="0.25">
      <c r="B1141" s="238">
        <v>1078</v>
      </c>
      <c r="C1141" s="237">
        <v>338.68231361141363</v>
      </c>
    </row>
    <row r="1142" spans="2:3" x14ac:dyDescent="0.25">
      <c r="B1142" s="238">
        <v>1079</v>
      </c>
      <c r="C1142" s="237">
        <v>-64.325939293689515</v>
      </c>
    </row>
    <row r="1143" spans="2:3" x14ac:dyDescent="0.25">
      <c r="B1143" s="238">
        <v>1080</v>
      </c>
      <c r="C1143" s="237">
        <v>176.78115588727135</v>
      </c>
    </row>
    <row r="1144" spans="2:3" x14ac:dyDescent="0.25">
      <c r="B1144" s="238">
        <v>1081</v>
      </c>
      <c r="C1144" s="237">
        <v>108.21693472729655</v>
      </c>
    </row>
    <row r="1145" spans="2:3" x14ac:dyDescent="0.25">
      <c r="B1145" s="238">
        <v>1082</v>
      </c>
      <c r="C1145" s="237">
        <v>129.61632429707603</v>
      </c>
    </row>
    <row r="1146" spans="2:3" x14ac:dyDescent="0.25">
      <c r="B1146" s="238">
        <v>1083</v>
      </c>
      <c r="C1146" s="237">
        <v>120.67704204163924</v>
      </c>
    </row>
    <row r="1147" spans="2:3" x14ac:dyDescent="0.25">
      <c r="B1147" s="238">
        <v>1084</v>
      </c>
      <c r="C1147" s="237">
        <v>-29.054950614507106</v>
      </c>
    </row>
    <row r="1148" spans="2:3" x14ac:dyDescent="0.25">
      <c r="B1148" s="238">
        <v>1085</v>
      </c>
      <c r="C1148" s="237">
        <v>52.495743811515112</v>
      </c>
    </row>
    <row r="1149" spans="2:3" x14ac:dyDescent="0.25">
      <c r="B1149" s="238">
        <v>1086</v>
      </c>
      <c r="C1149" s="237">
        <v>40.254319679785368</v>
      </c>
    </row>
    <row r="1150" spans="2:3" x14ac:dyDescent="0.25">
      <c r="B1150" s="238">
        <v>1087</v>
      </c>
      <c r="C1150" s="237">
        <v>-75.01345316932867</v>
      </c>
    </row>
    <row r="1151" spans="2:3" x14ac:dyDescent="0.25">
      <c r="B1151" s="238">
        <v>1088</v>
      </c>
      <c r="C1151" s="237">
        <v>227.98165791025434</v>
      </c>
    </row>
    <row r="1152" spans="2:3" x14ac:dyDescent="0.25">
      <c r="B1152" s="238">
        <v>1089</v>
      </c>
      <c r="C1152" s="237">
        <v>-33.520940891262825</v>
      </c>
    </row>
    <row r="1153" spans="2:3" x14ac:dyDescent="0.25">
      <c r="B1153" s="238">
        <v>1090</v>
      </c>
      <c r="C1153" s="237">
        <v>-57.319774205343009</v>
      </c>
    </row>
    <row r="1154" spans="2:3" x14ac:dyDescent="0.25">
      <c r="B1154" s="238">
        <v>1091</v>
      </c>
      <c r="C1154" s="237">
        <v>102.16164451845515</v>
      </c>
    </row>
    <row r="1155" spans="2:3" x14ac:dyDescent="0.25">
      <c r="B1155" s="238">
        <v>1092</v>
      </c>
      <c r="C1155" s="237">
        <v>238.12934160315689</v>
      </c>
    </row>
    <row r="1156" spans="2:3" x14ac:dyDescent="0.25">
      <c r="B1156" s="238">
        <v>1093</v>
      </c>
      <c r="C1156" s="237">
        <v>302.12782317690704</v>
      </c>
    </row>
    <row r="1157" spans="2:3" x14ac:dyDescent="0.25">
      <c r="B1157" s="238">
        <v>1094</v>
      </c>
      <c r="C1157" s="237">
        <v>391.76052211898127</v>
      </c>
    </row>
    <row r="1158" spans="2:3" x14ac:dyDescent="0.25">
      <c r="B1158" s="238">
        <v>1095</v>
      </c>
      <c r="C1158" s="237">
        <v>335.09590521772077</v>
      </c>
    </row>
    <row r="1159" spans="2:3" x14ac:dyDescent="0.25">
      <c r="B1159" s="238">
        <v>1096</v>
      </c>
      <c r="C1159" s="237">
        <v>181.90428905813465</v>
      </c>
    </row>
    <row r="1160" spans="2:3" x14ac:dyDescent="0.25">
      <c r="B1160" s="238">
        <v>1097</v>
      </c>
      <c r="C1160" s="237">
        <v>54.870366968418239</v>
      </c>
    </row>
    <row r="1161" spans="2:3" x14ac:dyDescent="0.25">
      <c r="B1161" s="238">
        <v>1098</v>
      </c>
      <c r="C1161" s="237">
        <v>52.095938364712381</v>
      </c>
    </row>
    <row r="1162" spans="2:3" x14ac:dyDescent="0.25">
      <c r="B1162" s="238">
        <v>1099</v>
      </c>
      <c r="C1162" s="237">
        <v>305.36022968421543</v>
      </c>
    </row>
    <row r="1163" spans="2:3" x14ac:dyDescent="0.25">
      <c r="B1163" s="238">
        <v>1100</v>
      </c>
      <c r="C1163" s="237">
        <v>133.21976802848374</v>
      </c>
    </row>
    <row r="1164" spans="2:3" x14ac:dyDescent="0.25">
      <c r="B1164" s="238">
        <v>1101</v>
      </c>
      <c r="C1164" s="237">
        <v>244.3833236281244</v>
      </c>
    </row>
    <row r="1165" spans="2:3" x14ac:dyDescent="0.25">
      <c r="B1165" s="238">
        <v>1102</v>
      </c>
      <c r="C1165" s="237">
        <v>200.5413198585521</v>
      </c>
    </row>
    <row r="1166" spans="2:3" x14ac:dyDescent="0.25">
      <c r="B1166" s="238">
        <v>1103</v>
      </c>
      <c r="C1166" s="237">
        <v>-15.905641614106287</v>
      </c>
    </row>
    <row r="1167" spans="2:3" x14ac:dyDescent="0.25">
      <c r="B1167" s="238">
        <v>1104</v>
      </c>
      <c r="C1167" s="237">
        <v>60.53582076488572</v>
      </c>
    </row>
    <row r="1168" spans="2:3" x14ac:dyDescent="0.25">
      <c r="B1168" s="238">
        <v>1105</v>
      </c>
      <c r="C1168" s="237">
        <v>70.924109988504568</v>
      </c>
    </row>
    <row r="1169" spans="2:3" x14ac:dyDescent="0.25">
      <c r="B1169" s="238">
        <v>1106</v>
      </c>
      <c r="C1169" s="237">
        <v>196.24445246274394</v>
      </c>
    </row>
    <row r="1170" spans="2:3" x14ac:dyDescent="0.25">
      <c r="B1170" s="238">
        <v>1107</v>
      </c>
      <c r="C1170" s="237">
        <v>263.24975012163804</v>
      </c>
    </row>
    <row r="1171" spans="2:3" x14ac:dyDescent="0.25">
      <c r="B1171" s="238">
        <v>1108</v>
      </c>
      <c r="C1171" s="237">
        <v>134.71105511296849</v>
      </c>
    </row>
    <row r="1172" spans="2:3" x14ac:dyDescent="0.25">
      <c r="B1172" s="238">
        <v>1109</v>
      </c>
      <c r="C1172" s="237">
        <v>155.63551697436412</v>
      </c>
    </row>
    <row r="1173" spans="2:3" x14ac:dyDescent="0.25">
      <c r="B1173" s="238">
        <v>1110</v>
      </c>
      <c r="C1173" s="237">
        <v>12.74224705310742</v>
      </c>
    </row>
    <row r="1174" spans="2:3" x14ac:dyDescent="0.25">
      <c r="B1174" s="238">
        <v>1111</v>
      </c>
      <c r="C1174" s="237">
        <v>142.49882965288549</v>
      </c>
    </row>
    <row r="1175" spans="2:3" x14ac:dyDescent="0.25">
      <c r="B1175" s="238">
        <v>1112</v>
      </c>
      <c r="C1175" s="237">
        <v>45.252662697168802</v>
      </c>
    </row>
    <row r="1176" spans="2:3" x14ac:dyDescent="0.25">
      <c r="B1176" s="238">
        <v>1113</v>
      </c>
      <c r="C1176" s="237">
        <v>67.245338621411747</v>
      </c>
    </row>
    <row r="1177" spans="2:3" x14ac:dyDescent="0.25">
      <c r="B1177" s="238">
        <v>1114</v>
      </c>
      <c r="C1177" s="237">
        <v>312.6054985612663</v>
      </c>
    </row>
    <row r="1178" spans="2:3" x14ac:dyDescent="0.25">
      <c r="B1178" s="238">
        <v>1115</v>
      </c>
      <c r="C1178" s="237">
        <v>72.990683884197892</v>
      </c>
    </row>
    <row r="1179" spans="2:3" x14ac:dyDescent="0.25">
      <c r="B1179" s="238">
        <v>1116</v>
      </c>
      <c r="C1179" s="237">
        <v>204.94804433438276</v>
      </c>
    </row>
    <row r="1180" spans="2:3" x14ac:dyDescent="0.25">
      <c r="B1180" s="238">
        <v>1117</v>
      </c>
      <c r="C1180" s="237">
        <v>77.448082685418569</v>
      </c>
    </row>
    <row r="1181" spans="2:3" x14ac:dyDescent="0.25">
      <c r="B1181" s="238">
        <v>1118</v>
      </c>
      <c r="C1181" s="237">
        <v>104.03418302690743</v>
      </c>
    </row>
    <row r="1182" spans="2:3" x14ac:dyDescent="0.25">
      <c r="B1182" s="238">
        <v>1119</v>
      </c>
      <c r="C1182" s="237">
        <v>110.36436818825665</v>
      </c>
    </row>
    <row r="1183" spans="2:3" x14ac:dyDescent="0.25">
      <c r="B1183" s="238">
        <v>1120</v>
      </c>
      <c r="C1183" s="237">
        <v>440.8329632721979</v>
      </c>
    </row>
    <row r="1184" spans="2:3" x14ac:dyDescent="0.25">
      <c r="B1184" s="238">
        <v>1121</v>
      </c>
      <c r="C1184" s="237">
        <v>98.762248352139082</v>
      </c>
    </row>
    <row r="1185" spans="2:3" x14ac:dyDescent="0.25">
      <c r="B1185" s="238">
        <v>1122</v>
      </c>
      <c r="C1185" s="237">
        <v>-105.58058690063021</v>
      </c>
    </row>
    <row r="1186" spans="2:3" x14ac:dyDescent="0.25">
      <c r="B1186" s="238">
        <v>1123</v>
      </c>
      <c r="C1186" s="237">
        <v>5.9672615932218349</v>
      </c>
    </row>
    <row r="1187" spans="2:3" x14ac:dyDescent="0.25">
      <c r="B1187" s="238">
        <v>1124</v>
      </c>
      <c r="C1187" s="237">
        <v>139.38996588963576</v>
      </c>
    </row>
    <row r="1188" spans="2:3" x14ac:dyDescent="0.25">
      <c r="B1188" s="238">
        <v>1125</v>
      </c>
      <c r="C1188" s="237">
        <v>266.05581450781</v>
      </c>
    </row>
    <row r="1189" spans="2:3" x14ac:dyDescent="0.25">
      <c r="B1189" s="238">
        <v>1126</v>
      </c>
      <c r="C1189" s="237">
        <v>33.131527088466527</v>
      </c>
    </row>
    <row r="1190" spans="2:3" x14ac:dyDescent="0.25">
      <c r="B1190" s="238">
        <v>1127</v>
      </c>
      <c r="C1190" s="237">
        <v>-2.0026794200986018</v>
      </c>
    </row>
    <row r="1191" spans="2:3" x14ac:dyDescent="0.25">
      <c r="B1191" s="238">
        <v>1128</v>
      </c>
      <c r="C1191" s="237">
        <v>166.30045811363578</v>
      </c>
    </row>
    <row r="1192" spans="2:3" x14ac:dyDescent="0.25">
      <c r="B1192" s="238">
        <v>1129</v>
      </c>
      <c r="C1192" s="237">
        <v>163.27203792674629</v>
      </c>
    </row>
    <row r="1193" spans="2:3" x14ac:dyDescent="0.25">
      <c r="B1193" s="238">
        <v>1130</v>
      </c>
      <c r="C1193" s="237">
        <v>325.16442249648253</v>
      </c>
    </row>
    <row r="1194" spans="2:3" x14ac:dyDescent="0.25">
      <c r="B1194" s="238">
        <v>1131</v>
      </c>
      <c r="C1194" s="237">
        <v>92.13824547899992</v>
      </c>
    </row>
    <row r="1195" spans="2:3" x14ac:dyDescent="0.25">
      <c r="B1195" s="238">
        <v>1132</v>
      </c>
      <c r="C1195" s="237">
        <v>236.97968117185212</v>
      </c>
    </row>
    <row r="1196" spans="2:3" x14ac:dyDescent="0.25">
      <c r="B1196" s="238">
        <v>1133</v>
      </c>
      <c r="C1196" s="237">
        <v>122.88179978981852</v>
      </c>
    </row>
    <row r="1197" spans="2:3" x14ac:dyDescent="0.25">
      <c r="B1197" s="238">
        <v>1134</v>
      </c>
      <c r="C1197" s="237">
        <v>104.61193753020532</v>
      </c>
    </row>
    <row r="1198" spans="2:3" x14ac:dyDescent="0.25">
      <c r="B1198" s="238">
        <v>1135</v>
      </c>
      <c r="C1198" s="237">
        <v>124.16097066223065</v>
      </c>
    </row>
    <row r="1199" spans="2:3" x14ac:dyDescent="0.25">
      <c r="B1199" s="238">
        <v>1136</v>
      </c>
      <c r="C1199" s="237">
        <v>243.92485580005211</v>
      </c>
    </row>
    <row r="1200" spans="2:3" x14ac:dyDescent="0.25">
      <c r="B1200" s="238">
        <v>1137</v>
      </c>
      <c r="C1200" s="237">
        <v>200.80342820578898</v>
      </c>
    </row>
    <row r="1201" spans="2:3" x14ac:dyDescent="0.25">
      <c r="B1201" s="238">
        <v>1138</v>
      </c>
      <c r="C1201" s="237">
        <v>160.06047729509228</v>
      </c>
    </row>
    <row r="1202" spans="2:3" x14ac:dyDescent="0.25">
      <c r="B1202" s="238">
        <v>1139</v>
      </c>
      <c r="C1202" s="237">
        <v>-54.165979184244492</v>
      </c>
    </row>
    <row r="1203" spans="2:3" x14ac:dyDescent="0.25">
      <c r="B1203" s="238">
        <v>1140</v>
      </c>
      <c r="C1203" s="237">
        <v>86.843570294896409</v>
      </c>
    </row>
    <row r="1204" spans="2:3" x14ac:dyDescent="0.25">
      <c r="B1204" s="238">
        <v>1141</v>
      </c>
      <c r="C1204" s="237">
        <v>-146.74396954531227</v>
      </c>
    </row>
    <row r="1205" spans="2:3" x14ac:dyDescent="0.25">
      <c r="B1205" s="238">
        <v>1142</v>
      </c>
      <c r="C1205" s="237">
        <v>59.175937640238637</v>
      </c>
    </row>
    <row r="1206" spans="2:3" x14ac:dyDescent="0.25">
      <c r="B1206" s="238">
        <v>1143</v>
      </c>
      <c r="C1206" s="237">
        <v>157.43968897472388</v>
      </c>
    </row>
    <row r="1207" spans="2:3" x14ac:dyDescent="0.25">
      <c r="B1207" s="238">
        <v>1144</v>
      </c>
      <c r="C1207" s="237">
        <v>15.978411737051331</v>
      </c>
    </row>
    <row r="1208" spans="2:3" x14ac:dyDescent="0.25">
      <c r="B1208" s="238">
        <v>1145</v>
      </c>
      <c r="C1208" s="237">
        <v>341.02782235275185</v>
      </c>
    </row>
    <row r="1209" spans="2:3" x14ac:dyDescent="0.25">
      <c r="B1209" s="238">
        <v>1146</v>
      </c>
      <c r="C1209" s="237">
        <v>-274.64971938367756</v>
      </c>
    </row>
    <row r="1210" spans="2:3" x14ac:dyDescent="0.25">
      <c r="B1210" s="238">
        <v>1147</v>
      </c>
      <c r="C1210" s="237">
        <v>132.65974256817435</v>
      </c>
    </row>
    <row r="1211" spans="2:3" x14ac:dyDescent="0.25">
      <c r="B1211" s="238">
        <v>1148</v>
      </c>
      <c r="C1211" s="237">
        <v>65.004279849867345</v>
      </c>
    </row>
    <row r="1212" spans="2:3" x14ac:dyDescent="0.25">
      <c r="B1212" s="238">
        <v>1149</v>
      </c>
      <c r="C1212" s="237">
        <v>-180.85610182598873</v>
      </c>
    </row>
    <row r="1213" spans="2:3" x14ac:dyDescent="0.25">
      <c r="B1213" s="238">
        <v>1150</v>
      </c>
      <c r="C1213" s="237">
        <v>95.434591122494439</v>
      </c>
    </row>
    <row r="1214" spans="2:3" x14ac:dyDescent="0.25">
      <c r="B1214" s="238">
        <v>1151</v>
      </c>
      <c r="C1214" s="237">
        <v>273.27390844868484</v>
      </c>
    </row>
    <row r="1215" spans="2:3" x14ac:dyDescent="0.25">
      <c r="B1215" s="238">
        <v>1152</v>
      </c>
      <c r="C1215" s="237">
        <v>81.731373968227587</v>
      </c>
    </row>
    <row r="1216" spans="2:3" x14ac:dyDescent="0.25">
      <c r="B1216" s="238">
        <v>1153</v>
      </c>
      <c r="C1216" s="237">
        <v>281.87323707020516</v>
      </c>
    </row>
    <row r="1217" spans="2:3" x14ac:dyDescent="0.25">
      <c r="B1217" s="238">
        <v>1154</v>
      </c>
      <c r="C1217" s="237">
        <v>215.4791928558987</v>
      </c>
    </row>
    <row r="1218" spans="2:3" x14ac:dyDescent="0.25">
      <c r="B1218" s="238">
        <v>1155</v>
      </c>
      <c r="C1218" s="237">
        <v>-91.879394518439966</v>
      </c>
    </row>
    <row r="1219" spans="2:3" x14ac:dyDescent="0.25">
      <c r="B1219" s="238">
        <v>1156</v>
      </c>
      <c r="C1219" s="237">
        <v>304.38245877031738</v>
      </c>
    </row>
    <row r="1220" spans="2:3" x14ac:dyDescent="0.25">
      <c r="B1220" s="238">
        <v>1157</v>
      </c>
      <c r="C1220" s="237">
        <v>260.23009063664722</v>
      </c>
    </row>
    <row r="1221" spans="2:3" x14ac:dyDescent="0.25">
      <c r="B1221" s="238">
        <v>1158</v>
      </c>
      <c r="C1221" s="237">
        <v>367.67946644113965</v>
      </c>
    </row>
    <row r="1222" spans="2:3" x14ac:dyDescent="0.25">
      <c r="B1222" s="238">
        <v>1159</v>
      </c>
      <c r="C1222" s="237">
        <v>5.2198335651075638</v>
      </c>
    </row>
    <row r="1223" spans="2:3" x14ac:dyDescent="0.25">
      <c r="B1223" s="238">
        <v>1160</v>
      </c>
      <c r="C1223" s="237">
        <v>148.90743713934691</v>
      </c>
    </row>
    <row r="1224" spans="2:3" x14ac:dyDescent="0.25">
      <c r="B1224" s="238">
        <v>1161</v>
      </c>
      <c r="C1224" s="237">
        <v>-29.132929060686166</v>
      </c>
    </row>
    <row r="1225" spans="2:3" x14ac:dyDescent="0.25">
      <c r="B1225" s="238">
        <v>1162</v>
      </c>
      <c r="C1225" s="237">
        <v>154.10121133895245</v>
      </c>
    </row>
    <row r="1226" spans="2:3" x14ac:dyDescent="0.25">
      <c r="B1226" s="238">
        <v>1163</v>
      </c>
      <c r="C1226" s="237">
        <v>-116.55092220475274</v>
      </c>
    </row>
    <row r="1227" spans="2:3" x14ac:dyDescent="0.25">
      <c r="B1227" s="238">
        <v>1164</v>
      </c>
      <c r="C1227" s="237">
        <v>275.97598413355246</v>
      </c>
    </row>
    <row r="1228" spans="2:3" x14ac:dyDescent="0.25">
      <c r="B1228" s="238">
        <v>1165</v>
      </c>
      <c r="C1228" s="237">
        <v>-44.943768128728607</v>
      </c>
    </row>
    <row r="1229" spans="2:3" x14ac:dyDescent="0.25">
      <c r="B1229" s="238">
        <v>1166</v>
      </c>
      <c r="C1229" s="237">
        <v>-103.81299686813068</v>
      </c>
    </row>
    <row r="1230" spans="2:3" x14ac:dyDescent="0.25">
      <c r="B1230" s="238">
        <v>1167</v>
      </c>
      <c r="C1230" s="237">
        <v>189.36785235015009</v>
      </c>
    </row>
    <row r="1231" spans="2:3" x14ac:dyDescent="0.25">
      <c r="B1231" s="238">
        <v>1168</v>
      </c>
      <c r="C1231" s="237">
        <v>-78.99822880086856</v>
      </c>
    </row>
    <row r="1232" spans="2:3" x14ac:dyDescent="0.25">
      <c r="B1232" s="238">
        <v>1169</v>
      </c>
      <c r="C1232" s="237">
        <v>97.757325263474897</v>
      </c>
    </row>
    <row r="1233" spans="2:3" x14ac:dyDescent="0.25">
      <c r="B1233" s="238">
        <v>1170</v>
      </c>
      <c r="C1233" s="237">
        <v>-126.15552036986088</v>
      </c>
    </row>
    <row r="1234" spans="2:3" x14ac:dyDescent="0.25">
      <c r="B1234" s="238">
        <v>1171</v>
      </c>
      <c r="C1234" s="237">
        <v>78.849217935528856</v>
      </c>
    </row>
    <row r="1235" spans="2:3" x14ac:dyDescent="0.25">
      <c r="B1235" s="238">
        <v>1172</v>
      </c>
      <c r="C1235" s="237">
        <v>283.55470888710977</v>
      </c>
    </row>
    <row r="1236" spans="2:3" x14ac:dyDescent="0.25">
      <c r="B1236" s="238">
        <v>1173</v>
      </c>
      <c r="C1236" s="237">
        <v>228.63037429055245</v>
      </c>
    </row>
    <row r="1237" spans="2:3" x14ac:dyDescent="0.25">
      <c r="B1237" s="238">
        <v>1174</v>
      </c>
      <c r="C1237" s="237">
        <v>243.0791269881193</v>
      </c>
    </row>
    <row r="1238" spans="2:3" x14ac:dyDescent="0.25">
      <c r="B1238" s="238">
        <v>1175</v>
      </c>
      <c r="C1238" s="237">
        <v>-164.91896858671475</v>
      </c>
    </row>
    <row r="1239" spans="2:3" x14ac:dyDescent="0.25">
      <c r="B1239" s="238">
        <v>1176</v>
      </c>
      <c r="C1239" s="237">
        <v>125.09526299406153</v>
      </c>
    </row>
    <row r="1240" spans="2:3" x14ac:dyDescent="0.25">
      <c r="B1240" s="238">
        <v>1177</v>
      </c>
      <c r="C1240" s="237">
        <v>-41.55071624931773</v>
      </c>
    </row>
    <row r="1241" spans="2:3" x14ac:dyDescent="0.25">
      <c r="B1241" s="238">
        <v>1178</v>
      </c>
      <c r="C1241" s="237">
        <v>111.2458062744364</v>
      </c>
    </row>
    <row r="1242" spans="2:3" x14ac:dyDescent="0.25">
      <c r="B1242" s="238">
        <v>1179</v>
      </c>
      <c r="C1242" s="237">
        <v>29.357619276351784</v>
      </c>
    </row>
    <row r="1243" spans="2:3" x14ac:dyDescent="0.25">
      <c r="B1243" s="238">
        <v>1180</v>
      </c>
      <c r="C1243" s="237">
        <v>126.77047916468752</v>
      </c>
    </row>
    <row r="1244" spans="2:3" x14ac:dyDescent="0.25">
      <c r="B1244" s="238">
        <v>1181</v>
      </c>
      <c r="C1244" s="237">
        <v>-26.477458729054973</v>
      </c>
    </row>
    <row r="1245" spans="2:3" x14ac:dyDescent="0.25">
      <c r="B1245" s="238">
        <v>1182</v>
      </c>
      <c r="C1245" s="237">
        <v>220.12655090327786</v>
      </c>
    </row>
    <row r="1246" spans="2:3" x14ac:dyDescent="0.25">
      <c r="B1246" s="238">
        <v>1183</v>
      </c>
      <c r="C1246" s="237">
        <v>-66.724712543091556</v>
      </c>
    </row>
    <row r="1247" spans="2:3" x14ac:dyDescent="0.25">
      <c r="B1247" s="238">
        <v>1184</v>
      </c>
      <c r="C1247" s="237">
        <v>49.148664236359124</v>
      </c>
    </row>
    <row r="1248" spans="2:3" x14ac:dyDescent="0.25">
      <c r="B1248" s="238">
        <v>1185</v>
      </c>
      <c r="C1248" s="237">
        <v>-41.318919509518281</v>
      </c>
    </row>
    <row r="1249" spans="2:3" x14ac:dyDescent="0.25">
      <c r="B1249" s="238">
        <v>1186</v>
      </c>
      <c r="C1249" s="237">
        <v>147.69884283185996</v>
      </c>
    </row>
    <row r="1250" spans="2:3" x14ac:dyDescent="0.25">
      <c r="B1250" s="238">
        <v>1187</v>
      </c>
      <c r="C1250" s="237">
        <v>263.7908147717319</v>
      </c>
    </row>
    <row r="1251" spans="2:3" x14ac:dyDescent="0.25">
      <c r="B1251" s="238">
        <v>1188</v>
      </c>
      <c r="C1251" s="237">
        <v>79.578580273320483</v>
      </c>
    </row>
    <row r="1252" spans="2:3" x14ac:dyDescent="0.25">
      <c r="B1252" s="238">
        <v>1189</v>
      </c>
      <c r="C1252" s="237">
        <v>-54.98250705409302</v>
      </c>
    </row>
    <row r="1253" spans="2:3" x14ac:dyDescent="0.25">
      <c r="B1253" s="238">
        <v>1190</v>
      </c>
      <c r="C1253" s="237">
        <v>151.21704123677412</v>
      </c>
    </row>
    <row r="1254" spans="2:3" x14ac:dyDescent="0.25">
      <c r="B1254" s="238">
        <v>1191</v>
      </c>
      <c r="C1254" s="237">
        <v>286.63233472882837</v>
      </c>
    </row>
    <row r="1255" spans="2:3" x14ac:dyDescent="0.25">
      <c r="B1255" s="238">
        <v>1192</v>
      </c>
      <c r="C1255" s="237">
        <v>245.72730465747631</v>
      </c>
    </row>
    <row r="1256" spans="2:3" x14ac:dyDescent="0.25">
      <c r="B1256" s="238">
        <v>1193</v>
      </c>
      <c r="C1256" s="237">
        <v>-0.27530020119175447</v>
      </c>
    </row>
    <row r="1257" spans="2:3" x14ac:dyDescent="0.25">
      <c r="B1257" s="238">
        <v>1194</v>
      </c>
      <c r="C1257" s="237">
        <v>73.074183215703982</v>
      </c>
    </row>
    <row r="1258" spans="2:3" x14ac:dyDescent="0.25">
      <c r="B1258" s="238">
        <v>1195</v>
      </c>
      <c r="C1258" s="237">
        <v>124.74605875049828</v>
      </c>
    </row>
    <row r="1259" spans="2:3" x14ac:dyDescent="0.25">
      <c r="B1259" s="238">
        <v>1196</v>
      </c>
      <c r="C1259" s="237">
        <v>246.251200267652</v>
      </c>
    </row>
    <row r="1260" spans="2:3" x14ac:dyDescent="0.25">
      <c r="B1260" s="238">
        <v>1197</v>
      </c>
      <c r="C1260" s="237">
        <v>177.09959636011502</v>
      </c>
    </row>
    <row r="1261" spans="2:3" x14ac:dyDescent="0.25">
      <c r="B1261" s="238">
        <v>1198</v>
      </c>
      <c r="C1261" s="237">
        <v>239.00997524359241</v>
      </c>
    </row>
    <row r="1262" spans="2:3" x14ac:dyDescent="0.25">
      <c r="B1262" s="238">
        <v>1199</v>
      </c>
      <c r="C1262" s="237">
        <v>115.91783030550836</v>
      </c>
    </row>
    <row r="1263" spans="2:3" x14ac:dyDescent="0.25">
      <c r="B1263" s="238">
        <v>1200</v>
      </c>
      <c r="C1263" s="237">
        <v>-138.37417430721916</v>
      </c>
    </row>
    <row r="1264" spans="2:3" x14ac:dyDescent="0.25">
      <c r="B1264" s="238">
        <v>1201</v>
      </c>
      <c r="C1264" s="237">
        <v>120.94194136744444</v>
      </c>
    </row>
    <row r="1265" spans="2:3" x14ac:dyDescent="0.25">
      <c r="B1265" s="238">
        <v>1202</v>
      </c>
      <c r="C1265" s="237">
        <v>91.106485060617914</v>
      </c>
    </row>
    <row r="1266" spans="2:3" x14ac:dyDescent="0.25">
      <c r="B1266" s="238">
        <v>1203</v>
      </c>
      <c r="C1266" s="237">
        <v>139.58255592858819</v>
      </c>
    </row>
    <row r="1267" spans="2:3" x14ac:dyDescent="0.25">
      <c r="B1267" s="238">
        <v>1204</v>
      </c>
      <c r="C1267" s="237">
        <v>223.09583045860828</v>
      </c>
    </row>
    <row r="1268" spans="2:3" x14ac:dyDescent="0.25">
      <c r="B1268" s="238">
        <v>1205</v>
      </c>
      <c r="C1268" s="237">
        <v>133.2828596513387</v>
      </c>
    </row>
    <row r="1269" spans="2:3" x14ac:dyDescent="0.25">
      <c r="B1269" s="238">
        <v>1206</v>
      </c>
      <c r="C1269" s="237">
        <v>59.023956948033394</v>
      </c>
    </row>
    <row r="1270" spans="2:3" x14ac:dyDescent="0.25">
      <c r="B1270" s="238">
        <v>1207</v>
      </c>
      <c r="C1270" s="237">
        <v>312.92669096473674</v>
      </c>
    </row>
    <row r="1271" spans="2:3" x14ac:dyDescent="0.25">
      <c r="B1271" s="238">
        <v>1208</v>
      </c>
      <c r="C1271" s="237">
        <v>57.878693588774588</v>
      </c>
    </row>
    <row r="1272" spans="2:3" x14ac:dyDescent="0.25">
      <c r="B1272" s="238">
        <v>1209</v>
      </c>
      <c r="C1272" s="237">
        <v>106.18213634807859</v>
      </c>
    </row>
    <row r="1273" spans="2:3" x14ac:dyDescent="0.25">
      <c r="B1273" s="238">
        <v>1210</v>
      </c>
      <c r="C1273" s="237">
        <v>296.09333474253106</v>
      </c>
    </row>
    <row r="1274" spans="2:3" x14ac:dyDescent="0.25">
      <c r="B1274" s="238">
        <v>1211</v>
      </c>
      <c r="C1274" s="237">
        <v>150.21510091161616</v>
      </c>
    </row>
    <row r="1275" spans="2:3" x14ac:dyDescent="0.25">
      <c r="B1275" s="238">
        <v>1212</v>
      </c>
      <c r="C1275" s="237">
        <v>-79.448025464377281</v>
      </c>
    </row>
    <row r="1276" spans="2:3" x14ac:dyDescent="0.25">
      <c r="B1276" s="238">
        <v>1213</v>
      </c>
      <c r="C1276" s="237">
        <v>222.02140539609817</v>
      </c>
    </row>
    <row r="1277" spans="2:3" x14ac:dyDescent="0.25">
      <c r="B1277" s="238">
        <v>1214</v>
      </c>
      <c r="C1277" s="237">
        <v>65.665145922347676</v>
      </c>
    </row>
    <row r="1278" spans="2:3" x14ac:dyDescent="0.25">
      <c r="B1278" s="238">
        <v>1215</v>
      </c>
      <c r="C1278" s="237">
        <v>194.63865479712337</v>
      </c>
    </row>
    <row r="1279" spans="2:3" x14ac:dyDescent="0.25">
      <c r="B1279" s="238">
        <v>1216</v>
      </c>
      <c r="C1279" s="237">
        <v>98.826044586085118</v>
      </c>
    </row>
    <row r="1280" spans="2:3" x14ac:dyDescent="0.25">
      <c r="B1280" s="238">
        <v>1217</v>
      </c>
      <c r="C1280" s="237">
        <v>226.65333910087659</v>
      </c>
    </row>
    <row r="1281" spans="2:3" x14ac:dyDescent="0.25">
      <c r="B1281" s="238">
        <v>1218</v>
      </c>
      <c r="C1281" s="237">
        <v>101.81269392942322</v>
      </c>
    </row>
    <row r="1282" spans="2:3" x14ac:dyDescent="0.25">
      <c r="B1282" s="238">
        <v>1219</v>
      </c>
      <c r="C1282" s="237">
        <v>-254.21350333996844</v>
      </c>
    </row>
    <row r="1283" spans="2:3" x14ac:dyDescent="0.25">
      <c r="B1283" s="238">
        <v>1220</v>
      </c>
      <c r="C1283" s="237">
        <v>-120.67389816306397</v>
      </c>
    </row>
    <row r="1284" spans="2:3" x14ac:dyDescent="0.25">
      <c r="B1284" s="238">
        <v>1221</v>
      </c>
      <c r="C1284" s="237">
        <v>247.93056682664798</v>
      </c>
    </row>
    <row r="1285" spans="2:3" x14ac:dyDescent="0.25">
      <c r="B1285" s="238">
        <v>1222</v>
      </c>
      <c r="C1285" s="237">
        <v>55.261854267463548</v>
      </c>
    </row>
    <row r="1286" spans="2:3" x14ac:dyDescent="0.25">
      <c r="B1286" s="238">
        <v>1223</v>
      </c>
      <c r="C1286" s="237">
        <v>139.96030186662873</v>
      </c>
    </row>
    <row r="1287" spans="2:3" x14ac:dyDescent="0.25">
      <c r="B1287" s="238">
        <v>1224</v>
      </c>
      <c r="C1287" s="237">
        <v>284.30983258914637</v>
      </c>
    </row>
    <row r="1288" spans="2:3" x14ac:dyDescent="0.25">
      <c r="B1288" s="238">
        <v>1225</v>
      </c>
      <c r="C1288" s="237">
        <v>220.41791761904977</v>
      </c>
    </row>
    <row r="1289" spans="2:3" x14ac:dyDescent="0.25">
      <c r="B1289" s="238">
        <v>1226</v>
      </c>
      <c r="C1289" s="237">
        <v>82.088060552375282</v>
      </c>
    </row>
    <row r="1290" spans="2:3" x14ac:dyDescent="0.25">
      <c r="B1290" s="238">
        <v>1227</v>
      </c>
      <c r="C1290" s="237">
        <v>432.75800668358085</v>
      </c>
    </row>
    <row r="1291" spans="2:3" x14ac:dyDescent="0.25">
      <c r="B1291" s="238">
        <v>1228</v>
      </c>
      <c r="C1291" s="237">
        <v>-52.226881687706651</v>
      </c>
    </row>
    <row r="1292" spans="2:3" x14ac:dyDescent="0.25">
      <c r="B1292" s="238">
        <v>1229</v>
      </c>
      <c r="C1292" s="237">
        <v>-8.368794959770355</v>
      </c>
    </row>
    <row r="1293" spans="2:3" x14ac:dyDescent="0.25">
      <c r="B1293" s="238">
        <v>1230</v>
      </c>
      <c r="C1293" s="237">
        <v>148.58714299486806</v>
      </c>
    </row>
    <row r="1294" spans="2:3" x14ac:dyDescent="0.25">
      <c r="B1294" s="238">
        <v>1231</v>
      </c>
      <c r="C1294" s="237">
        <v>202.63084667764539</v>
      </c>
    </row>
    <row r="1295" spans="2:3" x14ac:dyDescent="0.25">
      <c r="B1295" s="238">
        <v>1232</v>
      </c>
      <c r="C1295" s="237">
        <v>45.328414961479666</v>
      </c>
    </row>
    <row r="1296" spans="2:3" x14ac:dyDescent="0.25">
      <c r="B1296" s="238">
        <v>1233</v>
      </c>
      <c r="C1296" s="237">
        <v>159.00285589543131</v>
      </c>
    </row>
    <row r="1297" spans="2:3" x14ac:dyDescent="0.25">
      <c r="B1297" s="238">
        <v>1234</v>
      </c>
      <c r="C1297" s="237">
        <v>292.53276414141851</v>
      </c>
    </row>
    <row r="1298" spans="2:3" x14ac:dyDescent="0.25">
      <c r="B1298" s="238">
        <v>1235</v>
      </c>
      <c r="C1298" s="237">
        <v>-149.8497556342308</v>
      </c>
    </row>
    <row r="1299" spans="2:3" x14ac:dyDescent="0.25">
      <c r="B1299" s="238">
        <v>1236</v>
      </c>
      <c r="C1299" s="237">
        <v>-162.88201100546996</v>
      </c>
    </row>
    <row r="1300" spans="2:3" x14ac:dyDescent="0.25">
      <c r="B1300" s="238">
        <v>1237</v>
      </c>
      <c r="C1300" s="237">
        <v>134.60290923053742</v>
      </c>
    </row>
    <row r="1301" spans="2:3" x14ac:dyDescent="0.25">
      <c r="B1301" s="238">
        <v>1238</v>
      </c>
      <c r="C1301" s="237">
        <v>192.72684304283337</v>
      </c>
    </row>
    <row r="1302" spans="2:3" x14ac:dyDescent="0.25">
      <c r="B1302" s="238">
        <v>1239</v>
      </c>
      <c r="C1302" s="237">
        <v>228.84458533744123</v>
      </c>
    </row>
    <row r="1303" spans="2:3" x14ac:dyDescent="0.25">
      <c r="B1303" s="238">
        <v>1240</v>
      </c>
      <c r="C1303" s="237">
        <v>196.32751779935649</v>
      </c>
    </row>
    <row r="1304" spans="2:3" x14ac:dyDescent="0.25">
      <c r="B1304" s="238">
        <v>1241</v>
      </c>
      <c r="C1304" s="237">
        <v>233.63673710948666</v>
      </c>
    </row>
    <row r="1305" spans="2:3" x14ac:dyDescent="0.25">
      <c r="B1305" s="238">
        <v>1242</v>
      </c>
      <c r="C1305" s="237">
        <v>181.56429999601932</v>
      </c>
    </row>
    <row r="1306" spans="2:3" x14ac:dyDescent="0.25">
      <c r="B1306" s="238">
        <v>1243</v>
      </c>
      <c r="C1306" s="237">
        <v>112.66124842128784</v>
      </c>
    </row>
    <row r="1307" spans="2:3" x14ac:dyDescent="0.25">
      <c r="B1307" s="238">
        <v>1244</v>
      </c>
      <c r="C1307" s="237">
        <v>278.76753378357466</v>
      </c>
    </row>
    <row r="1308" spans="2:3" x14ac:dyDescent="0.25">
      <c r="B1308" s="238">
        <v>1245</v>
      </c>
      <c r="C1308" s="237">
        <v>299.35728030253551</v>
      </c>
    </row>
    <row r="1309" spans="2:3" x14ac:dyDescent="0.25">
      <c r="B1309" s="238">
        <v>1246</v>
      </c>
      <c r="C1309" s="237">
        <v>310.93152797033781</v>
      </c>
    </row>
    <row r="1310" spans="2:3" x14ac:dyDescent="0.25">
      <c r="B1310" s="238">
        <v>1247</v>
      </c>
      <c r="C1310" s="237">
        <v>148.63477641996445</v>
      </c>
    </row>
    <row r="1311" spans="2:3" x14ac:dyDescent="0.25">
      <c r="B1311" s="238">
        <v>1248</v>
      </c>
      <c r="C1311" s="237">
        <v>60.586454596431452</v>
      </c>
    </row>
    <row r="1312" spans="2:3" x14ac:dyDescent="0.25">
      <c r="B1312" s="238">
        <v>1249</v>
      </c>
      <c r="C1312" s="237">
        <v>220.49892161397145</v>
      </c>
    </row>
    <row r="1313" spans="2:3" x14ac:dyDescent="0.25">
      <c r="B1313" s="238">
        <v>1250</v>
      </c>
      <c r="C1313" s="237">
        <v>201.01376550518094</v>
      </c>
    </row>
    <row r="1314" spans="2:3" x14ac:dyDescent="0.25">
      <c r="B1314" s="238">
        <v>1251</v>
      </c>
      <c r="C1314" s="237">
        <v>89.01414064679831</v>
      </c>
    </row>
    <row r="1315" spans="2:3" x14ac:dyDescent="0.25">
      <c r="B1315" s="238">
        <v>1252</v>
      </c>
      <c r="C1315" s="237">
        <v>180.11014245254344</v>
      </c>
    </row>
    <row r="1316" spans="2:3" x14ac:dyDescent="0.25">
      <c r="B1316" s="238">
        <v>1253</v>
      </c>
      <c r="C1316" s="237">
        <v>262.61765733118102</v>
      </c>
    </row>
    <row r="1317" spans="2:3" x14ac:dyDescent="0.25">
      <c r="B1317" s="238">
        <v>1254</v>
      </c>
      <c r="C1317" s="237">
        <v>238.58403361671191</v>
      </c>
    </row>
    <row r="1318" spans="2:3" x14ac:dyDescent="0.25">
      <c r="B1318" s="238">
        <v>1255</v>
      </c>
      <c r="C1318" s="237">
        <v>260.30365156586447</v>
      </c>
    </row>
    <row r="1319" spans="2:3" x14ac:dyDescent="0.25">
      <c r="B1319" s="238">
        <v>1256</v>
      </c>
      <c r="C1319" s="237">
        <v>39.061972991256084</v>
      </c>
    </row>
    <row r="1320" spans="2:3" x14ac:dyDescent="0.25">
      <c r="B1320" s="238">
        <v>1257</v>
      </c>
      <c r="C1320" s="237">
        <v>-16.642759243260201</v>
      </c>
    </row>
    <row r="1321" spans="2:3" x14ac:dyDescent="0.25">
      <c r="B1321" s="238">
        <v>1258</v>
      </c>
      <c r="C1321" s="237">
        <v>-39.365669606942419</v>
      </c>
    </row>
    <row r="1322" spans="2:3" x14ac:dyDescent="0.25">
      <c r="B1322" s="238">
        <v>1259</v>
      </c>
      <c r="C1322" s="237">
        <v>201.97709715087734</v>
      </c>
    </row>
    <row r="1323" spans="2:3" x14ac:dyDescent="0.25">
      <c r="B1323" s="238">
        <v>1260</v>
      </c>
      <c r="C1323" s="237">
        <v>186.23117957743131</v>
      </c>
    </row>
    <row r="1324" spans="2:3" x14ac:dyDescent="0.25">
      <c r="B1324" s="238">
        <v>1261</v>
      </c>
      <c r="C1324" s="237">
        <v>-122.37432042153344</v>
      </c>
    </row>
    <row r="1325" spans="2:3" x14ac:dyDescent="0.25">
      <c r="B1325" s="238">
        <v>1262</v>
      </c>
      <c r="C1325" s="237">
        <v>245.40181838468425</v>
      </c>
    </row>
    <row r="1326" spans="2:3" x14ac:dyDescent="0.25">
      <c r="B1326" s="238">
        <v>1263</v>
      </c>
      <c r="C1326" s="237">
        <v>344.92957411885095</v>
      </c>
    </row>
    <row r="1327" spans="2:3" x14ac:dyDescent="0.25">
      <c r="B1327" s="238">
        <v>1264</v>
      </c>
      <c r="C1327" s="237">
        <v>134.89168572347148</v>
      </c>
    </row>
    <row r="1328" spans="2:3" x14ac:dyDescent="0.25">
      <c r="B1328" s="238">
        <v>1265</v>
      </c>
      <c r="C1328" s="237">
        <v>167.57956624802989</v>
      </c>
    </row>
    <row r="1329" spans="2:3" x14ac:dyDescent="0.25">
      <c r="B1329" s="238">
        <v>1266</v>
      </c>
      <c r="C1329" s="237">
        <v>-116.73031775993616</v>
      </c>
    </row>
    <row r="1330" spans="2:3" x14ac:dyDescent="0.25">
      <c r="B1330" s="238">
        <v>1267</v>
      </c>
      <c r="C1330" s="237">
        <v>11.989846638964764</v>
      </c>
    </row>
    <row r="1331" spans="2:3" x14ac:dyDescent="0.25">
      <c r="B1331" s="238">
        <v>1268</v>
      </c>
      <c r="C1331" s="237">
        <v>48.354378784080012</v>
      </c>
    </row>
    <row r="1332" spans="2:3" x14ac:dyDescent="0.25">
      <c r="B1332" s="238">
        <v>1269</v>
      </c>
      <c r="C1332" s="237">
        <v>106.20830735035265</v>
      </c>
    </row>
    <row r="1333" spans="2:3" x14ac:dyDescent="0.25">
      <c r="B1333" s="238">
        <v>1270</v>
      </c>
      <c r="C1333" s="237">
        <v>196.06475944579131</v>
      </c>
    </row>
    <row r="1334" spans="2:3" x14ac:dyDescent="0.25">
      <c r="B1334" s="238">
        <v>1271</v>
      </c>
      <c r="C1334" s="237">
        <v>30.858647040596097</v>
      </c>
    </row>
    <row r="1335" spans="2:3" x14ac:dyDescent="0.25">
      <c r="B1335" s="238">
        <v>1272</v>
      </c>
      <c r="C1335" s="237">
        <v>321.94577319424127</v>
      </c>
    </row>
    <row r="1336" spans="2:3" x14ac:dyDescent="0.25">
      <c r="B1336" s="238">
        <v>1273</v>
      </c>
      <c r="C1336" s="237">
        <v>-24.168003997141426</v>
      </c>
    </row>
    <row r="1337" spans="2:3" x14ac:dyDescent="0.25">
      <c r="B1337" s="238">
        <v>1274</v>
      </c>
      <c r="C1337" s="237">
        <v>272.75777899679031</v>
      </c>
    </row>
    <row r="1338" spans="2:3" x14ac:dyDescent="0.25">
      <c r="B1338" s="238">
        <v>1275</v>
      </c>
      <c r="C1338" s="237">
        <v>107.48153360830622</v>
      </c>
    </row>
    <row r="1339" spans="2:3" x14ac:dyDescent="0.25">
      <c r="B1339" s="238">
        <v>1276</v>
      </c>
      <c r="C1339" s="237">
        <v>118.36607283470303</v>
      </c>
    </row>
    <row r="1340" spans="2:3" x14ac:dyDescent="0.25">
      <c r="B1340" s="238">
        <v>1277</v>
      </c>
      <c r="C1340" s="237">
        <v>88.104989801065656</v>
      </c>
    </row>
    <row r="1341" spans="2:3" x14ac:dyDescent="0.25">
      <c r="B1341" s="238">
        <v>1278</v>
      </c>
      <c r="C1341" s="237">
        <v>392.14440814087834</v>
      </c>
    </row>
    <row r="1342" spans="2:3" x14ac:dyDescent="0.25">
      <c r="B1342" s="238">
        <v>1279</v>
      </c>
      <c r="C1342" s="237">
        <v>53.486615693776486</v>
      </c>
    </row>
    <row r="1343" spans="2:3" x14ac:dyDescent="0.25">
      <c r="B1343" s="238">
        <v>1280</v>
      </c>
      <c r="C1343" s="237">
        <v>-4.1591547242376947</v>
      </c>
    </row>
    <row r="1344" spans="2:3" x14ac:dyDescent="0.25">
      <c r="B1344" s="238">
        <v>1281</v>
      </c>
      <c r="C1344" s="237">
        <v>-23.067159928997597</v>
      </c>
    </row>
    <row r="1345" spans="2:3" x14ac:dyDescent="0.25">
      <c r="B1345" s="238">
        <v>1282</v>
      </c>
      <c r="C1345" s="237">
        <v>119.51391920328875</v>
      </c>
    </row>
    <row r="1346" spans="2:3" x14ac:dyDescent="0.25">
      <c r="B1346" s="238">
        <v>1283</v>
      </c>
      <c r="C1346" s="237">
        <v>80.528275656888624</v>
      </c>
    </row>
    <row r="1347" spans="2:3" x14ac:dyDescent="0.25">
      <c r="B1347" s="238">
        <v>1284</v>
      </c>
      <c r="C1347" s="237">
        <v>-162.39689957068771</v>
      </c>
    </row>
    <row r="1348" spans="2:3" x14ac:dyDescent="0.25">
      <c r="B1348" s="238">
        <v>1285</v>
      </c>
      <c r="C1348" s="237">
        <v>52.86655408863848</v>
      </c>
    </row>
    <row r="1349" spans="2:3" x14ac:dyDescent="0.25">
      <c r="B1349" s="238">
        <v>1286</v>
      </c>
      <c r="C1349" s="237">
        <v>109.84738222856228</v>
      </c>
    </row>
    <row r="1350" spans="2:3" x14ac:dyDescent="0.25">
      <c r="B1350" s="238">
        <v>1287</v>
      </c>
      <c r="C1350" s="237">
        <v>121.60310170061794</v>
      </c>
    </row>
    <row r="1351" spans="2:3" x14ac:dyDescent="0.25">
      <c r="B1351" s="238">
        <v>1288</v>
      </c>
      <c r="C1351" s="237">
        <v>122.33208785038444</v>
      </c>
    </row>
    <row r="1352" spans="2:3" x14ac:dyDescent="0.25">
      <c r="B1352" s="238">
        <v>1289</v>
      </c>
      <c r="C1352" s="237">
        <v>-105.78839084181698</v>
      </c>
    </row>
    <row r="1353" spans="2:3" x14ac:dyDescent="0.25">
      <c r="B1353" s="238">
        <v>1290</v>
      </c>
      <c r="C1353" s="237">
        <v>-11.672772301701741</v>
      </c>
    </row>
    <row r="1354" spans="2:3" x14ac:dyDescent="0.25">
      <c r="B1354" s="238">
        <v>1291</v>
      </c>
      <c r="C1354" s="237">
        <v>216.97286519160377</v>
      </c>
    </row>
    <row r="1355" spans="2:3" x14ac:dyDescent="0.25">
      <c r="B1355" s="238">
        <v>1292</v>
      </c>
      <c r="C1355" s="237">
        <v>-9.5244063504567293</v>
      </c>
    </row>
    <row r="1356" spans="2:3" x14ac:dyDescent="0.25">
      <c r="B1356" s="238">
        <v>1293</v>
      </c>
      <c r="C1356" s="237">
        <v>180.83718253343838</v>
      </c>
    </row>
    <row r="1357" spans="2:3" x14ac:dyDescent="0.25">
      <c r="B1357" s="238">
        <v>1294</v>
      </c>
      <c r="C1357" s="237">
        <v>348.23603734634361</v>
      </c>
    </row>
    <row r="1358" spans="2:3" x14ac:dyDescent="0.25">
      <c r="B1358" s="238">
        <v>1295</v>
      </c>
      <c r="C1358" s="237">
        <v>139.88812091110077</v>
      </c>
    </row>
    <row r="1359" spans="2:3" x14ac:dyDescent="0.25">
      <c r="B1359" s="238">
        <v>1296</v>
      </c>
      <c r="C1359" s="237">
        <v>184.99511104391706</v>
      </c>
    </row>
    <row r="1360" spans="2:3" x14ac:dyDescent="0.25">
      <c r="B1360" s="238">
        <v>1297</v>
      </c>
      <c r="C1360" s="237">
        <v>127.07299702431492</v>
      </c>
    </row>
    <row r="1361" spans="2:3" x14ac:dyDescent="0.25">
      <c r="B1361" s="238">
        <v>1298</v>
      </c>
      <c r="C1361" s="237">
        <v>104.73297599529991</v>
      </c>
    </row>
    <row r="1362" spans="2:3" x14ac:dyDescent="0.25">
      <c r="B1362" s="238">
        <v>1299</v>
      </c>
      <c r="C1362" s="237">
        <v>167.39534435681969</v>
      </c>
    </row>
    <row r="1363" spans="2:3" x14ac:dyDescent="0.25">
      <c r="B1363" s="238">
        <v>1300</v>
      </c>
      <c r="C1363" s="237">
        <v>73.674206547690275</v>
      </c>
    </row>
    <row r="1364" spans="2:3" x14ac:dyDescent="0.25">
      <c r="B1364" s="238">
        <v>1301</v>
      </c>
      <c r="C1364" s="237">
        <v>-56.152587021103415</v>
      </c>
    </row>
    <row r="1365" spans="2:3" x14ac:dyDescent="0.25">
      <c r="B1365" s="238">
        <v>1302</v>
      </c>
      <c r="C1365" s="237">
        <v>129.20030200954733</v>
      </c>
    </row>
    <row r="1366" spans="2:3" x14ac:dyDescent="0.25">
      <c r="B1366" s="238">
        <v>1303</v>
      </c>
      <c r="C1366" s="237">
        <v>472.55610966723151</v>
      </c>
    </row>
    <row r="1367" spans="2:3" x14ac:dyDescent="0.25">
      <c r="B1367" s="238">
        <v>1304</v>
      </c>
      <c r="C1367" s="237">
        <v>325.52525905616164</v>
      </c>
    </row>
    <row r="1368" spans="2:3" x14ac:dyDescent="0.25">
      <c r="B1368" s="238">
        <v>1305</v>
      </c>
      <c r="C1368" s="237">
        <v>140.74463734483746</v>
      </c>
    </row>
    <row r="1369" spans="2:3" x14ac:dyDescent="0.25">
      <c r="B1369" s="238">
        <v>1306</v>
      </c>
      <c r="C1369" s="237">
        <v>225.08925298961364</v>
      </c>
    </row>
    <row r="1370" spans="2:3" x14ac:dyDescent="0.25">
      <c r="B1370" s="238">
        <v>1307</v>
      </c>
      <c r="C1370" s="237">
        <v>57.683209419318558</v>
      </c>
    </row>
    <row r="1371" spans="2:3" x14ac:dyDescent="0.25">
      <c r="B1371" s="238">
        <v>1308</v>
      </c>
      <c r="C1371" s="237">
        <v>207.81785212912934</v>
      </c>
    </row>
    <row r="1372" spans="2:3" x14ac:dyDescent="0.25">
      <c r="B1372" s="238">
        <v>1309</v>
      </c>
      <c r="C1372" s="237">
        <v>7.5229471452522318</v>
      </c>
    </row>
    <row r="1373" spans="2:3" x14ac:dyDescent="0.25">
      <c r="B1373" s="238">
        <v>1310</v>
      </c>
      <c r="C1373" s="237">
        <v>55.110146205477974</v>
      </c>
    </row>
    <row r="1374" spans="2:3" x14ac:dyDescent="0.25">
      <c r="B1374" s="238">
        <v>1311</v>
      </c>
      <c r="C1374" s="237">
        <v>-138.19440223245999</v>
      </c>
    </row>
    <row r="1375" spans="2:3" x14ac:dyDescent="0.25">
      <c r="B1375" s="238">
        <v>1312</v>
      </c>
      <c r="C1375" s="237">
        <v>136.30117916590041</v>
      </c>
    </row>
    <row r="1376" spans="2:3" x14ac:dyDescent="0.25">
      <c r="B1376" s="238">
        <v>1313</v>
      </c>
      <c r="C1376" s="237">
        <v>-43.441731663440891</v>
      </c>
    </row>
    <row r="1377" spans="2:3" x14ac:dyDescent="0.25">
      <c r="B1377" s="238">
        <v>1314</v>
      </c>
      <c r="C1377" s="237">
        <v>70.750803758942212</v>
      </c>
    </row>
    <row r="1378" spans="2:3" x14ac:dyDescent="0.25">
      <c r="B1378" s="238">
        <v>1315</v>
      </c>
      <c r="C1378" s="237">
        <v>18.082096823826745</v>
      </c>
    </row>
    <row r="1379" spans="2:3" x14ac:dyDescent="0.25">
      <c r="B1379" s="238">
        <v>1316</v>
      </c>
      <c r="C1379" s="237">
        <v>87.53234428025803</v>
      </c>
    </row>
    <row r="1380" spans="2:3" x14ac:dyDescent="0.25">
      <c r="B1380" s="238">
        <v>1317</v>
      </c>
      <c r="C1380" s="237">
        <v>278.52250783684696</v>
      </c>
    </row>
    <row r="1381" spans="2:3" x14ac:dyDescent="0.25">
      <c r="B1381" s="238">
        <v>1318</v>
      </c>
      <c r="C1381" s="237">
        <v>-60.595885304939401</v>
      </c>
    </row>
    <row r="1382" spans="2:3" x14ac:dyDescent="0.25">
      <c r="B1382" s="238">
        <v>1319</v>
      </c>
      <c r="C1382" s="237">
        <v>176.04758280916528</v>
      </c>
    </row>
    <row r="1383" spans="2:3" x14ac:dyDescent="0.25">
      <c r="B1383" s="238">
        <v>1320</v>
      </c>
      <c r="C1383" s="237">
        <v>181.36612576858073</v>
      </c>
    </row>
    <row r="1384" spans="2:3" x14ac:dyDescent="0.25">
      <c r="B1384" s="238">
        <v>1321</v>
      </c>
      <c r="C1384" s="237">
        <v>96.433748283529269</v>
      </c>
    </row>
    <row r="1385" spans="2:3" x14ac:dyDescent="0.25">
      <c r="B1385" s="238">
        <v>1322</v>
      </c>
      <c r="C1385" s="237">
        <v>125.20246433632094</v>
      </c>
    </row>
    <row r="1386" spans="2:3" x14ac:dyDescent="0.25">
      <c r="B1386" s="238">
        <v>1323</v>
      </c>
      <c r="C1386" s="237">
        <v>43.686728104560473</v>
      </c>
    </row>
    <row r="1387" spans="2:3" x14ac:dyDescent="0.25">
      <c r="B1387" s="238">
        <v>1324</v>
      </c>
      <c r="C1387" s="237">
        <v>132.41679646574755</v>
      </c>
    </row>
    <row r="1388" spans="2:3" x14ac:dyDescent="0.25">
      <c r="B1388" s="238">
        <v>1325</v>
      </c>
      <c r="C1388" s="237">
        <v>104.80152718196928</v>
      </c>
    </row>
    <row r="1389" spans="2:3" x14ac:dyDescent="0.25">
      <c r="B1389" s="238">
        <v>1326</v>
      </c>
      <c r="C1389" s="237">
        <v>99.219694863492009</v>
      </c>
    </row>
    <row r="1390" spans="2:3" x14ac:dyDescent="0.25">
      <c r="B1390" s="238">
        <v>1327</v>
      </c>
      <c r="C1390" s="237">
        <v>224.44084594089639</v>
      </c>
    </row>
    <row r="1391" spans="2:3" x14ac:dyDescent="0.25">
      <c r="B1391" s="238">
        <v>1328</v>
      </c>
      <c r="C1391" s="237">
        <v>179.63177195678634</v>
      </c>
    </row>
    <row r="1392" spans="2:3" x14ac:dyDescent="0.25">
      <c r="B1392" s="238">
        <v>1329</v>
      </c>
      <c r="C1392" s="237">
        <v>103.3376518672668</v>
      </c>
    </row>
    <row r="1393" spans="2:3" x14ac:dyDescent="0.25">
      <c r="B1393" s="238">
        <v>1330</v>
      </c>
      <c r="C1393" s="237">
        <v>0.52609849296692346</v>
      </c>
    </row>
    <row r="1394" spans="2:3" x14ac:dyDescent="0.25">
      <c r="B1394" s="238">
        <v>1331</v>
      </c>
      <c r="C1394" s="237">
        <v>43.333958107548753</v>
      </c>
    </row>
    <row r="1395" spans="2:3" x14ac:dyDescent="0.25">
      <c r="B1395" s="238">
        <v>1332</v>
      </c>
      <c r="C1395" s="237">
        <v>203.25212578770396</v>
      </c>
    </row>
    <row r="1396" spans="2:3" x14ac:dyDescent="0.25">
      <c r="B1396" s="238">
        <v>1333</v>
      </c>
      <c r="C1396" s="237">
        <v>-44.738811700051542</v>
      </c>
    </row>
    <row r="1397" spans="2:3" x14ac:dyDescent="0.25">
      <c r="B1397" s="238">
        <v>1334</v>
      </c>
      <c r="C1397" s="237">
        <v>85.690778429967736</v>
      </c>
    </row>
    <row r="1398" spans="2:3" x14ac:dyDescent="0.25">
      <c r="B1398" s="238">
        <v>1335</v>
      </c>
      <c r="C1398" s="237">
        <v>144.79454566256527</v>
      </c>
    </row>
    <row r="1399" spans="2:3" x14ac:dyDescent="0.25">
      <c r="B1399" s="238">
        <v>1336</v>
      </c>
      <c r="C1399" s="237">
        <v>137.06098309319842</v>
      </c>
    </row>
    <row r="1400" spans="2:3" x14ac:dyDescent="0.25">
      <c r="B1400" s="238">
        <v>1337</v>
      </c>
      <c r="C1400" s="237">
        <v>185.58359105589813</v>
      </c>
    </row>
    <row r="1401" spans="2:3" x14ac:dyDescent="0.25">
      <c r="B1401" s="238">
        <v>1338</v>
      </c>
      <c r="C1401" s="237">
        <v>143.35088449899294</v>
      </c>
    </row>
    <row r="1402" spans="2:3" x14ac:dyDescent="0.25">
      <c r="B1402" s="238">
        <v>1339</v>
      </c>
      <c r="C1402" s="237">
        <v>73.83106954094599</v>
      </c>
    </row>
    <row r="1403" spans="2:3" x14ac:dyDescent="0.25">
      <c r="B1403" s="238">
        <v>1340</v>
      </c>
      <c r="C1403" s="237">
        <v>442.13056767299008</v>
      </c>
    </row>
    <row r="1404" spans="2:3" x14ac:dyDescent="0.25">
      <c r="B1404" s="238">
        <v>1341</v>
      </c>
      <c r="C1404" s="237">
        <v>19.246289438425549</v>
      </c>
    </row>
    <row r="1405" spans="2:3" x14ac:dyDescent="0.25">
      <c r="B1405" s="238">
        <v>1342</v>
      </c>
      <c r="C1405" s="237">
        <v>163.84973239183194</v>
      </c>
    </row>
    <row r="1406" spans="2:3" x14ac:dyDescent="0.25">
      <c r="B1406" s="238">
        <v>1343</v>
      </c>
      <c r="C1406" s="237">
        <v>224.67425078450799</v>
      </c>
    </row>
    <row r="1407" spans="2:3" x14ac:dyDescent="0.25">
      <c r="B1407" s="238">
        <v>1344</v>
      </c>
      <c r="C1407" s="237">
        <v>148.62894940689785</v>
      </c>
    </row>
    <row r="1408" spans="2:3" x14ac:dyDescent="0.25">
      <c r="B1408" s="238">
        <v>1345</v>
      </c>
      <c r="C1408" s="237">
        <v>160.77383989449015</v>
      </c>
    </row>
    <row r="1409" spans="2:3" x14ac:dyDescent="0.25">
      <c r="B1409" s="238">
        <v>1346</v>
      </c>
      <c r="C1409" s="237">
        <v>-44.190314398657421</v>
      </c>
    </row>
    <row r="1410" spans="2:3" x14ac:dyDescent="0.25">
      <c r="B1410" s="238">
        <v>1347</v>
      </c>
      <c r="C1410" s="237">
        <v>136.95105235636885</v>
      </c>
    </row>
    <row r="1411" spans="2:3" x14ac:dyDescent="0.25">
      <c r="B1411" s="238">
        <v>1348</v>
      </c>
      <c r="C1411" s="237">
        <v>367.90435388256884</v>
      </c>
    </row>
    <row r="1412" spans="2:3" x14ac:dyDescent="0.25">
      <c r="B1412" s="238">
        <v>1349</v>
      </c>
      <c r="C1412" s="237">
        <v>-104.01324157419722</v>
      </c>
    </row>
    <row r="1413" spans="2:3" x14ac:dyDescent="0.25">
      <c r="B1413" s="238">
        <v>1350</v>
      </c>
      <c r="C1413" s="237">
        <v>103.69550840579694</v>
      </c>
    </row>
    <row r="1414" spans="2:3" x14ac:dyDescent="0.25">
      <c r="B1414" s="238">
        <v>1351</v>
      </c>
      <c r="C1414" s="237">
        <v>279.07394494938188</v>
      </c>
    </row>
    <row r="1415" spans="2:3" x14ac:dyDescent="0.25">
      <c r="B1415" s="238">
        <v>1352</v>
      </c>
      <c r="C1415" s="237">
        <v>288.62278382463541</v>
      </c>
    </row>
    <row r="1416" spans="2:3" x14ac:dyDescent="0.25">
      <c r="B1416" s="238">
        <v>1353</v>
      </c>
      <c r="C1416" s="237">
        <v>334.25258322738455</v>
      </c>
    </row>
    <row r="1417" spans="2:3" x14ac:dyDescent="0.25">
      <c r="B1417" s="238">
        <v>1354</v>
      </c>
      <c r="C1417" s="237">
        <v>41.848463402909587</v>
      </c>
    </row>
    <row r="1418" spans="2:3" x14ac:dyDescent="0.25">
      <c r="B1418" s="238">
        <v>1355</v>
      </c>
      <c r="C1418" s="237">
        <v>47.238648514326428</v>
      </c>
    </row>
    <row r="1419" spans="2:3" x14ac:dyDescent="0.25">
      <c r="B1419" s="238">
        <v>1356</v>
      </c>
      <c r="C1419" s="237">
        <v>110.58676236016119</v>
      </c>
    </row>
    <row r="1420" spans="2:3" x14ac:dyDescent="0.25">
      <c r="B1420" s="238">
        <v>1357</v>
      </c>
      <c r="C1420" s="237">
        <v>67.762597232680633</v>
      </c>
    </row>
    <row r="1421" spans="2:3" x14ac:dyDescent="0.25">
      <c r="B1421" s="238">
        <v>1358</v>
      </c>
      <c r="C1421" s="237">
        <v>22.118868556894654</v>
      </c>
    </row>
    <row r="1422" spans="2:3" x14ac:dyDescent="0.25">
      <c r="B1422" s="238">
        <v>1359</v>
      </c>
      <c r="C1422" s="237">
        <v>-1.2863674819816708</v>
      </c>
    </row>
    <row r="1423" spans="2:3" x14ac:dyDescent="0.25">
      <c r="B1423" s="238">
        <v>1360</v>
      </c>
      <c r="C1423" s="237">
        <v>17.662157506872774</v>
      </c>
    </row>
    <row r="1424" spans="2:3" x14ac:dyDescent="0.25">
      <c r="B1424" s="238">
        <v>1361</v>
      </c>
      <c r="C1424" s="237">
        <v>152.37878277514196</v>
      </c>
    </row>
    <row r="1425" spans="2:3" x14ac:dyDescent="0.25">
      <c r="B1425" s="238">
        <v>1362</v>
      </c>
      <c r="C1425" s="237">
        <v>155.88266463558074</v>
      </c>
    </row>
    <row r="1426" spans="2:3" x14ac:dyDescent="0.25">
      <c r="B1426" s="238">
        <v>1363</v>
      </c>
      <c r="C1426" s="237">
        <v>35.421631527773499</v>
      </c>
    </row>
    <row r="1427" spans="2:3" x14ac:dyDescent="0.25">
      <c r="B1427" s="238">
        <v>1364</v>
      </c>
      <c r="C1427" s="237">
        <v>59.289161754845018</v>
      </c>
    </row>
    <row r="1428" spans="2:3" x14ac:dyDescent="0.25">
      <c r="B1428" s="238">
        <v>1365</v>
      </c>
      <c r="C1428" s="237">
        <v>197.46138546612687</v>
      </c>
    </row>
    <row r="1429" spans="2:3" x14ac:dyDescent="0.25">
      <c r="B1429" s="238">
        <v>1366</v>
      </c>
      <c r="C1429" s="237">
        <v>-39.646010422007208</v>
      </c>
    </row>
    <row r="1430" spans="2:3" x14ac:dyDescent="0.25">
      <c r="B1430" s="238">
        <v>1367</v>
      </c>
      <c r="C1430" s="237">
        <v>55.807015300395264</v>
      </c>
    </row>
    <row r="1431" spans="2:3" x14ac:dyDescent="0.25">
      <c r="B1431" s="238">
        <v>1368</v>
      </c>
      <c r="C1431" s="237">
        <v>115.79218771875901</v>
      </c>
    </row>
    <row r="1432" spans="2:3" x14ac:dyDescent="0.25">
      <c r="B1432" s="238">
        <v>1369</v>
      </c>
      <c r="C1432" s="237">
        <v>174.12047917776559</v>
      </c>
    </row>
    <row r="1433" spans="2:3" x14ac:dyDescent="0.25">
      <c r="B1433" s="238">
        <v>1370</v>
      </c>
      <c r="C1433" s="237">
        <v>411.04722770571487</v>
      </c>
    </row>
    <row r="1434" spans="2:3" x14ac:dyDescent="0.25">
      <c r="B1434" s="238">
        <v>1371</v>
      </c>
      <c r="C1434" s="237">
        <v>90.581804495038284</v>
      </c>
    </row>
    <row r="1435" spans="2:3" x14ac:dyDescent="0.25">
      <c r="B1435" s="238">
        <v>1372</v>
      </c>
      <c r="C1435" s="237">
        <v>381.73999741808825</v>
      </c>
    </row>
    <row r="1436" spans="2:3" x14ac:dyDescent="0.25">
      <c r="B1436" s="238">
        <v>1373</v>
      </c>
      <c r="C1436" s="237">
        <v>228.71879329120583</v>
      </c>
    </row>
    <row r="1437" spans="2:3" x14ac:dyDescent="0.25">
      <c r="B1437" s="238">
        <v>1374</v>
      </c>
      <c r="C1437" s="237">
        <v>147.55197565346751</v>
      </c>
    </row>
    <row r="1438" spans="2:3" x14ac:dyDescent="0.25">
      <c r="B1438" s="238">
        <v>1375</v>
      </c>
      <c r="C1438" s="237">
        <v>316.75938384869971</v>
      </c>
    </row>
    <row r="1439" spans="2:3" x14ac:dyDescent="0.25">
      <c r="B1439" s="238">
        <v>1376</v>
      </c>
      <c r="C1439" s="237">
        <v>38.873523712070011</v>
      </c>
    </row>
    <row r="1440" spans="2:3" x14ac:dyDescent="0.25">
      <c r="B1440" s="238">
        <v>1377</v>
      </c>
      <c r="C1440" s="237">
        <v>176.97770667123331</v>
      </c>
    </row>
    <row r="1441" spans="2:3" x14ac:dyDescent="0.25">
      <c r="B1441" s="238">
        <v>1378</v>
      </c>
      <c r="C1441" s="237">
        <v>188.17296100914018</v>
      </c>
    </row>
    <row r="1442" spans="2:3" x14ac:dyDescent="0.25">
      <c r="B1442" s="238">
        <v>1379</v>
      </c>
      <c r="C1442" s="237">
        <v>83.364007860604175</v>
      </c>
    </row>
    <row r="1443" spans="2:3" x14ac:dyDescent="0.25">
      <c r="B1443" s="238">
        <v>1380</v>
      </c>
      <c r="C1443" s="237">
        <v>277.91111197385476</v>
      </c>
    </row>
    <row r="1444" spans="2:3" x14ac:dyDescent="0.25">
      <c r="B1444" s="238">
        <v>1381</v>
      </c>
      <c r="C1444" s="237">
        <v>58.131241897343017</v>
      </c>
    </row>
    <row r="1445" spans="2:3" x14ac:dyDescent="0.25">
      <c r="B1445" s="238">
        <v>1382</v>
      </c>
      <c r="C1445" s="237">
        <v>289.92335397960562</v>
      </c>
    </row>
    <row r="1446" spans="2:3" x14ac:dyDescent="0.25">
      <c r="B1446" s="238">
        <v>1383</v>
      </c>
      <c r="C1446" s="237">
        <v>55.848210323609024</v>
      </c>
    </row>
    <row r="1447" spans="2:3" x14ac:dyDescent="0.25">
      <c r="B1447" s="238">
        <v>1384</v>
      </c>
      <c r="C1447" s="237">
        <v>15.551597548961638</v>
      </c>
    </row>
    <row r="1448" spans="2:3" x14ac:dyDescent="0.25">
      <c r="B1448" s="238">
        <v>1385</v>
      </c>
      <c r="C1448" s="237">
        <v>-7.85011459727518</v>
      </c>
    </row>
    <row r="1449" spans="2:3" x14ac:dyDescent="0.25">
      <c r="B1449" s="238">
        <v>1386</v>
      </c>
      <c r="C1449" s="237">
        <v>240.86055822068289</v>
      </c>
    </row>
    <row r="1450" spans="2:3" x14ac:dyDescent="0.25">
      <c r="B1450" s="238">
        <v>1387</v>
      </c>
      <c r="C1450" s="237">
        <v>-88.654280958173103</v>
      </c>
    </row>
    <row r="1451" spans="2:3" x14ac:dyDescent="0.25">
      <c r="B1451" s="238">
        <v>1388</v>
      </c>
      <c r="C1451" s="237">
        <v>177.18040881859906</v>
      </c>
    </row>
    <row r="1452" spans="2:3" x14ac:dyDescent="0.25">
      <c r="B1452" s="238">
        <v>1389</v>
      </c>
      <c r="C1452" s="237">
        <v>257.31511850832942</v>
      </c>
    </row>
    <row r="1453" spans="2:3" x14ac:dyDescent="0.25">
      <c r="B1453" s="238">
        <v>1390</v>
      </c>
      <c r="C1453" s="237">
        <v>288.66584718348565</v>
      </c>
    </row>
    <row r="1454" spans="2:3" x14ac:dyDescent="0.25">
      <c r="B1454" s="238">
        <v>1391</v>
      </c>
      <c r="C1454" s="237">
        <v>274.70077332648907</v>
      </c>
    </row>
    <row r="1455" spans="2:3" x14ac:dyDescent="0.25">
      <c r="B1455" s="238">
        <v>1392</v>
      </c>
      <c r="C1455" s="237">
        <v>151.52338125753937</v>
      </c>
    </row>
    <row r="1456" spans="2:3" x14ac:dyDescent="0.25">
      <c r="B1456" s="238">
        <v>1393</v>
      </c>
      <c r="C1456" s="237">
        <v>65.630723473244998</v>
      </c>
    </row>
    <row r="1457" spans="2:3" x14ac:dyDescent="0.25">
      <c r="B1457" s="238">
        <v>1394</v>
      </c>
      <c r="C1457" s="237">
        <v>189.9435688088129</v>
      </c>
    </row>
    <row r="1458" spans="2:3" x14ac:dyDescent="0.25">
      <c r="B1458" s="238">
        <v>1395</v>
      </c>
      <c r="C1458" s="237">
        <v>165.23554588760919</v>
      </c>
    </row>
    <row r="1459" spans="2:3" x14ac:dyDescent="0.25">
      <c r="B1459" s="238">
        <v>1396</v>
      </c>
      <c r="C1459" s="237">
        <v>113.80961049615338</v>
      </c>
    </row>
    <row r="1460" spans="2:3" x14ac:dyDescent="0.25">
      <c r="B1460" s="238">
        <v>1397</v>
      </c>
      <c r="C1460" s="237">
        <v>200.41786607288509</v>
      </c>
    </row>
    <row r="1461" spans="2:3" x14ac:dyDescent="0.25">
      <c r="B1461" s="238">
        <v>1398</v>
      </c>
      <c r="C1461" s="237">
        <v>191.43669187560343</v>
      </c>
    </row>
    <row r="1462" spans="2:3" x14ac:dyDescent="0.25">
      <c r="B1462" s="238">
        <v>1399</v>
      </c>
      <c r="C1462" s="237">
        <v>105.1226979406002</v>
      </c>
    </row>
    <row r="1463" spans="2:3" x14ac:dyDescent="0.25">
      <c r="B1463" s="238">
        <v>1400</v>
      </c>
      <c r="C1463" s="237">
        <v>11.133437273826857</v>
      </c>
    </row>
    <row r="1464" spans="2:3" x14ac:dyDescent="0.25">
      <c r="B1464" s="238">
        <v>1401</v>
      </c>
      <c r="C1464" s="237">
        <v>-36.570397100752558</v>
      </c>
    </row>
    <row r="1465" spans="2:3" x14ac:dyDescent="0.25">
      <c r="B1465" s="238">
        <v>1402</v>
      </c>
      <c r="C1465" s="237">
        <v>220.4498518798963</v>
      </c>
    </row>
    <row r="1466" spans="2:3" x14ac:dyDescent="0.25">
      <c r="B1466" s="238">
        <v>1403</v>
      </c>
      <c r="C1466" s="237">
        <v>268.58628675474051</v>
      </c>
    </row>
    <row r="1467" spans="2:3" x14ac:dyDescent="0.25">
      <c r="B1467" s="238">
        <v>1404</v>
      </c>
      <c r="C1467" s="237">
        <v>-68.938794920028045</v>
      </c>
    </row>
    <row r="1468" spans="2:3" x14ac:dyDescent="0.25">
      <c r="B1468" s="238">
        <v>1405</v>
      </c>
      <c r="C1468" s="237">
        <v>156.82254260913618</v>
      </c>
    </row>
    <row r="1469" spans="2:3" x14ac:dyDescent="0.25">
      <c r="B1469" s="238">
        <v>1406</v>
      </c>
      <c r="C1469" s="237">
        <v>140.74943422075515</v>
      </c>
    </row>
    <row r="1470" spans="2:3" x14ac:dyDescent="0.25">
      <c r="B1470" s="238">
        <v>1407</v>
      </c>
      <c r="C1470" s="237">
        <v>106.11216892861124</v>
      </c>
    </row>
    <row r="1471" spans="2:3" x14ac:dyDescent="0.25">
      <c r="B1471" s="238">
        <v>1408</v>
      </c>
      <c r="C1471" s="237">
        <v>181.64533575316588</v>
      </c>
    </row>
    <row r="1472" spans="2:3" x14ac:dyDescent="0.25">
      <c r="B1472" s="238">
        <v>1409</v>
      </c>
      <c r="C1472" s="237">
        <v>205.10242725241648</v>
      </c>
    </row>
    <row r="1473" spans="2:3" x14ac:dyDescent="0.25">
      <c r="B1473" s="238">
        <v>1410</v>
      </c>
      <c r="C1473" s="237">
        <v>39.927180238436335</v>
      </c>
    </row>
    <row r="1474" spans="2:3" x14ac:dyDescent="0.25">
      <c r="B1474" s="238">
        <v>1411</v>
      </c>
      <c r="C1474" s="237">
        <v>346.29719585219004</v>
      </c>
    </row>
    <row r="1475" spans="2:3" x14ac:dyDescent="0.25">
      <c r="B1475" s="238">
        <v>1412</v>
      </c>
      <c r="C1475" s="237">
        <v>97.501249195025764</v>
      </c>
    </row>
    <row r="1476" spans="2:3" x14ac:dyDescent="0.25">
      <c r="B1476" s="238">
        <v>1413</v>
      </c>
      <c r="C1476" s="237">
        <v>106.81929986226704</v>
      </c>
    </row>
    <row r="1477" spans="2:3" x14ac:dyDescent="0.25">
      <c r="B1477" s="238">
        <v>1414</v>
      </c>
      <c r="C1477" s="237">
        <v>67.349340987097463</v>
      </c>
    </row>
    <row r="1478" spans="2:3" x14ac:dyDescent="0.25">
      <c r="B1478" s="238">
        <v>1415</v>
      </c>
      <c r="C1478" s="237">
        <v>191.91536487686301</v>
      </c>
    </row>
    <row r="1479" spans="2:3" x14ac:dyDescent="0.25">
      <c r="B1479" s="238">
        <v>1416</v>
      </c>
      <c r="C1479" s="237">
        <v>144.7781724821333</v>
      </c>
    </row>
    <row r="1480" spans="2:3" x14ac:dyDescent="0.25">
      <c r="B1480" s="238">
        <v>1417</v>
      </c>
      <c r="C1480" s="237">
        <v>251.2372589003875</v>
      </c>
    </row>
    <row r="1481" spans="2:3" x14ac:dyDescent="0.25">
      <c r="B1481" s="238">
        <v>1418</v>
      </c>
      <c r="C1481" s="237">
        <v>218.90236670804569</v>
      </c>
    </row>
    <row r="1482" spans="2:3" x14ac:dyDescent="0.25">
      <c r="B1482" s="238">
        <v>1419</v>
      </c>
      <c r="C1482" s="237">
        <v>149.10532184649156</v>
      </c>
    </row>
    <row r="1483" spans="2:3" x14ac:dyDescent="0.25">
      <c r="B1483" s="238">
        <v>1420</v>
      </c>
      <c r="C1483" s="237">
        <v>-90.725379963730035</v>
      </c>
    </row>
    <row r="1484" spans="2:3" x14ac:dyDescent="0.25">
      <c r="B1484" s="238">
        <v>1421</v>
      </c>
      <c r="C1484" s="237">
        <v>375.31592769126496</v>
      </c>
    </row>
    <row r="1485" spans="2:3" x14ac:dyDescent="0.25">
      <c r="B1485" s="238">
        <v>1422</v>
      </c>
      <c r="C1485" s="237">
        <v>350.86958900698033</v>
      </c>
    </row>
    <row r="1486" spans="2:3" x14ac:dyDescent="0.25">
      <c r="B1486" s="238">
        <v>1423</v>
      </c>
      <c r="C1486" s="237">
        <v>101.46952441544022</v>
      </c>
    </row>
    <row r="1487" spans="2:3" x14ac:dyDescent="0.25">
      <c r="B1487" s="238">
        <v>1424</v>
      </c>
      <c r="C1487" s="237">
        <v>168.40225600929892</v>
      </c>
    </row>
    <row r="1488" spans="2:3" x14ac:dyDescent="0.25">
      <c r="B1488" s="238">
        <v>1425</v>
      </c>
      <c r="C1488" s="237">
        <v>400.14758348299029</v>
      </c>
    </row>
    <row r="1489" spans="2:3" x14ac:dyDescent="0.25">
      <c r="B1489" s="238">
        <v>1426</v>
      </c>
      <c r="C1489" s="237">
        <v>116.68233258370743</v>
      </c>
    </row>
    <row r="1490" spans="2:3" x14ac:dyDescent="0.25">
      <c r="B1490" s="238">
        <v>1427</v>
      </c>
      <c r="C1490" s="237">
        <v>-70.895046256622607</v>
      </c>
    </row>
    <row r="1491" spans="2:3" x14ac:dyDescent="0.25">
      <c r="B1491" s="238">
        <v>1428</v>
      </c>
      <c r="C1491" s="237">
        <v>-33.575383280424262</v>
      </c>
    </row>
    <row r="1492" spans="2:3" x14ac:dyDescent="0.25">
      <c r="B1492" s="238">
        <v>1429</v>
      </c>
      <c r="C1492" s="237">
        <v>203.53028498801353</v>
      </c>
    </row>
    <row r="1493" spans="2:3" x14ac:dyDescent="0.25">
      <c r="B1493" s="238">
        <v>1430</v>
      </c>
      <c r="C1493" s="237">
        <v>142.79543129571653</v>
      </c>
    </row>
    <row r="1494" spans="2:3" x14ac:dyDescent="0.25">
      <c r="B1494" s="238">
        <v>1431</v>
      </c>
      <c r="C1494" s="237">
        <v>253.39460912991493</v>
      </c>
    </row>
    <row r="1495" spans="2:3" x14ac:dyDescent="0.25">
      <c r="B1495" s="238">
        <v>1432</v>
      </c>
      <c r="C1495" s="237">
        <v>425.89130006781136</v>
      </c>
    </row>
    <row r="1496" spans="2:3" x14ac:dyDescent="0.25">
      <c r="B1496" s="238">
        <v>1433</v>
      </c>
      <c r="C1496" s="237">
        <v>264.60794748435524</v>
      </c>
    </row>
    <row r="1497" spans="2:3" x14ac:dyDescent="0.25">
      <c r="B1497" s="238">
        <v>1434</v>
      </c>
      <c r="C1497" s="237">
        <v>34.684812175520534</v>
      </c>
    </row>
    <row r="1498" spans="2:3" x14ac:dyDescent="0.25">
      <c r="B1498" s="238">
        <v>1435</v>
      </c>
      <c r="C1498" s="237">
        <v>286.83588644093533</v>
      </c>
    </row>
    <row r="1499" spans="2:3" x14ac:dyDescent="0.25">
      <c r="B1499" s="238">
        <v>1436</v>
      </c>
      <c r="C1499" s="237">
        <v>-42.612852345556234</v>
      </c>
    </row>
    <row r="1500" spans="2:3" x14ac:dyDescent="0.25">
      <c r="B1500" s="238">
        <v>1437</v>
      </c>
      <c r="C1500" s="237">
        <v>92.647864121564268</v>
      </c>
    </row>
    <row r="1501" spans="2:3" x14ac:dyDescent="0.25">
      <c r="B1501" s="238">
        <v>1438</v>
      </c>
      <c r="C1501" s="237">
        <v>14.300792822878009</v>
      </c>
    </row>
    <row r="1502" spans="2:3" x14ac:dyDescent="0.25">
      <c r="B1502" s="238">
        <v>1439</v>
      </c>
      <c r="C1502" s="237">
        <v>200.14750713082225</v>
      </c>
    </row>
    <row r="1503" spans="2:3" x14ac:dyDescent="0.25">
      <c r="B1503" s="238">
        <v>1440</v>
      </c>
      <c r="C1503" s="237">
        <v>-0.71907204547643744</v>
      </c>
    </row>
    <row r="1504" spans="2:3" x14ac:dyDescent="0.25">
      <c r="B1504" s="238">
        <v>1441</v>
      </c>
      <c r="C1504" s="237">
        <v>23.087160732678726</v>
      </c>
    </row>
    <row r="1505" spans="2:3" x14ac:dyDescent="0.25">
      <c r="B1505" s="238">
        <v>1442</v>
      </c>
      <c r="C1505" s="237">
        <v>274.85972745994843</v>
      </c>
    </row>
    <row r="1506" spans="2:3" x14ac:dyDescent="0.25">
      <c r="B1506" s="238">
        <v>1443</v>
      </c>
      <c r="C1506" s="237">
        <v>335.05828556830875</v>
      </c>
    </row>
    <row r="1507" spans="2:3" x14ac:dyDescent="0.25">
      <c r="B1507" s="238">
        <v>1444</v>
      </c>
      <c r="C1507" s="237">
        <v>88.342847300902505</v>
      </c>
    </row>
    <row r="1508" spans="2:3" x14ac:dyDescent="0.25">
      <c r="B1508" s="238">
        <v>1445</v>
      </c>
      <c r="C1508" s="237">
        <v>125.10108074460962</v>
      </c>
    </row>
    <row r="1509" spans="2:3" x14ac:dyDescent="0.25">
      <c r="B1509" s="238">
        <v>1446</v>
      </c>
      <c r="C1509" s="237">
        <v>203.02015126026646</v>
      </c>
    </row>
    <row r="1510" spans="2:3" x14ac:dyDescent="0.25">
      <c r="B1510" s="238">
        <v>1447</v>
      </c>
      <c r="C1510" s="237">
        <v>263.62797915412352</v>
      </c>
    </row>
    <row r="1511" spans="2:3" x14ac:dyDescent="0.25">
      <c r="B1511" s="238">
        <v>1448</v>
      </c>
      <c r="C1511" s="237">
        <v>87.592222078351057</v>
      </c>
    </row>
    <row r="1512" spans="2:3" x14ac:dyDescent="0.25">
      <c r="B1512" s="238">
        <v>1449</v>
      </c>
      <c r="C1512" s="237">
        <v>137.99277793129721</v>
      </c>
    </row>
    <row r="1513" spans="2:3" x14ac:dyDescent="0.25">
      <c r="B1513" s="238">
        <v>1450</v>
      </c>
      <c r="C1513" s="237">
        <v>237.65548305996759</v>
      </c>
    </row>
    <row r="1514" spans="2:3" x14ac:dyDescent="0.25">
      <c r="B1514" s="238">
        <v>1451</v>
      </c>
      <c r="C1514" s="237">
        <v>223.36300605660045</v>
      </c>
    </row>
    <row r="1515" spans="2:3" x14ac:dyDescent="0.25">
      <c r="B1515" s="238">
        <v>1452</v>
      </c>
      <c r="C1515" s="237">
        <v>-29.499442659164487</v>
      </c>
    </row>
    <row r="1516" spans="2:3" x14ac:dyDescent="0.25">
      <c r="B1516" s="238">
        <v>1453</v>
      </c>
      <c r="C1516" s="237">
        <v>63.660226601055854</v>
      </c>
    </row>
    <row r="1517" spans="2:3" x14ac:dyDescent="0.25">
      <c r="B1517" s="238">
        <v>1454</v>
      </c>
      <c r="C1517" s="237">
        <v>157.17889218811445</v>
      </c>
    </row>
    <row r="1518" spans="2:3" x14ac:dyDescent="0.25">
      <c r="B1518" s="238">
        <v>1455</v>
      </c>
      <c r="C1518" s="237">
        <v>81.793446497197209</v>
      </c>
    </row>
    <row r="1519" spans="2:3" x14ac:dyDescent="0.25">
      <c r="B1519" s="238">
        <v>1456</v>
      </c>
      <c r="C1519" s="237">
        <v>35.54246040438764</v>
      </c>
    </row>
    <row r="1520" spans="2:3" x14ac:dyDescent="0.25">
      <c r="B1520" s="238">
        <v>1457</v>
      </c>
      <c r="C1520" s="237">
        <v>106.24264403787315</v>
      </c>
    </row>
    <row r="1521" spans="2:3" x14ac:dyDescent="0.25">
      <c r="B1521" s="238">
        <v>1458</v>
      </c>
      <c r="C1521" s="237">
        <v>235.03980526026663</v>
      </c>
    </row>
    <row r="1522" spans="2:3" x14ac:dyDescent="0.25">
      <c r="B1522" s="238">
        <v>1459</v>
      </c>
      <c r="C1522" s="237">
        <v>87.621772710113532</v>
      </c>
    </row>
    <row r="1523" spans="2:3" x14ac:dyDescent="0.25">
      <c r="B1523" s="238">
        <v>1460</v>
      </c>
      <c r="C1523" s="237">
        <v>208.21121863699648</v>
      </c>
    </row>
    <row r="1524" spans="2:3" x14ac:dyDescent="0.25">
      <c r="B1524" s="238">
        <v>1461</v>
      </c>
      <c r="C1524" s="237">
        <v>58.814817079265417</v>
      </c>
    </row>
    <row r="1525" spans="2:3" x14ac:dyDescent="0.25">
      <c r="B1525" s="238">
        <v>1462</v>
      </c>
      <c r="C1525" s="237">
        <v>338.89971707394477</v>
      </c>
    </row>
    <row r="1526" spans="2:3" x14ac:dyDescent="0.25">
      <c r="B1526" s="238">
        <v>1463</v>
      </c>
      <c r="C1526" s="237">
        <v>-29.753519226562986</v>
      </c>
    </row>
    <row r="1527" spans="2:3" x14ac:dyDescent="0.25">
      <c r="B1527" s="238">
        <v>1464</v>
      </c>
      <c r="C1527" s="237">
        <v>192.15561971169416</v>
      </c>
    </row>
    <row r="1528" spans="2:3" x14ac:dyDescent="0.25">
      <c r="B1528" s="238">
        <v>1465</v>
      </c>
      <c r="C1528" s="237">
        <v>235.88432011916569</v>
      </c>
    </row>
    <row r="1529" spans="2:3" x14ac:dyDescent="0.25">
      <c r="B1529" s="238">
        <v>1466</v>
      </c>
      <c r="C1529" s="237">
        <v>309.41141880566954</v>
      </c>
    </row>
    <row r="1530" spans="2:3" x14ac:dyDescent="0.25">
      <c r="B1530" s="238">
        <v>1467</v>
      </c>
      <c r="C1530" s="237">
        <v>221.46911452071345</v>
      </c>
    </row>
    <row r="1531" spans="2:3" x14ac:dyDescent="0.25">
      <c r="B1531" s="238">
        <v>1468</v>
      </c>
      <c r="C1531" s="237">
        <v>346.93554097139827</v>
      </c>
    </row>
    <row r="1532" spans="2:3" x14ac:dyDescent="0.25">
      <c r="B1532" s="238">
        <v>1469</v>
      </c>
      <c r="C1532" s="237">
        <v>-14.456129041717702</v>
      </c>
    </row>
    <row r="1533" spans="2:3" x14ac:dyDescent="0.25">
      <c r="B1533" s="238">
        <v>1470</v>
      </c>
      <c r="C1533" s="237">
        <v>246.30066233141929</v>
      </c>
    </row>
    <row r="1534" spans="2:3" x14ac:dyDescent="0.25">
      <c r="B1534" s="238">
        <v>1471</v>
      </c>
      <c r="C1534" s="237">
        <v>230.71942279674204</v>
      </c>
    </row>
    <row r="1535" spans="2:3" x14ac:dyDescent="0.25">
      <c r="B1535" s="238">
        <v>1472</v>
      </c>
      <c r="C1535" s="237">
        <v>234.24722058210455</v>
      </c>
    </row>
    <row r="1536" spans="2:3" x14ac:dyDescent="0.25">
      <c r="B1536" s="238">
        <v>1473</v>
      </c>
      <c r="C1536" s="237">
        <v>222.05874758805027</v>
      </c>
    </row>
    <row r="1537" spans="2:3" x14ac:dyDescent="0.25">
      <c r="B1537" s="238">
        <v>1474</v>
      </c>
      <c r="C1537" s="237">
        <v>208.8363668993793</v>
      </c>
    </row>
    <row r="1538" spans="2:3" x14ac:dyDescent="0.25">
      <c r="B1538" s="238">
        <v>1475</v>
      </c>
      <c r="C1538" s="237">
        <v>45.273380468873711</v>
      </c>
    </row>
    <row r="1539" spans="2:3" x14ac:dyDescent="0.25">
      <c r="B1539" s="238">
        <v>1476</v>
      </c>
      <c r="C1539" s="237">
        <v>180.51976097324277</v>
      </c>
    </row>
    <row r="1540" spans="2:3" x14ac:dyDescent="0.25">
      <c r="B1540" s="238">
        <v>1477</v>
      </c>
      <c r="C1540" s="237">
        <v>134.38843569455597</v>
      </c>
    </row>
    <row r="1541" spans="2:3" x14ac:dyDescent="0.25">
      <c r="B1541" s="238">
        <v>1478</v>
      </c>
      <c r="C1541" s="237">
        <v>126.61625106110972</v>
      </c>
    </row>
    <row r="1542" spans="2:3" x14ac:dyDescent="0.25">
      <c r="B1542" s="238">
        <v>1479</v>
      </c>
      <c r="C1542" s="237">
        <v>296.4148948741888</v>
      </c>
    </row>
    <row r="1543" spans="2:3" x14ac:dyDescent="0.25">
      <c r="B1543" s="238">
        <v>1480</v>
      </c>
      <c r="C1543" s="237">
        <v>-21.766911818213828</v>
      </c>
    </row>
    <row r="1544" spans="2:3" x14ac:dyDescent="0.25">
      <c r="B1544" s="238">
        <v>1481</v>
      </c>
      <c r="C1544" s="237">
        <v>119.23410606410425</v>
      </c>
    </row>
    <row r="1545" spans="2:3" x14ac:dyDescent="0.25">
      <c r="B1545" s="238">
        <v>1482</v>
      </c>
      <c r="C1545" s="237">
        <v>361.27725069016014</v>
      </c>
    </row>
    <row r="1546" spans="2:3" x14ac:dyDescent="0.25">
      <c r="B1546" s="238">
        <v>1483</v>
      </c>
      <c r="C1546" s="237">
        <v>185.13327400901284</v>
      </c>
    </row>
    <row r="1547" spans="2:3" x14ac:dyDescent="0.25">
      <c r="B1547" s="238">
        <v>1484</v>
      </c>
      <c r="C1547" s="237">
        <v>-104.30533927935596</v>
      </c>
    </row>
    <row r="1548" spans="2:3" x14ac:dyDescent="0.25">
      <c r="B1548" s="238">
        <v>1485</v>
      </c>
      <c r="C1548" s="237">
        <v>266.91636146146641</v>
      </c>
    </row>
    <row r="1549" spans="2:3" x14ac:dyDescent="0.25">
      <c r="B1549" s="238">
        <v>1486</v>
      </c>
      <c r="C1549" s="237">
        <v>-17.293180489385037</v>
      </c>
    </row>
    <row r="1550" spans="2:3" x14ac:dyDescent="0.25">
      <c r="B1550" s="238">
        <v>1487</v>
      </c>
      <c r="C1550" s="237">
        <v>157.265094977589</v>
      </c>
    </row>
    <row r="1551" spans="2:3" x14ac:dyDescent="0.25">
      <c r="B1551" s="238">
        <v>1488</v>
      </c>
      <c r="C1551" s="237">
        <v>232.82062391404781</v>
      </c>
    </row>
    <row r="1552" spans="2:3" x14ac:dyDescent="0.25">
      <c r="B1552" s="238">
        <v>1489</v>
      </c>
      <c r="C1552" s="237">
        <v>348.82014391101285</v>
      </c>
    </row>
    <row r="1553" spans="2:3" x14ac:dyDescent="0.25">
      <c r="B1553" s="238">
        <v>1490</v>
      </c>
      <c r="C1553" s="237">
        <v>-37.577756270373413</v>
      </c>
    </row>
    <row r="1554" spans="2:3" x14ac:dyDescent="0.25">
      <c r="B1554" s="238">
        <v>1491</v>
      </c>
      <c r="C1554" s="237">
        <v>23.034861317919905</v>
      </c>
    </row>
    <row r="1555" spans="2:3" x14ac:dyDescent="0.25">
      <c r="B1555" s="238">
        <v>1492</v>
      </c>
      <c r="C1555" s="237">
        <v>-99.616764640467693</v>
      </c>
    </row>
    <row r="1556" spans="2:3" x14ac:dyDescent="0.25">
      <c r="B1556" s="238">
        <v>1493</v>
      </c>
      <c r="C1556" s="237">
        <v>-183.32255722598103</v>
      </c>
    </row>
    <row r="1557" spans="2:3" x14ac:dyDescent="0.25">
      <c r="B1557" s="238">
        <v>1494</v>
      </c>
      <c r="C1557" s="237">
        <v>207.47596746463228</v>
      </c>
    </row>
    <row r="1558" spans="2:3" x14ac:dyDescent="0.25">
      <c r="B1558" s="238">
        <v>1495</v>
      </c>
      <c r="C1558" s="237">
        <v>327.78504367289577</v>
      </c>
    </row>
    <row r="1559" spans="2:3" x14ac:dyDescent="0.25">
      <c r="B1559" s="238">
        <v>1496</v>
      </c>
      <c r="C1559" s="237">
        <v>49.78794595970821</v>
      </c>
    </row>
    <row r="1560" spans="2:3" x14ac:dyDescent="0.25">
      <c r="B1560" s="238">
        <v>1497</v>
      </c>
      <c r="C1560" s="237">
        <v>234.45413689414096</v>
      </c>
    </row>
    <row r="1561" spans="2:3" x14ac:dyDescent="0.25">
      <c r="B1561" s="238">
        <v>1498</v>
      </c>
      <c r="C1561" s="237">
        <v>223.89990434385822</v>
      </c>
    </row>
    <row r="1562" spans="2:3" x14ac:dyDescent="0.25">
      <c r="B1562" s="238">
        <v>1499</v>
      </c>
      <c r="C1562" s="237">
        <v>-73.656359380318065</v>
      </c>
    </row>
    <row r="1563" spans="2:3" x14ac:dyDescent="0.25">
      <c r="B1563" s="238">
        <v>1500</v>
      </c>
      <c r="C1563" s="237">
        <v>202.20462318781316</v>
      </c>
    </row>
    <row r="1564" spans="2:3" x14ac:dyDescent="0.25">
      <c r="B1564" s="238">
        <v>1501</v>
      </c>
      <c r="C1564" s="237">
        <v>292.51323777185922</v>
      </c>
    </row>
    <row r="1565" spans="2:3" x14ac:dyDescent="0.25">
      <c r="B1565" s="238">
        <v>1502</v>
      </c>
      <c r="C1565" s="237">
        <v>163.3292765125961</v>
      </c>
    </row>
    <row r="1566" spans="2:3" x14ac:dyDescent="0.25">
      <c r="B1566" s="238">
        <v>1503</v>
      </c>
      <c r="C1566" s="237">
        <v>-10.411002533838882</v>
      </c>
    </row>
    <row r="1567" spans="2:3" x14ac:dyDescent="0.25">
      <c r="B1567" s="238">
        <v>1504</v>
      </c>
      <c r="C1567" s="237">
        <v>355.96316219689606</v>
      </c>
    </row>
    <row r="1568" spans="2:3" x14ac:dyDescent="0.25">
      <c r="B1568" s="238">
        <v>1505</v>
      </c>
      <c r="C1568" s="237">
        <v>123.10529332096618</v>
      </c>
    </row>
    <row r="1569" spans="2:3" x14ac:dyDescent="0.25">
      <c r="B1569" s="238">
        <v>1506</v>
      </c>
      <c r="C1569" s="237">
        <v>148.70406762414461</v>
      </c>
    </row>
    <row r="1570" spans="2:3" x14ac:dyDescent="0.25">
      <c r="B1570" s="238">
        <v>1507</v>
      </c>
      <c r="C1570" s="237">
        <v>-32.527221712677203</v>
      </c>
    </row>
    <row r="1571" spans="2:3" x14ac:dyDescent="0.25">
      <c r="B1571" s="238">
        <v>1508</v>
      </c>
      <c r="C1571" s="237">
        <v>98.576154805420572</v>
      </c>
    </row>
    <row r="1572" spans="2:3" x14ac:dyDescent="0.25">
      <c r="B1572" s="238">
        <v>1509</v>
      </c>
      <c r="C1572" s="237">
        <v>152.798527001899</v>
      </c>
    </row>
    <row r="1573" spans="2:3" x14ac:dyDescent="0.25">
      <c r="B1573" s="238">
        <v>1510</v>
      </c>
      <c r="C1573" s="237">
        <v>40.626675067191556</v>
      </c>
    </row>
    <row r="1574" spans="2:3" x14ac:dyDescent="0.25">
      <c r="B1574" s="238">
        <v>1511</v>
      </c>
      <c r="C1574" s="237">
        <v>262.62461136321713</v>
      </c>
    </row>
    <row r="1575" spans="2:3" x14ac:dyDescent="0.25">
      <c r="B1575" s="238">
        <v>1512</v>
      </c>
      <c r="C1575" s="237">
        <v>-35.735661189536359</v>
      </c>
    </row>
    <row r="1576" spans="2:3" x14ac:dyDescent="0.25">
      <c r="B1576" s="238">
        <v>1513</v>
      </c>
      <c r="C1576" s="237">
        <v>236.34923289442423</v>
      </c>
    </row>
    <row r="1577" spans="2:3" x14ac:dyDescent="0.25">
      <c r="B1577" s="238">
        <v>1514</v>
      </c>
      <c r="C1577" s="237">
        <v>130.96939100179685</v>
      </c>
    </row>
    <row r="1578" spans="2:3" x14ac:dyDescent="0.25">
      <c r="B1578" s="238">
        <v>1515</v>
      </c>
      <c r="C1578" s="237">
        <v>-69.70299807126969</v>
      </c>
    </row>
    <row r="1579" spans="2:3" x14ac:dyDescent="0.25">
      <c r="B1579" s="238">
        <v>1516</v>
      </c>
      <c r="C1579" s="237">
        <v>283.5766952224767</v>
      </c>
    </row>
    <row r="1580" spans="2:3" x14ac:dyDescent="0.25">
      <c r="B1580" s="238">
        <v>1517</v>
      </c>
      <c r="C1580" s="237">
        <v>-89.88099996208129</v>
      </c>
    </row>
    <row r="1581" spans="2:3" x14ac:dyDescent="0.25">
      <c r="B1581" s="238">
        <v>1518</v>
      </c>
      <c r="C1581" s="237">
        <v>80.528417900294443</v>
      </c>
    </row>
    <row r="1582" spans="2:3" x14ac:dyDescent="0.25">
      <c r="B1582" s="238">
        <v>1519</v>
      </c>
      <c r="C1582" s="237">
        <v>123.96508686738417</v>
      </c>
    </row>
    <row r="1583" spans="2:3" x14ac:dyDescent="0.25">
      <c r="B1583" s="238">
        <v>1520</v>
      </c>
      <c r="C1583" s="237">
        <v>-13.909054558087377</v>
      </c>
    </row>
    <row r="1584" spans="2:3" x14ac:dyDescent="0.25">
      <c r="B1584" s="238">
        <v>1521</v>
      </c>
      <c r="C1584" s="237">
        <v>2.0734400053877806</v>
      </c>
    </row>
    <row r="1585" spans="2:3" x14ac:dyDescent="0.25">
      <c r="B1585" s="238">
        <v>1522</v>
      </c>
      <c r="C1585" s="237">
        <v>246.72178395395105</v>
      </c>
    </row>
    <row r="1586" spans="2:3" x14ac:dyDescent="0.25">
      <c r="B1586" s="238">
        <v>1523</v>
      </c>
      <c r="C1586" s="237">
        <v>71.249749788950737</v>
      </c>
    </row>
    <row r="1587" spans="2:3" x14ac:dyDescent="0.25">
      <c r="B1587" s="238">
        <v>1524</v>
      </c>
      <c r="C1587" s="237">
        <v>225.89287075632444</v>
      </c>
    </row>
    <row r="1588" spans="2:3" x14ac:dyDescent="0.25">
      <c r="B1588" s="238">
        <v>1525</v>
      </c>
      <c r="C1588" s="237">
        <v>-108.37411673081044</v>
      </c>
    </row>
    <row r="1589" spans="2:3" x14ac:dyDescent="0.25">
      <c r="B1589" s="238">
        <v>1526</v>
      </c>
      <c r="C1589" s="237">
        <v>218.76962761731713</v>
      </c>
    </row>
    <row r="1590" spans="2:3" x14ac:dyDescent="0.25">
      <c r="B1590" s="238">
        <v>1527</v>
      </c>
      <c r="C1590" s="237">
        <v>-127.63572873666132</v>
      </c>
    </row>
    <row r="1591" spans="2:3" x14ac:dyDescent="0.25">
      <c r="B1591" s="238">
        <v>1528</v>
      </c>
      <c r="C1591" s="237">
        <v>31.044023523780837</v>
      </c>
    </row>
    <row r="1592" spans="2:3" x14ac:dyDescent="0.25">
      <c r="B1592" s="238">
        <v>1529</v>
      </c>
      <c r="C1592" s="237">
        <v>200.16730813222051</v>
      </c>
    </row>
    <row r="1593" spans="2:3" x14ac:dyDescent="0.25">
      <c r="B1593" s="238">
        <v>1530</v>
      </c>
      <c r="C1593" s="237">
        <v>0.99297994759504604</v>
      </c>
    </row>
    <row r="1594" spans="2:3" x14ac:dyDescent="0.25">
      <c r="B1594" s="238">
        <v>1531</v>
      </c>
      <c r="C1594" s="237">
        <v>177.39665522392312</v>
      </c>
    </row>
    <row r="1595" spans="2:3" x14ac:dyDescent="0.25">
      <c r="B1595" s="238">
        <v>1532</v>
      </c>
      <c r="C1595" s="237">
        <v>-14.883210414487451</v>
      </c>
    </row>
    <row r="1596" spans="2:3" x14ac:dyDescent="0.25">
      <c r="B1596" s="238">
        <v>1533</v>
      </c>
      <c r="C1596" s="237">
        <v>20.570128329700481</v>
      </c>
    </row>
    <row r="1597" spans="2:3" x14ac:dyDescent="0.25">
      <c r="B1597" s="238">
        <v>1534</v>
      </c>
      <c r="C1597" s="237">
        <v>179.83033221424907</v>
      </c>
    </row>
    <row r="1598" spans="2:3" x14ac:dyDescent="0.25">
      <c r="B1598" s="238">
        <v>1535</v>
      </c>
      <c r="C1598" s="237">
        <v>113.7737759534407</v>
      </c>
    </row>
    <row r="1599" spans="2:3" x14ac:dyDescent="0.25">
      <c r="B1599" s="238">
        <v>1536</v>
      </c>
      <c r="C1599" s="237">
        <v>121.12940182714912</v>
      </c>
    </row>
    <row r="1600" spans="2:3" x14ac:dyDescent="0.25">
      <c r="B1600" s="238">
        <v>1537</v>
      </c>
      <c r="C1600" s="237">
        <v>251.92529343870606</v>
      </c>
    </row>
    <row r="1601" spans="2:3" x14ac:dyDescent="0.25">
      <c r="B1601" s="238">
        <v>1538</v>
      </c>
      <c r="C1601" s="237">
        <v>-2.6168873814078069</v>
      </c>
    </row>
    <row r="1602" spans="2:3" x14ac:dyDescent="0.25">
      <c r="B1602" s="238">
        <v>1539</v>
      </c>
      <c r="C1602" s="237">
        <v>171.04234210324671</v>
      </c>
    </row>
    <row r="1603" spans="2:3" x14ac:dyDescent="0.25">
      <c r="B1603" s="238">
        <v>1540</v>
      </c>
      <c r="C1603" s="237">
        <v>125.50361319188622</v>
      </c>
    </row>
    <row r="1604" spans="2:3" x14ac:dyDescent="0.25">
      <c r="B1604" s="238">
        <v>1541</v>
      </c>
      <c r="C1604" s="237">
        <v>170.21341326968943</v>
      </c>
    </row>
    <row r="1605" spans="2:3" x14ac:dyDescent="0.25">
      <c r="B1605" s="238">
        <v>1542</v>
      </c>
      <c r="C1605" s="237">
        <v>95.136886885253276</v>
      </c>
    </row>
    <row r="1606" spans="2:3" x14ac:dyDescent="0.25">
      <c r="B1606" s="238">
        <v>1543</v>
      </c>
      <c r="C1606" s="237">
        <v>181.10066353937154</v>
      </c>
    </row>
    <row r="1607" spans="2:3" x14ac:dyDescent="0.25">
      <c r="B1607" s="238">
        <v>1544</v>
      </c>
      <c r="C1607" s="237">
        <v>-137.18408443761825</v>
      </c>
    </row>
    <row r="1608" spans="2:3" x14ac:dyDescent="0.25">
      <c r="B1608" s="238">
        <v>1545</v>
      </c>
      <c r="C1608" s="237">
        <v>14.478060734883442</v>
      </c>
    </row>
    <row r="1609" spans="2:3" x14ac:dyDescent="0.25">
      <c r="B1609" s="238">
        <v>1546</v>
      </c>
      <c r="C1609" s="237">
        <v>91.727544064810502</v>
      </c>
    </row>
    <row r="1610" spans="2:3" x14ac:dyDescent="0.25">
      <c r="B1610" s="238">
        <v>1547</v>
      </c>
      <c r="C1610" s="237">
        <v>114.65487303070744</v>
      </c>
    </row>
    <row r="1611" spans="2:3" x14ac:dyDescent="0.25">
      <c r="B1611" s="238">
        <v>1548</v>
      </c>
      <c r="C1611" s="237">
        <v>155.88455821624763</v>
      </c>
    </row>
    <row r="1612" spans="2:3" x14ac:dyDescent="0.25">
      <c r="B1612" s="238">
        <v>1549</v>
      </c>
      <c r="C1612" s="237">
        <v>326.64151796657342</v>
      </c>
    </row>
    <row r="1613" spans="2:3" x14ac:dyDescent="0.25">
      <c r="B1613" s="238">
        <v>1550</v>
      </c>
      <c r="C1613" s="237">
        <v>129.41870262727474</v>
      </c>
    </row>
    <row r="1614" spans="2:3" x14ac:dyDescent="0.25">
      <c r="B1614" s="238">
        <v>1551</v>
      </c>
      <c r="C1614" s="237">
        <v>196.99338892911027</v>
      </c>
    </row>
    <row r="1615" spans="2:3" x14ac:dyDescent="0.25">
      <c r="B1615" s="238">
        <v>1552</v>
      </c>
      <c r="C1615" s="237">
        <v>198.3948587502627</v>
      </c>
    </row>
    <row r="1616" spans="2:3" x14ac:dyDescent="0.25">
      <c r="B1616" s="238">
        <v>1553</v>
      </c>
      <c r="C1616" s="237">
        <v>-56.095448303416248</v>
      </c>
    </row>
    <row r="1617" spans="2:3" x14ac:dyDescent="0.25">
      <c r="B1617" s="238">
        <v>1554</v>
      </c>
      <c r="C1617" s="237">
        <v>145.62973642562929</v>
      </c>
    </row>
    <row r="1618" spans="2:3" x14ac:dyDescent="0.25">
      <c r="B1618" s="238">
        <v>1555</v>
      </c>
      <c r="C1618" s="237">
        <v>73.07507222758727</v>
      </c>
    </row>
    <row r="1619" spans="2:3" x14ac:dyDescent="0.25">
      <c r="B1619" s="238">
        <v>1556</v>
      </c>
      <c r="C1619" s="237">
        <v>39.268519106398401</v>
      </c>
    </row>
    <row r="1620" spans="2:3" x14ac:dyDescent="0.25">
      <c r="B1620" s="238">
        <v>1557</v>
      </c>
      <c r="C1620" s="237">
        <v>223.01415460688969</v>
      </c>
    </row>
    <row r="1621" spans="2:3" x14ac:dyDescent="0.25">
      <c r="B1621" s="238">
        <v>1558</v>
      </c>
      <c r="C1621" s="237">
        <v>196.5341025660934</v>
      </c>
    </row>
    <row r="1622" spans="2:3" x14ac:dyDescent="0.25">
      <c r="B1622" s="238">
        <v>1559</v>
      </c>
      <c r="C1622" s="237">
        <v>135.03303080186978</v>
      </c>
    </row>
    <row r="1623" spans="2:3" x14ac:dyDescent="0.25">
      <c r="B1623" s="238">
        <v>1560</v>
      </c>
      <c r="C1623" s="237">
        <v>73.569115095548042</v>
      </c>
    </row>
    <row r="1624" spans="2:3" x14ac:dyDescent="0.25">
      <c r="B1624" s="238">
        <v>1561</v>
      </c>
      <c r="C1624" s="237">
        <v>67.548478246056646</v>
      </c>
    </row>
    <row r="1625" spans="2:3" x14ac:dyDescent="0.25">
      <c r="B1625" s="238">
        <v>1562</v>
      </c>
      <c r="C1625" s="237">
        <v>-88.258531893717446</v>
      </c>
    </row>
    <row r="1626" spans="2:3" x14ac:dyDescent="0.25">
      <c r="B1626" s="238">
        <v>1563</v>
      </c>
      <c r="C1626" s="237">
        <v>60.117359075590784</v>
      </c>
    </row>
    <row r="1627" spans="2:3" x14ac:dyDescent="0.25">
      <c r="B1627" s="238">
        <v>1564</v>
      </c>
      <c r="C1627" s="237">
        <v>65.908934279871914</v>
      </c>
    </row>
    <row r="1628" spans="2:3" x14ac:dyDescent="0.25">
      <c r="B1628" s="238">
        <v>1565</v>
      </c>
      <c r="C1628" s="237">
        <v>273.86148270000479</v>
      </c>
    </row>
    <row r="1629" spans="2:3" x14ac:dyDescent="0.25">
      <c r="B1629" s="238">
        <v>1566</v>
      </c>
      <c r="C1629" s="237">
        <v>46.928888390005781</v>
      </c>
    </row>
    <row r="1630" spans="2:3" x14ac:dyDescent="0.25">
      <c r="B1630" s="238">
        <v>1567</v>
      </c>
      <c r="C1630" s="237">
        <v>211.40571164437813</v>
      </c>
    </row>
    <row r="1631" spans="2:3" x14ac:dyDescent="0.25">
      <c r="B1631" s="238">
        <v>1568</v>
      </c>
      <c r="C1631" s="237">
        <v>116.03281459861952</v>
      </c>
    </row>
    <row r="1632" spans="2:3" x14ac:dyDescent="0.25">
      <c r="B1632" s="238">
        <v>1569</v>
      </c>
      <c r="C1632" s="237">
        <v>170.18734093958625</v>
      </c>
    </row>
    <row r="1633" spans="2:3" x14ac:dyDescent="0.25">
      <c r="B1633" s="238">
        <v>1570</v>
      </c>
      <c r="C1633" s="237">
        <v>168.70133509513232</v>
      </c>
    </row>
    <row r="1634" spans="2:3" x14ac:dyDescent="0.25">
      <c r="B1634" s="238">
        <v>1571</v>
      </c>
      <c r="C1634" s="237">
        <v>216.37802458110497</v>
      </c>
    </row>
    <row r="1635" spans="2:3" x14ac:dyDescent="0.25">
      <c r="B1635" s="238">
        <v>1572</v>
      </c>
      <c r="C1635" s="237">
        <v>247.56822447746669</v>
      </c>
    </row>
    <row r="1636" spans="2:3" x14ac:dyDescent="0.25">
      <c r="B1636" s="238">
        <v>1573</v>
      </c>
      <c r="C1636" s="237">
        <v>172.51006744807881</v>
      </c>
    </row>
    <row r="1637" spans="2:3" x14ac:dyDescent="0.25">
      <c r="B1637" s="238">
        <v>1574</v>
      </c>
      <c r="C1637" s="237">
        <v>-32.341175210640017</v>
      </c>
    </row>
    <row r="1638" spans="2:3" x14ac:dyDescent="0.25">
      <c r="B1638" s="238">
        <v>1575</v>
      </c>
      <c r="C1638" s="237">
        <v>295.96731310672897</v>
      </c>
    </row>
    <row r="1639" spans="2:3" x14ac:dyDescent="0.25">
      <c r="B1639" s="238">
        <v>1576</v>
      </c>
      <c r="C1639" s="237">
        <v>118.36749313111572</v>
      </c>
    </row>
    <row r="1640" spans="2:3" x14ac:dyDescent="0.25">
      <c r="B1640" s="238">
        <v>1577</v>
      </c>
      <c r="C1640" s="237">
        <v>57.342452104175862</v>
      </c>
    </row>
    <row r="1641" spans="2:3" x14ac:dyDescent="0.25">
      <c r="B1641" s="238">
        <v>1578</v>
      </c>
      <c r="C1641" s="237">
        <v>296.68109181053546</v>
      </c>
    </row>
    <row r="1642" spans="2:3" x14ac:dyDescent="0.25">
      <c r="B1642" s="238">
        <v>1579</v>
      </c>
      <c r="C1642" s="237">
        <v>120.70189002258857</v>
      </c>
    </row>
    <row r="1643" spans="2:3" x14ac:dyDescent="0.25">
      <c r="B1643" s="238">
        <v>1580</v>
      </c>
      <c r="C1643" s="237">
        <v>2.5355577752306004</v>
      </c>
    </row>
    <row r="1644" spans="2:3" x14ac:dyDescent="0.25">
      <c r="B1644" s="238">
        <v>1581</v>
      </c>
      <c r="C1644" s="237">
        <v>329.5157877951392</v>
      </c>
    </row>
    <row r="1645" spans="2:3" x14ac:dyDescent="0.25">
      <c r="B1645" s="238">
        <v>1582</v>
      </c>
      <c r="C1645" s="237">
        <v>-5.626579248551181</v>
      </c>
    </row>
    <row r="1646" spans="2:3" x14ac:dyDescent="0.25">
      <c r="B1646" s="238">
        <v>1583</v>
      </c>
      <c r="C1646" s="237">
        <v>169.22775144529268</v>
      </c>
    </row>
    <row r="1647" spans="2:3" x14ac:dyDescent="0.25">
      <c r="B1647" s="238">
        <v>1584</v>
      </c>
      <c r="C1647" s="237">
        <v>9.6662401203369228</v>
      </c>
    </row>
    <row r="1648" spans="2:3" x14ac:dyDescent="0.25">
      <c r="B1648" s="238">
        <v>1585</v>
      </c>
      <c r="C1648" s="237">
        <v>-15.123271544347716</v>
      </c>
    </row>
    <row r="1649" spans="2:3" x14ac:dyDescent="0.25">
      <c r="B1649" s="238">
        <v>1586</v>
      </c>
      <c r="C1649" s="237">
        <v>186.74632847095452</v>
      </c>
    </row>
    <row r="1650" spans="2:3" x14ac:dyDescent="0.25">
      <c r="B1650" s="238">
        <v>1587</v>
      </c>
      <c r="C1650" s="237">
        <v>230.86213374612549</v>
      </c>
    </row>
    <row r="1651" spans="2:3" x14ac:dyDescent="0.25">
      <c r="B1651" s="238">
        <v>1588</v>
      </c>
      <c r="C1651" s="237">
        <v>162.23652813779262</v>
      </c>
    </row>
    <row r="1652" spans="2:3" x14ac:dyDescent="0.25">
      <c r="B1652" s="238">
        <v>1589</v>
      </c>
      <c r="C1652" s="237">
        <v>57.033941210011307</v>
      </c>
    </row>
    <row r="1653" spans="2:3" x14ac:dyDescent="0.25">
      <c r="B1653" s="238">
        <v>1590</v>
      </c>
      <c r="C1653" s="237">
        <v>73.616524217254408</v>
      </c>
    </row>
    <row r="1654" spans="2:3" x14ac:dyDescent="0.25">
      <c r="B1654" s="238">
        <v>1591</v>
      </c>
      <c r="C1654" s="237">
        <v>-95.911735311186817</v>
      </c>
    </row>
    <row r="1655" spans="2:3" x14ac:dyDescent="0.25">
      <c r="B1655" s="238">
        <v>1592</v>
      </c>
      <c r="C1655" s="237">
        <v>122.69550930050517</v>
      </c>
    </row>
    <row r="1656" spans="2:3" x14ac:dyDescent="0.25">
      <c r="B1656" s="238">
        <v>1593</v>
      </c>
      <c r="C1656" s="237">
        <v>281.8234312757333</v>
      </c>
    </row>
    <row r="1657" spans="2:3" x14ac:dyDescent="0.25">
      <c r="B1657" s="238">
        <v>1594</v>
      </c>
      <c r="C1657" s="237">
        <v>57.634457059814153</v>
      </c>
    </row>
    <row r="1658" spans="2:3" x14ac:dyDescent="0.25">
      <c r="B1658" s="238">
        <v>1595</v>
      </c>
      <c r="C1658" s="237">
        <v>190.40439065731707</v>
      </c>
    </row>
    <row r="1659" spans="2:3" x14ac:dyDescent="0.25">
      <c r="B1659" s="238">
        <v>1596</v>
      </c>
      <c r="C1659" s="237">
        <v>329.05629217271758</v>
      </c>
    </row>
    <row r="1660" spans="2:3" x14ac:dyDescent="0.25">
      <c r="B1660" s="238">
        <v>1597</v>
      </c>
      <c r="C1660" s="237">
        <v>98.66714650757018</v>
      </c>
    </row>
    <row r="1661" spans="2:3" x14ac:dyDescent="0.25">
      <c r="B1661" s="238">
        <v>1598</v>
      </c>
      <c r="C1661" s="237">
        <v>369.32079467819295</v>
      </c>
    </row>
    <row r="1662" spans="2:3" x14ac:dyDescent="0.25">
      <c r="B1662" s="238">
        <v>1599</v>
      </c>
      <c r="C1662" s="237">
        <v>76.522309365811424</v>
      </c>
    </row>
    <row r="1663" spans="2:3" x14ac:dyDescent="0.25">
      <c r="B1663" s="238">
        <v>1600</v>
      </c>
      <c r="C1663" s="237">
        <v>85.526799292780481</v>
      </c>
    </row>
    <row r="1664" spans="2:3" x14ac:dyDescent="0.25">
      <c r="B1664" s="238">
        <v>1601</v>
      </c>
      <c r="C1664" s="237">
        <v>127.0711335204881</v>
      </c>
    </row>
    <row r="1665" spans="2:3" x14ac:dyDescent="0.25">
      <c r="B1665" s="238">
        <v>1602</v>
      </c>
      <c r="C1665" s="237">
        <v>46.791302320418822</v>
      </c>
    </row>
    <row r="1666" spans="2:3" x14ac:dyDescent="0.25">
      <c r="B1666" s="238">
        <v>1603</v>
      </c>
      <c r="C1666" s="237">
        <v>303.70627999272887</v>
      </c>
    </row>
    <row r="1667" spans="2:3" x14ac:dyDescent="0.25">
      <c r="B1667" s="238">
        <v>1604</v>
      </c>
      <c r="C1667" s="237">
        <v>35.130389448244912</v>
      </c>
    </row>
    <row r="1668" spans="2:3" x14ac:dyDescent="0.25">
      <c r="B1668" s="238">
        <v>1605</v>
      </c>
      <c r="C1668" s="237">
        <v>194.35238645234875</v>
      </c>
    </row>
    <row r="1669" spans="2:3" x14ac:dyDescent="0.25">
      <c r="B1669" s="238">
        <v>1606</v>
      </c>
      <c r="C1669" s="237">
        <v>281.97426795859553</v>
      </c>
    </row>
    <row r="1670" spans="2:3" x14ac:dyDescent="0.25">
      <c r="B1670" s="238">
        <v>1607</v>
      </c>
      <c r="C1670" s="237">
        <v>149.80547249444652</v>
      </c>
    </row>
    <row r="1671" spans="2:3" x14ac:dyDescent="0.25">
      <c r="B1671" s="238">
        <v>1608</v>
      </c>
      <c r="C1671" s="237">
        <v>103.9176981695672</v>
      </c>
    </row>
    <row r="1672" spans="2:3" x14ac:dyDescent="0.25">
      <c r="B1672" s="238">
        <v>1609</v>
      </c>
      <c r="C1672" s="237">
        <v>288.82368590336023</v>
      </c>
    </row>
    <row r="1673" spans="2:3" x14ac:dyDescent="0.25">
      <c r="B1673" s="238">
        <v>1610</v>
      </c>
      <c r="C1673" s="237">
        <v>23.773210881736077</v>
      </c>
    </row>
    <row r="1674" spans="2:3" x14ac:dyDescent="0.25">
      <c r="B1674" s="238">
        <v>1611</v>
      </c>
      <c r="C1674" s="237">
        <v>252.58147334148734</v>
      </c>
    </row>
    <row r="1675" spans="2:3" x14ac:dyDescent="0.25">
      <c r="B1675" s="238">
        <v>1612</v>
      </c>
      <c r="C1675" s="237">
        <v>119.04827458472917</v>
      </c>
    </row>
    <row r="1676" spans="2:3" x14ac:dyDescent="0.25">
      <c r="B1676" s="238">
        <v>1613</v>
      </c>
      <c r="C1676" s="237">
        <v>251.61252826460876</v>
      </c>
    </row>
    <row r="1677" spans="2:3" x14ac:dyDescent="0.25">
      <c r="B1677" s="238">
        <v>1614</v>
      </c>
      <c r="C1677" s="237">
        <v>46.489037656073435</v>
      </c>
    </row>
    <row r="1678" spans="2:3" x14ac:dyDescent="0.25">
      <c r="B1678" s="238">
        <v>1615</v>
      </c>
      <c r="C1678" s="237">
        <v>70.631586388943518</v>
      </c>
    </row>
    <row r="1679" spans="2:3" x14ac:dyDescent="0.25">
      <c r="B1679" s="238">
        <v>1616</v>
      </c>
      <c r="C1679" s="237">
        <v>170.35831274551222</v>
      </c>
    </row>
    <row r="1680" spans="2:3" x14ac:dyDescent="0.25">
      <c r="B1680" s="238">
        <v>1617</v>
      </c>
      <c r="C1680" s="237">
        <v>94.847618703328934</v>
      </c>
    </row>
    <row r="1681" spans="2:3" x14ac:dyDescent="0.25">
      <c r="B1681" s="238">
        <v>1618</v>
      </c>
      <c r="C1681" s="237">
        <v>162.4969719443464</v>
      </c>
    </row>
    <row r="1682" spans="2:3" x14ac:dyDescent="0.25">
      <c r="B1682" s="238">
        <v>1619</v>
      </c>
      <c r="C1682" s="237">
        <v>12.388897770296651</v>
      </c>
    </row>
    <row r="1683" spans="2:3" x14ac:dyDescent="0.25">
      <c r="B1683" s="238">
        <v>1620</v>
      </c>
      <c r="C1683" s="237">
        <v>194.5176429818415</v>
      </c>
    </row>
    <row r="1684" spans="2:3" x14ac:dyDescent="0.25">
      <c r="B1684" s="238">
        <v>1621</v>
      </c>
      <c r="C1684" s="237">
        <v>182.39956467537712</v>
      </c>
    </row>
    <row r="1685" spans="2:3" x14ac:dyDescent="0.25">
      <c r="B1685" s="238">
        <v>1622</v>
      </c>
      <c r="C1685" s="237">
        <v>289.87309848020038</v>
      </c>
    </row>
    <row r="1686" spans="2:3" x14ac:dyDescent="0.25">
      <c r="B1686" s="238">
        <v>1623</v>
      </c>
      <c r="C1686" s="237">
        <v>73.641795850181609</v>
      </c>
    </row>
    <row r="1687" spans="2:3" x14ac:dyDescent="0.25">
      <c r="B1687" s="238">
        <v>1624</v>
      </c>
      <c r="C1687" s="237">
        <v>3.8228848056122899</v>
      </c>
    </row>
    <row r="1688" spans="2:3" x14ac:dyDescent="0.25">
      <c r="B1688" s="238">
        <v>1625</v>
      </c>
      <c r="C1688" s="237">
        <v>219.22732144439857</v>
      </c>
    </row>
    <row r="1689" spans="2:3" x14ac:dyDescent="0.25">
      <c r="B1689" s="238">
        <v>1626</v>
      </c>
      <c r="C1689" s="237">
        <v>52.352418448158033</v>
      </c>
    </row>
    <row r="1690" spans="2:3" x14ac:dyDescent="0.25">
      <c r="B1690" s="238">
        <v>1627</v>
      </c>
      <c r="C1690" s="237">
        <v>-1.2581395825739605</v>
      </c>
    </row>
    <row r="1691" spans="2:3" x14ac:dyDescent="0.25">
      <c r="B1691" s="238">
        <v>1628</v>
      </c>
      <c r="C1691" s="237">
        <v>112.4717593094212</v>
      </c>
    </row>
    <row r="1692" spans="2:3" x14ac:dyDescent="0.25">
      <c r="B1692" s="238">
        <v>1629</v>
      </c>
      <c r="C1692" s="237">
        <v>59.432459187207002</v>
      </c>
    </row>
    <row r="1693" spans="2:3" x14ac:dyDescent="0.25">
      <c r="B1693" s="238">
        <v>1630</v>
      </c>
      <c r="C1693" s="237">
        <v>-17.01590335741696</v>
      </c>
    </row>
    <row r="1694" spans="2:3" x14ac:dyDescent="0.25">
      <c r="B1694" s="238">
        <v>1631</v>
      </c>
      <c r="C1694" s="237">
        <v>348.84114251218807</v>
      </c>
    </row>
    <row r="1695" spans="2:3" x14ac:dyDescent="0.25">
      <c r="B1695" s="238">
        <v>1632</v>
      </c>
      <c r="C1695" s="237">
        <v>254.07868919971486</v>
      </c>
    </row>
    <row r="1696" spans="2:3" x14ac:dyDescent="0.25">
      <c r="B1696" s="238">
        <v>1633</v>
      </c>
      <c r="C1696" s="237">
        <v>45.878831462824706</v>
      </c>
    </row>
    <row r="1697" spans="2:3" x14ac:dyDescent="0.25">
      <c r="B1697" s="238">
        <v>1634</v>
      </c>
      <c r="C1697" s="237">
        <v>10.057604119333575</v>
      </c>
    </row>
    <row r="1698" spans="2:3" x14ac:dyDescent="0.25">
      <c r="B1698" s="238">
        <v>1635</v>
      </c>
      <c r="C1698" s="237">
        <v>336.48445057501795</v>
      </c>
    </row>
    <row r="1699" spans="2:3" x14ac:dyDescent="0.25">
      <c r="B1699" s="238">
        <v>1636</v>
      </c>
      <c r="C1699" s="237">
        <v>268.9249315320057</v>
      </c>
    </row>
    <row r="1700" spans="2:3" x14ac:dyDescent="0.25">
      <c r="B1700" s="238">
        <v>1637</v>
      </c>
      <c r="C1700" s="237">
        <v>14.480590246372316</v>
      </c>
    </row>
    <row r="1701" spans="2:3" x14ac:dyDescent="0.25">
      <c r="B1701" s="238">
        <v>1638</v>
      </c>
      <c r="C1701" s="237">
        <v>-80.533907232843347</v>
      </c>
    </row>
    <row r="1702" spans="2:3" x14ac:dyDescent="0.25">
      <c r="B1702" s="238">
        <v>1639</v>
      </c>
      <c r="C1702" s="237">
        <v>17.139552452799165</v>
      </c>
    </row>
    <row r="1703" spans="2:3" x14ac:dyDescent="0.25">
      <c r="B1703" s="238">
        <v>1640</v>
      </c>
      <c r="C1703" s="237">
        <v>-16.527285876561621</v>
      </c>
    </row>
    <row r="1704" spans="2:3" x14ac:dyDescent="0.25">
      <c r="B1704" s="238">
        <v>1641</v>
      </c>
      <c r="C1704" s="237">
        <v>207.05937879132568</v>
      </c>
    </row>
    <row r="1705" spans="2:3" x14ac:dyDescent="0.25">
      <c r="B1705" s="238">
        <v>1642</v>
      </c>
      <c r="C1705" s="237">
        <v>98.601349178298761</v>
      </c>
    </row>
    <row r="1706" spans="2:3" x14ac:dyDescent="0.25">
      <c r="B1706" s="238">
        <v>1643</v>
      </c>
      <c r="C1706" s="237">
        <v>195.12893055313279</v>
      </c>
    </row>
    <row r="1707" spans="2:3" x14ac:dyDescent="0.25">
      <c r="B1707" s="238">
        <v>1644</v>
      </c>
      <c r="C1707" s="237">
        <v>126.87962480405642</v>
      </c>
    </row>
    <row r="1708" spans="2:3" x14ac:dyDescent="0.25">
      <c r="B1708" s="238">
        <v>1645</v>
      </c>
      <c r="C1708" s="237">
        <v>288.14874675650606</v>
      </c>
    </row>
    <row r="1709" spans="2:3" x14ac:dyDescent="0.25">
      <c r="B1709" s="238">
        <v>1646</v>
      </c>
      <c r="C1709" s="237">
        <v>25.526641812063332</v>
      </c>
    </row>
    <row r="1710" spans="2:3" x14ac:dyDescent="0.25">
      <c r="B1710" s="238">
        <v>1647</v>
      </c>
      <c r="C1710" s="237">
        <v>240.97345385242591</v>
      </c>
    </row>
    <row r="1711" spans="2:3" x14ac:dyDescent="0.25">
      <c r="B1711" s="238">
        <v>1648</v>
      </c>
      <c r="C1711" s="237">
        <v>130.06530711280283</v>
      </c>
    </row>
    <row r="1712" spans="2:3" x14ac:dyDescent="0.25">
      <c r="B1712" s="238">
        <v>1649</v>
      </c>
      <c r="C1712" s="237">
        <v>390.14946707140689</v>
      </c>
    </row>
    <row r="1713" spans="2:3" x14ac:dyDescent="0.25">
      <c r="B1713" s="238">
        <v>1650</v>
      </c>
      <c r="C1713" s="237">
        <v>251.4313290599564</v>
      </c>
    </row>
    <row r="1714" spans="2:3" x14ac:dyDescent="0.25">
      <c r="B1714" s="238">
        <v>1651</v>
      </c>
      <c r="C1714" s="237">
        <v>74.266638028953281</v>
      </c>
    </row>
    <row r="1715" spans="2:3" x14ac:dyDescent="0.25">
      <c r="B1715" s="238">
        <v>1652</v>
      </c>
      <c r="C1715" s="237">
        <v>409.01540427062071</v>
      </c>
    </row>
    <row r="1716" spans="2:3" x14ac:dyDescent="0.25">
      <c r="B1716" s="238">
        <v>1653</v>
      </c>
      <c r="C1716" s="237">
        <v>165.21149559713589</v>
      </c>
    </row>
    <row r="1717" spans="2:3" x14ac:dyDescent="0.25">
      <c r="B1717" s="238">
        <v>1654</v>
      </c>
      <c r="C1717" s="237">
        <v>56.537223949664742</v>
      </c>
    </row>
    <row r="1718" spans="2:3" x14ac:dyDescent="0.25">
      <c r="B1718" s="238">
        <v>1655</v>
      </c>
      <c r="C1718" s="237">
        <v>61.27287754314996</v>
      </c>
    </row>
    <row r="1719" spans="2:3" x14ac:dyDescent="0.25">
      <c r="B1719" s="238">
        <v>1656</v>
      </c>
      <c r="C1719" s="237">
        <v>254.10818105308741</v>
      </c>
    </row>
    <row r="1720" spans="2:3" x14ac:dyDescent="0.25">
      <c r="B1720" s="238">
        <v>1657</v>
      </c>
      <c r="C1720" s="237">
        <v>-91.331637655688439</v>
      </c>
    </row>
    <row r="1721" spans="2:3" x14ac:dyDescent="0.25">
      <c r="B1721" s="238">
        <v>1658</v>
      </c>
      <c r="C1721" s="237">
        <v>240.06021693500804</v>
      </c>
    </row>
    <row r="1722" spans="2:3" x14ac:dyDescent="0.25">
      <c r="B1722" s="238">
        <v>1659</v>
      </c>
      <c r="C1722" s="237">
        <v>258.54732887362763</v>
      </c>
    </row>
    <row r="1723" spans="2:3" x14ac:dyDescent="0.25">
      <c r="B1723" s="238">
        <v>1660</v>
      </c>
      <c r="C1723" s="237">
        <v>-6.6424492552943804</v>
      </c>
    </row>
    <row r="1724" spans="2:3" x14ac:dyDescent="0.25">
      <c r="B1724" s="238">
        <v>1661</v>
      </c>
      <c r="C1724" s="237">
        <v>125.67464818392759</v>
      </c>
    </row>
    <row r="1725" spans="2:3" x14ac:dyDescent="0.25">
      <c r="B1725" s="238">
        <v>1662</v>
      </c>
      <c r="C1725" s="237">
        <v>204.63691643788701</v>
      </c>
    </row>
    <row r="1726" spans="2:3" x14ac:dyDescent="0.25">
      <c r="B1726" s="238">
        <v>1663</v>
      </c>
      <c r="C1726" s="237">
        <v>197.30838115534561</v>
      </c>
    </row>
    <row r="1727" spans="2:3" x14ac:dyDescent="0.25">
      <c r="B1727" s="238">
        <v>1664</v>
      </c>
      <c r="C1727" s="237">
        <v>-163.71305824316642</v>
      </c>
    </row>
    <row r="1728" spans="2:3" x14ac:dyDescent="0.25">
      <c r="B1728" s="238">
        <v>1665</v>
      </c>
      <c r="C1728" s="237">
        <v>90.338912128940024</v>
      </c>
    </row>
    <row r="1729" spans="2:3" x14ac:dyDescent="0.25">
      <c r="B1729" s="238">
        <v>1666</v>
      </c>
      <c r="C1729" s="237">
        <v>186.64004590513434</v>
      </c>
    </row>
    <row r="1730" spans="2:3" x14ac:dyDescent="0.25">
      <c r="B1730" s="238">
        <v>1667</v>
      </c>
      <c r="C1730" s="237">
        <v>380.45058543235598</v>
      </c>
    </row>
    <row r="1731" spans="2:3" x14ac:dyDescent="0.25">
      <c r="B1731" s="238">
        <v>1668</v>
      </c>
      <c r="C1731" s="237">
        <v>-180.57844131757463</v>
      </c>
    </row>
    <row r="1732" spans="2:3" x14ac:dyDescent="0.25">
      <c r="B1732" s="238">
        <v>1669</v>
      </c>
      <c r="C1732" s="237">
        <v>44.288131946012172</v>
      </c>
    </row>
    <row r="1733" spans="2:3" x14ac:dyDescent="0.25">
      <c r="B1733" s="238">
        <v>1670</v>
      </c>
      <c r="C1733" s="237">
        <v>-169.71459142319696</v>
      </c>
    </row>
    <row r="1734" spans="2:3" x14ac:dyDescent="0.25">
      <c r="B1734" s="238">
        <v>1671</v>
      </c>
      <c r="C1734" s="237">
        <v>262.96126207976965</v>
      </c>
    </row>
    <row r="1735" spans="2:3" x14ac:dyDescent="0.25">
      <c r="B1735" s="238">
        <v>1672</v>
      </c>
      <c r="C1735" s="237">
        <v>343.30450989648972</v>
      </c>
    </row>
    <row r="1736" spans="2:3" x14ac:dyDescent="0.25">
      <c r="B1736" s="238">
        <v>1673</v>
      </c>
      <c r="C1736" s="237">
        <v>206.64598048795244</v>
      </c>
    </row>
    <row r="1737" spans="2:3" x14ac:dyDescent="0.25">
      <c r="B1737" s="238">
        <v>1674</v>
      </c>
      <c r="C1737" s="237">
        <v>188.41142307379442</v>
      </c>
    </row>
    <row r="1738" spans="2:3" x14ac:dyDescent="0.25">
      <c r="B1738" s="238">
        <v>1675</v>
      </c>
      <c r="C1738" s="237">
        <v>373.9713405498685</v>
      </c>
    </row>
    <row r="1739" spans="2:3" x14ac:dyDescent="0.25">
      <c r="B1739" s="238">
        <v>1676</v>
      </c>
      <c r="C1739" s="237">
        <v>169.77612985841827</v>
      </c>
    </row>
    <row r="1740" spans="2:3" x14ac:dyDescent="0.25">
      <c r="B1740" s="238">
        <v>1677</v>
      </c>
      <c r="C1740" s="237">
        <v>182.90568622088301</v>
      </c>
    </row>
    <row r="1741" spans="2:3" x14ac:dyDescent="0.25">
      <c r="B1741" s="238">
        <v>1678</v>
      </c>
      <c r="C1741" s="237">
        <v>80.231956147552964</v>
      </c>
    </row>
    <row r="1742" spans="2:3" x14ac:dyDescent="0.25">
      <c r="B1742" s="238">
        <v>1679</v>
      </c>
      <c r="C1742" s="237">
        <v>-35.459172420068171</v>
      </c>
    </row>
    <row r="1743" spans="2:3" x14ac:dyDescent="0.25">
      <c r="B1743" s="238">
        <v>1680</v>
      </c>
      <c r="C1743" s="237">
        <v>11.704731116049089</v>
      </c>
    </row>
    <row r="1744" spans="2:3" x14ac:dyDescent="0.25">
      <c r="B1744" s="238">
        <v>1681</v>
      </c>
      <c r="C1744" s="237">
        <v>168.94959511482341</v>
      </c>
    </row>
    <row r="1745" spans="2:3" x14ac:dyDescent="0.25">
      <c r="B1745" s="238">
        <v>1682</v>
      </c>
      <c r="C1745" s="237">
        <v>98.110255540331849</v>
      </c>
    </row>
    <row r="1746" spans="2:3" x14ac:dyDescent="0.25">
      <c r="B1746" s="238">
        <v>1683</v>
      </c>
      <c r="C1746" s="237">
        <v>32.143782209190448</v>
      </c>
    </row>
    <row r="1747" spans="2:3" x14ac:dyDescent="0.25">
      <c r="B1747" s="238">
        <v>1684</v>
      </c>
      <c r="C1747" s="237">
        <v>177.01630999209684</v>
      </c>
    </row>
    <row r="1748" spans="2:3" x14ac:dyDescent="0.25">
      <c r="B1748" s="238">
        <v>1685</v>
      </c>
      <c r="C1748" s="237">
        <v>0.31944191976496938</v>
      </c>
    </row>
    <row r="1749" spans="2:3" x14ac:dyDescent="0.25">
      <c r="B1749" s="238">
        <v>1686</v>
      </c>
      <c r="C1749" s="237">
        <v>191.70319860509454</v>
      </c>
    </row>
    <row r="1750" spans="2:3" x14ac:dyDescent="0.25">
      <c r="B1750" s="238">
        <v>1687</v>
      </c>
      <c r="C1750" s="237">
        <v>81.013475238334806</v>
      </c>
    </row>
    <row r="1751" spans="2:3" x14ac:dyDescent="0.25">
      <c r="B1751" s="238">
        <v>1688</v>
      </c>
      <c r="C1751" s="237">
        <v>-222.55315958584339</v>
      </c>
    </row>
    <row r="1752" spans="2:3" x14ac:dyDescent="0.25">
      <c r="B1752" s="238">
        <v>1689</v>
      </c>
      <c r="C1752" s="237">
        <v>301.37303232272563</v>
      </c>
    </row>
    <row r="1753" spans="2:3" x14ac:dyDescent="0.25">
      <c r="B1753" s="238">
        <v>1690</v>
      </c>
      <c r="C1753" s="237">
        <v>151.32046868810821</v>
      </c>
    </row>
    <row r="1754" spans="2:3" x14ac:dyDescent="0.25">
      <c r="B1754" s="238">
        <v>1691</v>
      </c>
      <c r="C1754" s="237">
        <v>-30.378834289732509</v>
      </c>
    </row>
    <row r="1755" spans="2:3" x14ac:dyDescent="0.25">
      <c r="B1755" s="238">
        <v>1692</v>
      </c>
      <c r="C1755" s="237">
        <v>-64.909733066044424</v>
      </c>
    </row>
    <row r="1756" spans="2:3" x14ac:dyDescent="0.25">
      <c r="B1756" s="238">
        <v>1693</v>
      </c>
      <c r="C1756" s="237">
        <v>111.15517163666414</v>
      </c>
    </row>
    <row r="1757" spans="2:3" x14ac:dyDescent="0.25">
      <c r="B1757" s="238">
        <v>1694</v>
      </c>
      <c r="C1757" s="237">
        <v>137.75705772255247</v>
      </c>
    </row>
    <row r="1758" spans="2:3" x14ac:dyDescent="0.25">
      <c r="B1758" s="238">
        <v>1695</v>
      </c>
      <c r="C1758" s="237">
        <v>248.88801214208689</v>
      </c>
    </row>
    <row r="1759" spans="2:3" x14ac:dyDescent="0.25">
      <c r="B1759" s="238">
        <v>1696</v>
      </c>
      <c r="C1759" s="237">
        <v>-11.60635803904097</v>
      </c>
    </row>
    <row r="1760" spans="2:3" x14ac:dyDescent="0.25">
      <c r="B1760" s="238">
        <v>1697</v>
      </c>
      <c r="C1760" s="237">
        <v>-141.33492717564422</v>
      </c>
    </row>
    <row r="1761" spans="2:3" x14ac:dyDescent="0.25">
      <c r="B1761" s="238">
        <v>1698</v>
      </c>
      <c r="C1761" s="237">
        <v>28.342724306291998</v>
      </c>
    </row>
    <row r="1762" spans="2:3" x14ac:dyDescent="0.25">
      <c r="B1762" s="238">
        <v>1699</v>
      </c>
      <c r="C1762" s="237">
        <v>-18.544390110284496</v>
      </c>
    </row>
    <row r="1763" spans="2:3" x14ac:dyDescent="0.25">
      <c r="B1763" s="238">
        <v>1700</v>
      </c>
      <c r="C1763" s="237">
        <v>83.586308975155731</v>
      </c>
    </row>
    <row r="1764" spans="2:3" x14ac:dyDescent="0.25">
      <c r="B1764" s="238">
        <v>1701</v>
      </c>
      <c r="C1764" s="237">
        <v>99.868126668067873</v>
      </c>
    </row>
    <row r="1765" spans="2:3" x14ac:dyDescent="0.25">
      <c r="B1765" s="238">
        <v>1702</v>
      </c>
      <c r="C1765" s="237">
        <v>264.31492995578907</v>
      </c>
    </row>
    <row r="1766" spans="2:3" x14ac:dyDescent="0.25">
      <c r="B1766" s="238">
        <v>1703</v>
      </c>
      <c r="C1766" s="237">
        <v>41.827840601403437</v>
      </c>
    </row>
    <row r="1767" spans="2:3" x14ac:dyDescent="0.25">
      <c r="B1767" s="238">
        <v>1704</v>
      </c>
      <c r="C1767" s="237">
        <v>179.62149105306236</v>
      </c>
    </row>
    <row r="1768" spans="2:3" x14ac:dyDescent="0.25">
      <c r="B1768" s="238">
        <v>1705</v>
      </c>
      <c r="C1768" s="237">
        <v>6.6249906244898256</v>
      </c>
    </row>
    <row r="1769" spans="2:3" x14ac:dyDescent="0.25">
      <c r="B1769" s="238">
        <v>1706</v>
      </c>
      <c r="C1769" s="237">
        <v>34.882383336117698</v>
      </c>
    </row>
    <row r="1770" spans="2:3" x14ac:dyDescent="0.25">
      <c r="B1770" s="238">
        <v>1707</v>
      </c>
      <c r="C1770" s="237">
        <v>51.418721828693975</v>
      </c>
    </row>
    <row r="1771" spans="2:3" x14ac:dyDescent="0.25">
      <c r="B1771" s="238">
        <v>1708</v>
      </c>
      <c r="C1771" s="237">
        <v>74.907755049249772</v>
      </c>
    </row>
    <row r="1772" spans="2:3" x14ac:dyDescent="0.25">
      <c r="B1772" s="238">
        <v>1709</v>
      </c>
      <c r="C1772" s="237">
        <v>190.4073223110781</v>
      </c>
    </row>
    <row r="1773" spans="2:3" x14ac:dyDescent="0.25">
      <c r="B1773" s="238">
        <v>1710</v>
      </c>
      <c r="C1773" s="237">
        <v>160.46283940510418</v>
      </c>
    </row>
    <row r="1774" spans="2:3" x14ac:dyDescent="0.25">
      <c r="B1774" s="238">
        <v>1711</v>
      </c>
      <c r="C1774" s="237">
        <v>-117.96698178577094</v>
      </c>
    </row>
    <row r="1775" spans="2:3" x14ac:dyDescent="0.25">
      <c r="B1775" s="238">
        <v>1712</v>
      </c>
      <c r="C1775" s="237">
        <v>100.94138302565983</v>
      </c>
    </row>
    <row r="1776" spans="2:3" x14ac:dyDescent="0.25">
      <c r="B1776" s="238">
        <v>1713</v>
      </c>
      <c r="C1776" s="237">
        <v>256.16969909056104</v>
      </c>
    </row>
    <row r="1777" spans="2:3" x14ac:dyDescent="0.25">
      <c r="B1777" s="238">
        <v>1714</v>
      </c>
      <c r="C1777" s="237">
        <v>26.111489682420611</v>
      </c>
    </row>
    <row r="1778" spans="2:3" x14ac:dyDescent="0.25">
      <c r="B1778" s="238">
        <v>1715</v>
      </c>
      <c r="C1778" s="237">
        <v>223.5406218299687</v>
      </c>
    </row>
    <row r="1779" spans="2:3" x14ac:dyDescent="0.25">
      <c r="B1779" s="238">
        <v>1716</v>
      </c>
      <c r="C1779" s="237">
        <v>-2.7265482591507464</v>
      </c>
    </row>
    <row r="1780" spans="2:3" x14ac:dyDescent="0.25">
      <c r="B1780" s="238">
        <v>1717</v>
      </c>
      <c r="C1780" s="237">
        <v>163.4325351790684</v>
      </c>
    </row>
    <row r="1781" spans="2:3" x14ac:dyDescent="0.25">
      <c r="B1781" s="238">
        <v>1718</v>
      </c>
      <c r="C1781" s="237">
        <v>187.70292833725421</v>
      </c>
    </row>
    <row r="1782" spans="2:3" x14ac:dyDescent="0.25">
      <c r="B1782" s="238">
        <v>1719</v>
      </c>
      <c r="C1782" s="237">
        <v>390.26321406083224</v>
      </c>
    </row>
    <row r="1783" spans="2:3" x14ac:dyDescent="0.25">
      <c r="B1783" s="238">
        <v>1720</v>
      </c>
      <c r="C1783" s="237">
        <v>197.60200762989888</v>
      </c>
    </row>
    <row r="1784" spans="2:3" x14ac:dyDescent="0.25">
      <c r="B1784" s="238">
        <v>1721</v>
      </c>
      <c r="C1784" s="237">
        <v>-2.3468675356217972</v>
      </c>
    </row>
    <row r="1785" spans="2:3" x14ac:dyDescent="0.25">
      <c r="B1785" s="238">
        <v>1722</v>
      </c>
      <c r="C1785" s="237">
        <v>22.450858804121452</v>
      </c>
    </row>
    <row r="1786" spans="2:3" x14ac:dyDescent="0.25">
      <c r="B1786" s="238">
        <v>1723</v>
      </c>
      <c r="C1786" s="237">
        <v>103.14660989853049</v>
      </c>
    </row>
    <row r="1787" spans="2:3" x14ac:dyDescent="0.25">
      <c r="B1787" s="238">
        <v>1724</v>
      </c>
      <c r="C1787" s="237">
        <v>115.53717826006074</v>
      </c>
    </row>
    <row r="1788" spans="2:3" x14ac:dyDescent="0.25">
      <c r="B1788" s="238">
        <v>1725</v>
      </c>
      <c r="C1788" s="237">
        <v>87.186264191717669</v>
      </c>
    </row>
    <row r="1789" spans="2:3" x14ac:dyDescent="0.25">
      <c r="B1789" s="238">
        <v>1726</v>
      </c>
      <c r="C1789" s="237">
        <v>141.52034685793313</v>
      </c>
    </row>
    <row r="1790" spans="2:3" x14ac:dyDescent="0.25">
      <c r="B1790" s="238">
        <v>1727</v>
      </c>
      <c r="C1790" s="237">
        <v>11.587174007631788</v>
      </c>
    </row>
    <row r="1791" spans="2:3" x14ac:dyDescent="0.25">
      <c r="B1791" s="238">
        <v>1728</v>
      </c>
      <c r="C1791" s="237">
        <v>18.219194200879272</v>
      </c>
    </row>
    <row r="1792" spans="2:3" x14ac:dyDescent="0.25">
      <c r="B1792" s="238">
        <v>1729</v>
      </c>
      <c r="C1792" s="237">
        <v>132.28756442236167</v>
      </c>
    </row>
    <row r="1793" spans="2:3" x14ac:dyDescent="0.25">
      <c r="B1793" s="238">
        <v>1730</v>
      </c>
      <c r="C1793" s="237">
        <v>36.077355490985369</v>
      </c>
    </row>
    <row r="1794" spans="2:3" x14ac:dyDescent="0.25">
      <c r="B1794" s="238">
        <v>1731</v>
      </c>
      <c r="C1794" s="237">
        <v>336.25242272850244</v>
      </c>
    </row>
    <row r="1795" spans="2:3" x14ac:dyDescent="0.25">
      <c r="B1795" s="238">
        <v>1732</v>
      </c>
      <c r="C1795" s="237">
        <v>71.443226968993145</v>
      </c>
    </row>
    <row r="1796" spans="2:3" x14ac:dyDescent="0.25">
      <c r="B1796" s="238">
        <v>1733</v>
      </c>
      <c r="C1796" s="237">
        <v>-37.696897607557759</v>
      </c>
    </row>
    <row r="1797" spans="2:3" x14ac:dyDescent="0.25">
      <c r="B1797" s="238">
        <v>1734</v>
      </c>
      <c r="C1797" s="237">
        <v>273.42156301923131</v>
      </c>
    </row>
    <row r="1798" spans="2:3" x14ac:dyDescent="0.25">
      <c r="B1798" s="238">
        <v>1735</v>
      </c>
      <c r="C1798" s="237">
        <v>242.51560890169497</v>
      </c>
    </row>
    <row r="1799" spans="2:3" x14ac:dyDescent="0.25">
      <c r="B1799" s="238">
        <v>1736</v>
      </c>
      <c r="C1799" s="237">
        <v>124.1634503018129</v>
      </c>
    </row>
    <row r="1800" spans="2:3" x14ac:dyDescent="0.25">
      <c r="B1800" s="238">
        <v>1737</v>
      </c>
      <c r="C1800" s="237">
        <v>32.079499088229738</v>
      </c>
    </row>
    <row r="1801" spans="2:3" x14ac:dyDescent="0.25">
      <c r="B1801" s="238">
        <v>1738</v>
      </c>
      <c r="C1801" s="237">
        <v>58.289394249875919</v>
      </c>
    </row>
    <row r="1802" spans="2:3" x14ac:dyDescent="0.25">
      <c r="B1802" s="238">
        <v>1739</v>
      </c>
      <c r="C1802" s="237">
        <v>-31.383087017917148</v>
      </c>
    </row>
    <row r="1803" spans="2:3" x14ac:dyDescent="0.25">
      <c r="B1803" s="238">
        <v>1740</v>
      </c>
      <c r="C1803" s="237">
        <v>119.67531015050783</v>
      </c>
    </row>
    <row r="1804" spans="2:3" x14ac:dyDescent="0.25">
      <c r="B1804" s="238">
        <v>1741</v>
      </c>
      <c r="C1804" s="237">
        <v>12.974289240216748</v>
      </c>
    </row>
    <row r="1805" spans="2:3" x14ac:dyDescent="0.25">
      <c r="B1805" s="238">
        <v>1742</v>
      </c>
      <c r="C1805" s="237">
        <v>-63.956610616555793</v>
      </c>
    </row>
    <row r="1806" spans="2:3" x14ac:dyDescent="0.25">
      <c r="B1806" s="238">
        <v>1743</v>
      </c>
      <c r="C1806" s="237">
        <v>216.84916571196197</v>
      </c>
    </row>
    <row r="1807" spans="2:3" x14ac:dyDescent="0.25">
      <c r="B1807" s="238">
        <v>1744</v>
      </c>
      <c r="C1807" s="237">
        <v>-55.628970128164923</v>
      </c>
    </row>
    <row r="1808" spans="2:3" x14ac:dyDescent="0.25">
      <c r="B1808" s="238">
        <v>1745</v>
      </c>
      <c r="C1808" s="237">
        <v>152.86374297231708</v>
      </c>
    </row>
    <row r="1809" spans="2:3" x14ac:dyDescent="0.25">
      <c r="B1809" s="238">
        <v>1746</v>
      </c>
      <c r="C1809" s="237">
        <v>16.072457787805945</v>
      </c>
    </row>
    <row r="1810" spans="2:3" x14ac:dyDescent="0.25">
      <c r="B1810" s="238">
        <v>1747</v>
      </c>
      <c r="C1810" s="237">
        <v>282.20649557757133</v>
      </c>
    </row>
    <row r="1811" spans="2:3" x14ac:dyDescent="0.25">
      <c r="B1811" s="238">
        <v>1748</v>
      </c>
      <c r="C1811" s="237">
        <v>20.462589478353138</v>
      </c>
    </row>
    <row r="1812" spans="2:3" x14ac:dyDescent="0.25">
      <c r="B1812" s="238">
        <v>1749</v>
      </c>
      <c r="C1812" s="237">
        <v>278.18927139512363</v>
      </c>
    </row>
    <row r="1813" spans="2:3" x14ac:dyDescent="0.25">
      <c r="B1813" s="238">
        <v>1750</v>
      </c>
      <c r="C1813" s="237">
        <v>-104.67898936899411</v>
      </c>
    </row>
    <row r="1814" spans="2:3" x14ac:dyDescent="0.25">
      <c r="B1814" s="238">
        <v>1751</v>
      </c>
      <c r="C1814" s="237">
        <v>-67.605722504851713</v>
      </c>
    </row>
    <row r="1815" spans="2:3" x14ac:dyDescent="0.25">
      <c r="B1815" s="238">
        <v>1752</v>
      </c>
      <c r="C1815" s="237">
        <v>176.8674544453645</v>
      </c>
    </row>
    <row r="1816" spans="2:3" x14ac:dyDescent="0.25">
      <c r="B1816" s="238">
        <v>1753</v>
      </c>
      <c r="C1816" s="237">
        <v>369.70102735589626</v>
      </c>
    </row>
    <row r="1817" spans="2:3" x14ac:dyDescent="0.25">
      <c r="B1817" s="238">
        <v>1754</v>
      </c>
      <c r="C1817" s="237">
        <v>58.239467264398129</v>
      </c>
    </row>
    <row r="1818" spans="2:3" x14ac:dyDescent="0.25">
      <c r="B1818" s="238">
        <v>1755</v>
      </c>
      <c r="C1818" s="237">
        <v>-21.960222520343876</v>
      </c>
    </row>
    <row r="1819" spans="2:3" x14ac:dyDescent="0.25">
      <c r="B1819" s="238">
        <v>1756</v>
      </c>
      <c r="C1819" s="237">
        <v>203.36366287399659</v>
      </c>
    </row>
    <row r="1820" spans="2:3" x14ac:dyDescent="0.25">
      <c r="B1820" s="238">
        <v>1757</v>
      </c>
      <c r="C1820" s="237">
        <v>111.48226245318357</v>
      </c>
    </row>
    <row r="1821" spans="2:3" x14ac:dyDescent="0.25">
      <c r="B1821" s="238">
        <v>1758</v>
      </c>
      <c r="C1821" s="237">
        <v>-13.932163096147349</v>
      </c>
    </row>
    <row r="1822" spans="2:3" x14ac:dyDescent="0.25">
      <c r="B1822" s="238">
        <v>1759</v>
      </c>
      <c r="C1822" s="237">
        <v>143.82305645422863</v>
      </c>
    </row>
    <row r="1823" spans="2:3" x14ac:dyDescent="0.25">
      <c r="B1823" s="238">
        <v>1760</v>
      </c>
      <c r="C1823" s="237">
        <v>183.29160184794841</v>
      </c>
    </row>
    <row r="1824" spans="2:3" x14ac:dyDescent="0.25">
      <c r="B1824" s="238">
        <v>1761</v>
      </c>
      <c r="C1824" s="237">
        <v>-65.780586658367639</v>
      </c>
    </row>
    <row r="1825" spans="2:3" x14ac:dyDescent="0.25">
      <c r="B1825" s="238">
        <v>1762</v>
      </c>
      <c r="C1825" s="237">
        <v>298.35156820410316</v>
      </c>
    </row>
    <row r="1826" spans="2:3" x14ac:dyDescent="0.25">
      <c r="B1826" s="238">
        <v>1763</v>
      </c>
      <c r="C1826" s="237">
        <v>65.131893245508863</v>
      </c>
    </row>
    <row r="1827" spans="2:3" x14ac:dyDescent="0.25">
      <c r="B1827" s="238">
        <v>1764</v>
      </c>
      <c r="C1827" s="237">
        <v>303.43551693758019</v>
      </c>
    </row>
    <row r="1828" spans="2:3" x14ac:dyDescent="0.25">
      <c r="B1828" s="238">
        <v>1765</v>
      </c>
      <c r="C1828" s="237">
        <v>267.79891880658596</v>
      </c>
    </row>
    <row r="1829" spans="2:3" x14ac:dyDescent="0.25">
      <c r="B1829" s="238">
        <v>1766</v>
      </c>
      <c r="C1829" s="237">
        <v>226.74368801823283</v>
      </c>
    </row>
    <row r="1830" spans="2:3" x14ac:dyDescent="0.25">
      <c r="B1830" s="238">
        <v>1767</v>
      </c>
      <c r="C1830" s="237">
        <v>48.224204920754403</v>
      </c>
    </row>
    <row r="1831" spans="2:3" x14ac:dyDescent="0.25">
      <c r="B1831" s="238">
        <v>1768</v>
      </c>
      <c r="C1831" s="237">
        <v>252.61887911499628</v>
      </c>
    </row>
    <row r="1832" spans="2:3" x14ac:dyDescent="0.25">
      <c r="B1832" s="238">
        <v>1769</v>
      </c>
      <c r="C1832" s="237">
        <v>88.005896688549228</v>
      </c>
    </row>
    <row r="1833" spans="2:3" x14ac:dyDescent="0.25">
      <c r="B1833" s="238">
        <v>1770</v>
      </c>
      <c r="C1833" s="237">
        <v>8.8305306775180554</v>
      </c>
    </row>
    <row r="1834" spans="2:3" x14ac:dyDescent="0.25">
      <c r="B1834" s="238">
        <v>1771</v>
      </c>
      <c r="C1834" s="237">
        <v>75.702448147696742</v>
      </c>
    </row>
    <row r="1835" spans="2:3" x14ac:dyDescent="0.25">
      <c r="B1835" s="238">
        <v>1772</v>
      </c>
      <c r="C1835" s="237">
        <v>120.31404633977363</v>
      </c>
    </row>
    <row r="1836" spans="2:3" x14ac:dyDescent="0.25">
      <c r="B1836" s="238">
        <v>1773</v>
      </c>
      <c r="C1836" s="237">
        <v>362.30965788508615</v>
      </c>
    </row>
    <row r="1837" spans="2:3" x14ac:dyDescent="0.25">
      <c r="B1837" s="238">
        <v>1774</v>
      </c>
      <c r="C1837" s="237">
        <v>65.161535933172019</v>
      </c>
    </row>
    <row r="1838" spans="2:3" x14ac:dyDescent="0.25">
      <c r="B1838" s="238">
        <v>1775</v>
      </c>
      <c r="C1838" s="237">
        <v>105.48419835196263</v>
      </c>
    </row>
    <row r="1839" spans="2:3" x14ac:dyDescent="0.25">
      <c r="B1839" s="238">
        <v>1776</v>
      </c>
      <c r="C1839" s="237">
        <v>181.47830665545098</v>
      </c>
    </row>
    <row r="1840" spans="2:3" x14ac:dyDescent="0.25">
      <c r="B1840" s="238">
        <v>1777</v>
      </c>
      <c r="C1840" s="237">
        <v>132.40651269226541</v>
      </c>
    </row>
    <row r="1841" spans="2:3" x14ac:dyDescent="0.25">
      <c r="B1841" s="238">
        <v>1778</v>
      </c>
      <c r="C1841" s="237">
        <v>254.45753453121992</v>
      </c>
    </row>
    <row r="1842" spans="2:3" x14ac:dyDescent="0.25">
      <c r="B1842" s="238">
        <v>1779</v>
      </c>
      <c r="C1842" s="237">
        <v>320.74412906911198</v>
      </c>
    </row>
    <row r="1843" spans="2:3" x14ac:dyDescent="0.25">
      <c r="B1843" s="238">
        <v>1780</v>
      </c>
      <c r="C1843" s="237">
        <v>159.83109367170812</v>
      </c>
    </row>
    <row r="1844" spans="2:3" x14ac:dyDescent="0.25">
      <c r="B1844" s="238">
        <v>1781</v>
      </c>
      <c r="C1844" s="237">
        <v>355.29847001728683</v>
      </c>
    </row>
    <row r="1845" spans="2:3" x14ac:dyDescent="0.25">
      <c r="B1845" s="238">
        <v>1782</v>
      </c>
      <c r="C1845" s="237">
        <v>-8.4969697931139194</v>
      </c>
    </row>
    <row r="1846" spans="2:3" x14ac:dyDescent="0.25">
      <c r="B1846" s="238">
        <v>1783</v>
      </c>
      <c r="C1846" s="237">
        <v>270.81035742933454</v>
      </c>
    </row>
    <row r="1847" spans="2:3" x14ac:dyDescent="0.25">
      <c r="B1847" s="238">
        <v>1784</v>
      </c>
      <c r="C1847" s="237">
        <v>161.18957164167088</v>
      </c>
    </row>
    <row r="1848" spans="2:3" x14ac:dyDescent="0.25">
      <c r="B1848" s="238">
        <v>1785</v>
      </c>
      <c r="C1848" s="237">
        <v>78.118839258756495</v>
      </c>
    </row>
    <row r="1849" spans="2:3" x14ac:dyDescent="0.25">
      <c r="B1849" s="238">
        <v>1786</v>
      </c>
      <c r="C1849" s="237">
        <v>102.52715410676049</v>
      </c>
    </row>
    <row r="1850" spans="2:3" x14ac:dyDescent="0.25">
      <c r="B1850" s="238">
        <v>1787</v>
      </c>
      <c r="C1850" s="237">
        <v>93.84460812482655</v>
      </c>
    </row>
    <row r="1851" spans="2:3" x14ac:dyDescent="0.25">
      <c r="B1851" s="238">
        <v>1788</v>
      </c>
      <c r="C1851" s="237">
        <v>184.78435912389352</v>
      </c>
    </row>
    <row r="1852" spans="2:3" x14ac:dyDescent="0.25">
      <c r="B1852" s="238">
        <v>1789</v>
      </c>
      <c r="C1852" s="237">
        <v>0.9714618816335161</v>
      </c>
    </row>
    <row r="1853" spans="2:3" x14ac:dyDescent="0.25">
      <c r="B1853" s="238">
        <v>1790</v>
      </c>
      <c r="C1853" s="237">
        <v>204.29826031113726</v>
      </c>
    </row>
    <row r="1854" spans="2:3" x14ac:dyDescent="0.25">
      <c r="B1854" s="238">
        <v>1791</v>
      </c>
      <c r="C1854" s="237">
        <v>165.8978046691436</v>
      </c>
    </row>
    <row r="1855" spans="2:3" x14ac:dyDescent="0.25">
      <c r="B1855" s="238">
        <v>1792</v>
      </c>
      <c r="C1855" s="237">
        <v>137.35465044869034</v>
      </c>
    </row>
    <row r="1856" spans="2:3" x14ac:dyDescent="0.25">
      <c r="B1856" s="238">
        <v>1793</v>
      </c>
      <c r="C1856" s="237">
        <v>-25.269142286924648</v>
      </c>
    </row>
    <row r="1857" spans="2:3" x14ac:dyDescent="0.25">
      <c r="B1857" s="238">
        <v>1794</v>
      </c>
      <c r="C1857" s="237">
        <v>45.807647208506438</v>
      </c>
    </row>
    <row r="1858" spans="2:3" x14ac:dyDescent="0.25">
      <c r="B1858" s="238">
        <v>1795</v>
      </c>
      <c r="C1858" s="237">
        <v>14.914257547934099</v>
      </c>
    </row>
    <row r="1859" spans="2:3" x14ac:dyDescent="0.25">
      <c r="B1859" s="238">
        <v>1796</v>
      </c>
      <c r="C1859" s="237">
        <v>-0.8201264138808142</v>
      </c>
    </row>
    <row r="1860" spans="2:3" x14ac:dyDescent="0.25">
      <c r="B1860" s="238">
        <v>1797</v>
      </c>
      <c r="C1860" s="237">
        <v>131.09127304802524</v>
      </c>
    </row>
    <row r="1861" spans="2:3" x14ac:dyDescent="0.25">
      <c r="B1861" s="238">
        <v>1798</v>
      </c>
      <c r="C1861" s="237">
        <v>78.921099754058872</v>
      </c>
    </row>
    <row r="1862" spans="2:3" x14ac:dyDescent="0.25">
      <c r="B1862" s="238">
        <v>1799</v>
      </c>
      <c r="C1862" s="237">
        <v>156.84484628024933</v>
      </c>
    </row>
    <row r="1863" spans="2:3" x14ac:dyDescent="0.25">
      <c r="B1863" s="238">
        <v>1800</v>
      </c>
      <c r="C1863" s="237">
        <v>130.0025847064087</v>
      </c>
    </row>
    <row r="1864" spans="2:3" x14ac:dyDescent="0.25">
      <c r="B1864" s="238">
        <v>1801</v>
      </c>
      <c r="C1864" s="237">
        <v>299.58559448288236</v>
      </c>
    </row>
    <row r="1865" spans="2:3" x14ac:dyDescent="0.25">
      <c r="B1865" s="238">
        <v>1802</v>
      </c>
      <c r="C1865" s="237">
        <v>216.96875258438763</v>
      </c>
    </row>
    <row r="1866" spans="2:3" x14ac:dyDescent="0.25">
      <c r="B1866" s="238">
        <v>1803</v>
      </c>
      <c r="C1866" s="237">
        <v>55.701840553185633</v>
      </c>
    </row>
    <row r="1867" spans="2:3" x14ac:dyDescent="0.25">
      <c r="B1867" s="238">
        <v>1804</v>
      </c>
      <c r="C1867" s="237">
        <v>82.120638409659506</v>
      </c>
    </row>
    <row r="1868" spans="2:3" x14ac:dyDescent="0.25">
      <c r="B1868" s="238">
        <v>1805</v>
      </c>
      <c r="C1868" s="237">
        <v>-88.105448466180604</v>
      </c>
    </row>
    <row r="1869" spans="2:3" x14ac:dyDescent="0.25">
      <c r="B1869" s="238">
        <v>1806</v>
      </c>
      <c r="C1869" s="237">
        <v>428.09567943506937</v>
      </c>
    </row>
    <row r="1870" spans="2:3" x14ac:dyDescent="0.25">
      <c r="B1870" s="238">
        <v>1807</v>
      </c>
      <c r="C1870" s="237">
        <v>71.301843196377519</v>
      </c>
    </row>
    <row r="1871" spans="2:3" x14ac:dyDescent="0.25">
      <c r="B1871" s="238">
        <v>1808</v>
      </c>
      <c r="C1871" s="237">
        <v>374.61337808849902</v>
      </c>
    </row>
    <row r="1872" spans="2:3" x14ac:dyDescent="0.25">
      <c r="B1872" s="238">
        <v>1809</v>
      </c>
      <c r="C1872" s="237">
        <v>-91.718220319260922</v>
      </c>
    </row>
    <row r="1873" spans="2:3" x14ac:dyDescent="0.25">
      <c r="B1873" s="238">
        <v>1810</v>
      </c>
      <c r="C1873" s="237">
        <v>306.99482628363245</v>
      </c>
    </row>
    <row r="1874" spans="2:3" x14ac:dyDescent="0.25">
      <c r="B1874" s="238">
        <v>1811</v>
      </c>
      <c r="C1874" s="237">
        <v>-161.30289873300217</v>
      </c>
    </row>
    <row r="1875" spans="2:3" x14ac:dyDescent="0.25">
      <c r="B1875" s="238">
        <v>1812</v>
      </c>
      <c r="C1875" s="237">
        <v>46.8225752143058</v>
      </c>
    </row>
    <row r="1876" spans="2:3" x14ac:dyDescent="0.25">
      <c r="B1876" s="238">
        <v>1813</v>
      </c>
      <c r="C1876" s="237">
        <v>89.330446666388582</v>
      </c>
    </row>
    <row r="1877" spans="2:3" x14ac:dyDescent="0.25">
      <c r="B1877" s="238">
        <v>1814</v>
      </c>
      <c r="C1877" s="237">
        <v>12.264475173281369</v>
      </c>
    </row>
    <row r="1878" spans="2:3" x14ac:dyDescent="0.25">
      <c r="B1878" s="238">
        <v>1815</v>
      </c>
      <c r="C1878" s="237">
        <v>295.12751435110954</v>
      </c>
    </row>
    <row r="1879" spans="2:3" x14ac:dyDescent="0.25">
      <c r="B1879" s="238">
        <v>1816</v>
      </c>
      <c r="C1879" s="237">
        <v>-8.1916914218639647</v>
      </c>
    </row>
    <row r="1880" spans="2:3" x14ac:dyDescent="0.25">
      <c r="B1880" s="238">
        <v>1817</v>
      </c>
      <c r="C1880" s="237">
        <v>159.51381133517521</v>
      </c>
    </row>
    <row r="1881" spans="2:3" x14ac:dyDescent="0.25">
      <c r="B1881" s="238">
        <v>1818</v>
      </c>
      <c r="C1881" s="237">
        <v>34.450789368702388</v>
      </c>
    </row>
    <row r="1882" spans="2:3" x14ac:dyDescent="0.25">
      <c r="B1882" s="238">
        <v>1819</v>
      </c>
      <c r="C1882" s="237">
        <v>114.94534745293255</v>
      </c>
    </row>
    <row r="1883" spans="2:3" x14ac:dyDescent="0.25">
      <c r="B1883" s="238">
        <v>1820</v>
      </c>
      <c r="C1883" s="237">
        <v>136.27511040555737</v>
      </c>
    </row>
    <row r="1884" spans="2:3" x14ac:dyDescent="0.25">
      <c r="B1884" s="238">
        <v>1821</v>
      </c>
      <c r="C1884" s="237">
        <v>73.533325182542868</v>
      </c>
    </row>
    <row r="1885" spans="2:3" x14ac:dyDescent="0.25">
      <c r="B1885" s="238">
        <v>1822</v>
      </c>
      <c r="C1885" s="237">
        <v>138.70411356624305</v>
      </c>
    </row>
    <row r="1886" spans="2:3" x14ac:dyDescent="0.25">
      <c r="B1886" s="238">
        <v>1823</v>
      </c>
      <c r="C1886" s="237">
        <v>72.987138892189606</v>
      </c>
    </row>
    <row r="1887" spans="2:3" x14ac:dyDescent="0.25">
      <c r="B1887" s="238">
        <v>1824</v>
      </c>
      <c r="C1887" s="237">
        <v>-88.232677040121956</v>
      </c>
    </row>
    <row r="1888" spans="2:3" x14ac:dyDescent="0.25">
      <c r="B1888" s="238">
        <v>1825</v>
      </c>
      <c r="C1888" s="237">
        <v>243.72612742524038</v>
      </c>
    </row>
    <row r="1889" spans="2:3" x14ac:dyDescent="0.25">
      <c r="B1889" s="238">
        <v>1826</v>
      </c>
      <c r="C1889" s="237">
        <v>108.64627912014626</v>
      </c>
    </row>
    <row r="1890" spans="2:3" x14ac:dyDescent="0.25">
      <c r="B1890" s="238">
        <v>1827</v>
      </c>
      <c r="C1890" s="237">
        <v>7.1402902587910262</v>
      </c>
    </row>
    <row r="1891" spans="2:3" x14ac:dyDescent="0.25">
      <c r="B1891" s="238">
        <v>1828</v>
      </c>
      <c r="C1891" s="237">
        <v>137.81164696392199</v>
      </c>
    </row>
    <row r="1892" spans="2:3" x14ac:dyDescent="0.25">
      <c r="B1892" s="238">
        <v>1829</v>
      </c>
      <c r="C1892" s="237">
        <v>129.54114250784281</v>
      </c>
    </row>
    <row r="1893" spans="2:3" x14ac:dyDescent="0.25">
      <c r="B1893" s="238">
        <v>1830</v>
      </c>
      <c r="C1893" s="237">
        <v>127.23383766054781</v>
      </c>
    </row>
    <row r="1894" spans="2:3" x14ac:dyDescent="0.25">
      <c r="B1894" s="238">
        <v>1831</v>
      </c>
      <c r="C1894" s="237">
        <v>-183.15558105044101</v>
      </c>
    </row>
    <row r="1895" spans="2:3" x14ac:dyDescent="0.25">
      <c r="B1895" s="238">
        <v>1832</v>
      </c>
      <c r="C1895" s="237">
        <v>165.64004443845261</v>
      </c>
    </row>
    <row r="1896" spans="2:3" x14ac:dyDescent="0.25">
      <c r="B1896" s="238">
        <v>1833</v>
      </c>
      <c r="C1896" s="237">
        <v>130.35215016171281</v>
      </c>
    </row>
    <row r="1897" spans="2:3" x14ac:dyDescent="0.25">
      <c r="B1897" s="238">
        <v>1834</v>
      </c>
      <c r="C1897" s="237">
        <v>156.63001151361905</v>
      </c>
    </row>
    <row r="1898" spans="2:3" x14ac:dyDescent="0.25">
      <c r="B1898" s="238">
        <v>1835</v>
      </c>
      <c r="C1898" s="237">
        <v>106.49081828747897</v>
      </c>
    </row>
    <row r="1899" spans="2:3" x14ac:dyDescent="0.25">
      <c r="B1899" s="238">
        <v>1836</v>
      </c>
      <c r="C1899" s="237">
        <v>-71.31721511636789</v>
      </c>
    </row>
    <row r="1900" spans="2:3" x14ac:dyDescent="0.25">
      <c r="B1900" s="238">
        <v>1837</v>
      </c>
      <c r="C1900" s="237">
        <v>134.66680597639544</v>
      </c>
    </row>
    <row r="1901" spans="2:3" x14ac:dyDescent="0.25">
      <c r="B1901" s="238">
        <v>1838</v>
      </c>
      <c r="C1901" s="237">
        <v>389.42243710002543</v>
      </c>
    </row>
    <row r="1902" spans="2:3" x14ac:dyDescent="0.25">
      <c r="B1902" s="238">
        <v>1839</v>
      </c>
      <c r="C1902" s="237">
        <v>219.43503653412822</v>
      </c>
    </row>
    <row r="1903" spans="2:3" x14ac:dyDescent="0.25">
      <c r="B1903" s="238">
        <v>1840</v>
      </c>
      <c r="C1903" s="237">
        <v>89.34980421934398</v>
      </c>
    </row>
    <row r="1904" spans="2:3" x14ac:dyDescent="0.25">
      <c r="B1904" s="238">
        <v>1841</v>
      </c>
      <c r="C1904" s="237">
        <v>154.6659658029609</v>
      </c>
    </row>
    <row r="1905" spans="2:3" x14ac:dyDescent="0.25">
      <c r="B1905" s="238">
        <v>1842</v>
      </c>
      <c r="C1905" s="237">
        <v>177.20401344598412</v>
      </c>
    </row>
    <row r="1906" spans="2:3" x14ac:dyDescent="0.25">
      <c r="B1906" s="238">
        <v>1843</v>
      </c>
      <c r="C1906" s="237">
        <v>-70.895090954513392</v>
      </c>
    </row>
    <row r="1907" spans="2:3" x14ac:dyDescent="0.25">
      <c r="B1907" s="238">
        <v>1844</v>
      </c>
      <c r="C1907" s="237">
        <v>237.12580865498535</v>
      </c>
    </row>
    <row r="1908" spans="2:3" x14ac:dyDescent="0.25">
      <c r="B1908" s="238">
        <v>1845</v>
      </c>
      <c r="C1908" s="237">
        <v>34.668697292328147</v>
      </c>
    </row>
    <row r="1909" spans="2:3" x14ac:dyDescent="0.25">
      <c r="B1909" s="238">
        <v>1846</v>
      </c>
      <c r="C1909" s="237">
        <v>171.41991902340544</v>
      </c>
    </row>
    <row r="1910" spans="2:3" x14ac:dyDescent="0.25">
      <c r="B1910" s="238">
        <v>1847</v>
      </c>
      <c r="C1910" s="237">
        <v>99.685239171967481</v>
      </c>
    </row>
    <row r="1911" spans="2:3" x14ac:dyDescent="0.25">
      <c r="B1911" s="238">
        <v>1848</v>
      </c>
      <c r="C1911" s="237">
        <v>287.359621498764</v>
      </c>
    </row>
    <row r="1912" spans="2:3" x14ac:dyDescent="0.25">
      <c r="B1912" s="238">
        <v>1849</v>
      </c>
      <c r="C1912" s="237">
        <v>37.149251972329523</v>
      </c>
    </row>
    <row r="1913" spans="2:3" x14ac:dyDescent="0.25">
      <c r="B1913" s="238">
        <v>1850</v>
      </c>
      <c r="C1913" s="237">
        <v>335.88981001650677</v>
      </c>
    </row>
    <row r="1914" spans="2:3" x14ac:dyDescent="0.25">
      <c r="B1914" s="238">
        <v>1851</v>
      </c>
      <c r="C1914" s="237">
        <v>253.21866129810033</v>
      </c>
    </row>
    <row r="1915" spans="2:3" x14ac:dyDescent="0.25">
      <c r="B1915" s="238">
        <v>1852</v>
      </c>
      <c r="C1915" s="237">
        <v>160.45759576936001</v>
      </c>
    </row>
    <row r="1916" spans="2:3" x14ac:dyDescent="0.25">
      <c r="B1916" s="238">
        <v>1853</v>
      </c>
      <c r="C1916" s="237">
        <v>-51.223786133240168</v>
      </c>
    </row>
    <row r="1917" spans="2:3" x14ac:dyDescent="0.25">
      <c r="B1917" s="238">
        <v>1854</v>
      </c>
      <c r="C1917" s="237">
        <v>90.799850488531973</v>
      </c>
    </row>
    <row r="1918" spans="2:3" x14ac:dyDescent="0.25">
      <c r="B1918" s="238">
        <v>1855</v>
      </c>
      <c r="C1918" s="237">
        <v>130.87589646934234</v>
      </c>
    </row>
    <row r="1919" spans="2:3" x14ac:dyDescent="0.25">
      <c r="B1919" s="238">
        <v>1856</v>
      </c>
      <c r="C1919" s="237">
        <v>299.40985116034051</v>
      </c>
    </row>
    <row r="1920" spans="2:3" x14ac:dyDescent="0.25">
      <c r="B1920" s="238">
        <v>1857</v>
      </c>
      <c r="C1920" s="237">
        <v>197.26135341563753</v>
      </c>
    </row>
    <row r="1921" spans="2:3" x14ac:dyDescent="0.25">
      <c r="B1921" s="238">
        <v>1858</v>
      </c>
      <c r="C1921" s="237">
        <v>-19.205005721555665</v>
      </c>
    </row>
    <row r="1922" spans="2:3" x14ac:dyDescent="0.25">
      <c r="B1922" s="238">
        <v>1859</v>
      </c>
      <c r="C1922" s="237">
        <v>143.10949121539699</v>
      </c>
    </row>
    <row r="1923" spans="2:3" x14ac:dyDescent="0.25">
      <c r="B1923" s="238">
        <v>1860</v>
      </c>
      <c r="C1923" s="237">
        <v>-69.564114672939439</v>
      </c>
    </row>
    <row r="1924" spans="2:3" x14ac:dyDescent="0.25">
      <c r="B1924" s="238">
        <v>1861</v>
      </c>
      <c r="C1924" s="237">
        <v>278.85794483870825</v>
      </c>
    </row>
    <row r="1925" spans="2:3" x14ac:dyDescent="0.25">
      <c r="B1925" s="238">
        <v>1862</v>
      </c>
      <c r="C1925" s="237">
        <v>225.17597973175194</v>
      </c>
    </row>
    <row r="1926" spans="2:3" x14ac:dyDescent="0.25">
      <c r="B1926" s="238">
        <v>1863</v>
      </c>
      <c r="C1926" s="237">
        <v>-35.854869119456424</v>
      </c>
    </row>
    <row r="1927" spans="2:3" x14ac:dyDescent="0.25">
      <c r="B1927" s="238">
        <v>1864</v>
      </c>
      <c r="C1927" s="237">
        <v>156.25877779308945</v>
      </c>
    </row>
    <row r="1928" spans="2:3" x14ac:dyDescent="0.25">
      <c r="B1928" s="238">
        <v>1865</v>
      </c>
      <c r="C1928" s="237">
        <v>130.412780608742</v>
      </c>
    </row>
    <row r="1929" spans="2:3" x14ac:dyDescent="0.25">
      <c r="B1929" s="238">
        <v>1866</v>
      </c>
      <c r="C1929" s="237">
        <v>97.490040051656194</v>
      </c>
    </row>
    <row r="1930" spans="2:3" x14ac:dyDescent="0.25">
      <c r="B1930" s="238">
        <v>1867</v>
      </c>
      <c r="C1930" s="237">
        <v>66.440512974840658</v>
      </c>
    </row>
    <row r="1931" spans="2:3" x14ac:dyDescent="0.25">
      <c r="B1931" s="238">
        <v>1868</v>
      </c>
      <c r="C1931" s="237">
        <v>268.11095773521419</v>
      </c>
    </row>
    <row r="1932" spans="2:3" x14ac:dyDescent="0.25">
      <c r="B1932" s="238">
        <v>1869</v>
      </c>
      <c r="C1932" s="237">
        <v>-7.0708978074435862</v>
      </c>
    </row>
    <row r="1933" spans="2:3" x14ac:dyDescent="0.25">
      <c r="B1933" s="238">
        <v>1870</v>
      </c>
      <c r="C1933" s="237">
        <v>-0.46623553608601753</v>
      </c>
    </row>
    <row r="1934" spans="2:3" x14ac:dyDescent="0.25">
      <c r="B1934" s="238">
        <v>1871</v>
      </c>
      <c r="C1934" s="237">
        <v>100.47708734443955</v>
      </c>
    </row>
    <row r="1935" spans="2:3" x14ac:dyDescent="0.25">
      <c r="B1935" s="238">
        <v>1872</v>
      </c>
      <c r="C1935" s="237">
        <v>233.65320504507937</v>
      </c>
    </row>
    <row r="1936" spans="2:3" x14ac:dyDescent="0.25">
      <c r="B1936" s="238">
        <v>1873</v>
      </c>
      <c r="C1936" s="237">
        <v>171.75907671978561</v>
      </c>
    </row>
    <row r="1937" spans="2:3" x14ac:dyDescent="0.25">
      <c r="B1937" s="238">
        <v>1874</v>
      </c>
      <c r="C1937" s="237">
        <v>218.20462845183562</v>
      </c>
    </row>
    <row r="1938" spans="2:3" x14ac:dyDescent="0.25">
      <c r="B1938" s="238">
        <v>1875</v>
      </c>
      <c r="C1938" s="237">
        <v>96.749528453680568</v>
      </c>
    </row>
    <row r="1939" spans="2:3" x14ac:dyDescent="0.25">
      <c r="B1939" s="238">
        <v>1876</v>
      </c>
      <c r="C1939" s="237">
        <v>329.493272370488</v>
      </c>
    </row>
    <row r="1940" spans="2:3" x14ac:dyDescent="0.25">
      <c r="B1940" s="238">
        <v>1877</v>
      </c>
      <c r="C1940" s="237">
        <v>259.15969825759549</v>
      </c>
    </row>
    <row r="1941" spans="2:3" x14ac:dyDescent="0.25">
      <c r="B1941" s="238">
        <v>1878</v>
      </c>
      <c r="C1941" s="237">
        <v>134.82500573435817</v>
      </c>
    </row>
    <row r="1942" spans="2:3" x14ac:dyDescent="0.25">
      <c r="B1942" s="238">
        <v>1879</v>
      </c>
      <c r="C1942" s="237">
        <v>279.98556869188224</v>
      </c>
    </row>
    <row r="1943" spans="2:3" x14ac:dyDescent="0.25">
      <c r="B1943" s="238">
        <v>1880</v>
      </c>
      <c r="C1943" s="237">
        <v>165.61289548438955</v>
      </c>
    </row>
    <row r="1944" spans="2:3" x14ac:dyDescent="0.25">
      <c r="B1944" s="238">
        <v>1881</v>
      </c>
      <c r="C1944" s="237">
        <v>135.22335742763269</v>
      </c>
    </row>
    <row r="1945" spans="2:3" x14ac:dyDescent="0.25">
      <c r="B1945" s="238">
        <v>1882</v>
      </c>
      <c r="C1945" s="237">
        <v>321.3765449123793</v>
      </c>
    </row>
    <row r="1946" spans="2:3" x14ac:dyDescent="0.25">
      <c r="B1946" s="238">
        <v>1883</v>
      </c>
      <c r="C1946" s="237">
        <v>312.56372448723329</v>
      </c>
    </row>
    <row r="1947" spans="2:3" x14ac:dyDescent="0.25">
      <c r="B1947" s="238">
        <v>1884</v>
      </c>
      <c r="C1947" s="237">
        <v>-35.378852578247148</v>
      </c>
    </row>
    <row r="1948" spans="2:3" x14ac:dyDescent="0.25">
      <c r="B1948" s="238">
        <v>1885</v>
      </c>
      <c r="C1948" s="237">
        <v>113.4351945272401</v>
      </c>
    </row>
    <row r="1949" spans="2:3" x14ac:dyDescent="0.25">
      <c r="B1949" s="238">
        <v>1886</v>
      </c>
      <c r="C1949" s="237">
        <v>160.44071303376404</v>
      </c>
    </row>
    <row r="1950" spans="2:3" x14ac:dyDescent="0.25">
      <c r="B1950" s="238">
        <v>1887</v>
      </c>
      <c r="C1950" s="237">
        <v>-10.297227617949545</v>
      </c>
    </row>
    <row r="1951" spans="2:3" x14ac:dyDescent="0.25">
      <c r="B1951" s="238">
        <v>1888</v>
      </c>
      <c r="C1951" s="237">
        <v>-33.794830617197903</v>
      </c>
    </row>
    <row r="1952" spans="2:3" x14ac:dyDescent="0.25">
      <c r="B1952" s="238">
        <v>1889</v>
      </c>
      <c r="C1952" s="237">
        <v>-134.20235949780763</v>
      </c>
    </row>
    <row r="1953" spans="2:3" x14ac:dyDescent="0.25">
      <c r="B1953" s="238">
        <v>1890</v>
      </c>
      <c r="C1953" s="237">
        <v>56.346274698991266</v>
      </c>
    </row>
    <row r="1954" spans="2:3" x14ac:dyDescent="0.25">
      <c r="B1954" s="238">
        <v>1891</v>
      </c>
      <c r="C1954" s="237">
        <v>8.1221758173302732</v>
      </c>
    </row>
    <row r="1955" spans="2:3" x14ac:dyDescent="0.25">
      <c r="B1955" s="238">
        <v>1892</v>
      </c>
      <c r="C1955" s="237">
        <v>369.47833752622796</v>
      </c>
    </row>
    <row r="1956" spans="2:3" x14ac:dyDescent="0.25">
      <c r="B1956" s="238">
        <v>1893</v>
      </c>
      <c r="C1956" s="237">
        <v>129.87673017400641</v>
      </c>
    </row>
    <row r="1957" spans="2:3" x14ac:dyDescent="0.25">
      <c r="B1957" s="238">
        <v>1894</v>
      </c>
      <c r="C1957" s="237">
        <v>40.915883713213177</v>
      </c>
    </row>
    <row r="1958" spans="2:3" x14ac:dyDescent="0.25">
      <c r="B1958" s="238">
        <v>1895</v>
      </c>
      <c r="C1958" s="237">
        <v>76.615172911187983</v>
      </c>
    </row>
    <row r="1959" spans="2:3" x14ac:dyDescent="0.25">
      <c r="B1959" s="238">
        <v>1896</v>
      </c>
      <c r="C1959" s="237">
        <v>265.65821099957071</v>
      </c>
    </row>
    <row r="1960" spans="2:3" x14ac:dyDescent="0.25">
      <c r="B1960" s="238">
        <v>1897</v>
      </c>
      <c r="C1960" s="237">
        <v>-50.726055814272343</v>
      </c>
    </row>
    <row r="1961" spans="2:3" x14ac:dyDescent="0.25">
      <c r="B1961" s="238">
        <v>1898</v>
      </c>
      <c r="C1961" s="237">
        <v>238.40013226668421</v>
      </c>
    </row>
    <row r="1962" spans="2:3" x14ac:dyDescent="0.25">
      <c r="B1962" s="238">
        <v>1899</v>
      </c>
      <c r="C1962" s="237">
        <v>359.59952015619837</v>
      </c>
    </row>
    <row r="1963" spans="2:3" x14ac:dyDescent="0.25">
      <c r="B1963" s="238">
        <v>1900</v>
      </c>
      <c r="C1963" s="237">
        <v>205.3054507027129</v>
      </c>
    </row>
    <row r="1964" spans="2:3" x14ac:dyDescent="0.25">
      <c r="B1964" s="238">
        <v>1901</v>
      </c>
      <c r="C1964" s="237">
        <v>128.93109871041815</v>
      </c>
    </row>
    <row r="1965" spans="2:3" x14ac:dyDescent="0.25">
      <c r="B1965" s="238">
        <v>1902</v>
      </c>
      <c r="C1965" s="237">
        <v>186.03929093396908</v>
      </c>
    </row>
    <row r="1966" spans="2:3" x14ac:dyDescent="0.25">
      <c r="B1966" s="238">
        <v>1903</v>
      </c>
      <c r="C1966" s="237">
        <v>81.461920263142076</v>
      </c>
    </row>
    <row r="1967" spans="2:3" x14ac:dyDescent="0.25">
      <c r="B1967" s="238">
        <v>1904</v>
      </c>
      <c r="C1967" s="237">
        <v>124.873521263532</v>
      </c>
    </row>
    <row r="1968" spans="2:3" x14ac:dyDescent="0.25">
      <c r="B1968" s="238">
        <v>1905</v>
      </c>
      <c r="C1968" s="237">
        <v>276.8000541854982</v>
      </c>
    </row>
    <row r="1969" spans="2:3" x14ac:dyDescent="0.25">
      <c r="B1969" s="238">
        <v>1906</v>
      </c>
      <c r="C1969" s="237">
        <v>71.810209641195826</v>
      </c>
    </row>
    <row r="1970" spans="2:3" x14ac:dyDescent="0.25">
      <c r="B1970" s="238">
        <v>1907</v>
      </c>
      <c r="C1970" s="237">
        <v>38.532664816535487</v>
      </c>
    </row>
    <row r="1971" spans="2:3" x14ac:dyDescent="0.25">
      <c r="B1971" s="238">
        <v>1908</v>
      </c>
      <c r="C1971" s="237">
        <v>37.620379880382103</v>
      </c>
    </row>
    <row r="1972" spans="2:3" x14ac:dyDescent="0.25">
      <c r="B1972" s="238">
        <v>1909</v>
      </c>
      <c r="C1972" s="237">
        <v>183.31710441836464</v>
      </c>
    </row>
    <row r="1973" spans="2:3" x14ac:dyDescent="0.25">
      <c r="B1973" s="238">
        <v>1910</v>
      </c>
      <c r="C1973" s="237">
        <v>4.4742756590870272</v>
      </c>
    </row>
    <row r="1974" spans="2:3" x14ac:dyDescent="0.25">
      <c r="B1974" s="238">
        <v>1911</v>
      </c>
      <c r="C1974" s="237">
        <v>147.29460140750086</v>
      </c>
    </row>
    <row r="1975" spans="2:3" x14ac:dyDescent="0.25">
      <c r="B1975" s="238">
        <v>1912</v>
      </c>
      <c r="C1975" s="237">
        <v>53.376225942082357</v>
      </c>
    </row>
    <row r="1976" spans="2:3" x14ac:dyDescent="0.25">
      <c r="B1976" s="238">
        <v>1913</v>
      </c>
      <c r="C1976" s="237">
        <v>324.39821676527333</v>
      </c>
    </row>
    <row r="1977" spans="2:3" x14ac:dyDescent="0.25">
      <c r="B1977" s="238">
        <v>1914</v>
      </c>
      <c r="C1977" s="237">
        <v>91.283133351026564</v>
      </c>
    </row>
    <row r="1978" spans="2:3" x14ac:dyDescent="0.25">
      <c r="B1978" s="238">
        <v>1915</v>
      </c>
      <c r="C1978" s="237">
        <v>-7.8691689933744726</v>
      </c>
    </row>
    <row r="1979" spans="2:3" x14ac:dyDescent="0.25">
      <c r="B1979" s="238">
        <v>1916</v>
      </c>
      <c r="C1979" s="237">
        <v>389.57265367744827</v>
      </c>
    </row>
    <row r="1980" spans="2:3" x14ac:dyDescent="0.25">
      <c r="B1980" s="238">
        <v>1917</v>
      </c>
      <c r="C1980" s="237">
        <v>80.595400175062139</v>
      </c>
    </row>
    <row r="1981" spans="2:3" x14ac:dyDescent="0.25">
      <c r="B1981" s="238">
        <v>1918</v>
      </c>
      <c r="C1981" s="237">
        <v>174.1239441774915</v>
      </c>
    </row>
    <row r="1982" spans="2:3" x14ac:dyDescent="0.25">
      <c r="B1982" s="238">
        <v>1919</v>
      </c>
      <c r="C1982" s="237">
        <v>169.06376892194626</v>
      </c>
    </row>
    <row r="1983" spans="2:3" x14ac:dyDescent="0.25">
      <c r="B1983" s="238">
        <v>1920</v>
      </c>
      <c r="C1983" s="237">
        <v>-5.9211408209295939</v>
      </c>
    </row>
    <row r="1984" spans="2:3" x14ac:dyDescent="0.25">
      <c r="B1984" s="238">
        <v>1921</v>
      </c>
      <c r="C1984" s="237">
        <v>153.52046362230817</v>
      </c>
    </row>
    <row r="1985" spans="2:3" x14ac:dyDescent="0.25">
      <c r="B1985" s="238">
        <v>1922</v>
      </c>
      <c r="C1985" s="237">
        <v>231.05966366600683</v>
      </c>
    </row>
    <row r="1986" spans="2:3" x14ac:dyDescent="0.25">
      <c r="B1986" s="238">
        <v>1923</v>
      </c>
      <c r="C1986" s="237">
        <v>18.365029743401621</v>
      </c>
    </row>
    <row r="1987" spans="2:3" x14ac:dyDescent="0.25">
      <c r="B1987" s="238">
        <v>1924</v>
      </c>
      <c r="C1987" s="237">
        <v>253.24228385173859</v>
      </c>
    </row>
    <row r="1988" spans="2:3" x14ac:dyDescent="0.25">
      <c r="B1988" s="238">
        <v>1925</v>
      </c>
      <c r="C1988" s="237">
        <v>269.42655260666163</v>
      </c>
    </row>
    <row r="1989" spans="2:3" x14ac:dyDescent="0.25">
      <c r="B1989" s="238">
        <v>1926</v>
      </c>
      <c r="C1989" s="237">
        <v>179.79457033572228</v>
      </c>
    </row>
    <row r="1990" spans="2:3" x14ac:dyDescent="0.25">
      <c r="B1990" s="238">
        <v>1927</v>
      </c>
      <c r="C1990" s="237">
        <v>57.393851821132174</v>
      </c>
    </row>
    <row r="1991" spans="2:3" x14ac:dyDescent="0.25">
      <c r="B1991" s="238">
        <v>1928</v>
      </c>
      <c r="C1991" s="237">
        <v>-22.163034353289873</v>
      </c>
    </row>
    <row r="1992" spans="2:3" x14ac:dyDescent="0.25">
      <c r="B1992" s="238">
        <v>1929</v>
      </c>
      <c r="C1992" s="237">
        <v>-127.90584205783315</v>
      </c>
    </row>
    <row r="1993" spans="2:3" x14ac:dyDescent="0.25">
      <c r="B1993" s="238">
        <v>1930</v>
      </c>
      <c r="C1993" s="237">
        <v>-17.937109504241533</v>
      </c>
    </row>
    <row r="1994" spans="2:3" x14ac:dyDescent="0.25">
      <c r="B1994" s="238">
        <v>1931</v>
      </c>
      <c r="C1994" s="237">
        <v>367.33102660585473</v>
      </c>
    </row>
    <row r="1995" spans="2:3" x14ac:dyDescent="0.25">
      <c r="B1995" s="238">
        <v>1932</v>
      </c>
      <c r="C1995" s="237">
        <v>38.763030318625539</v>
      </c>
    </row>
    <row r="1996" spans="2:3" x14ac:dyDescent="0.25">
      <c r="B1996" s="238">
        <v>1933</v>
      </c>
      <c r="C1996" s="237">
        <v>224.91430744096348</v>
      </c>
    </row>
    <row r="1997" spans="2:3" x14ac:dyDescent="0.25">
      <c r="B1997" s="238">
        <v>1934</v>
      </c>
      <c r="C1997" s="237">
        <v>-10.08020701327473</v>
      </c>
    </row>
    <row r="1998" spans="2:3" x14ac:dyDescent="0.25">
      <c r="B1998" s="238">
        <v>1935</v>
      </c>
      <c r="C1998" s="237">
        <v>535.31360957498532</v>
      </c>
    </row>
    <row r="1999" spans="2:3" x14ac:dyDescent="0.25">
      <c r="B1999" s="238">
        <v>1936</v>
      </c>
      <c r="C1999" s="237">
        <v>184.23114755179947</v>
      </c>
    </row>
    <row r="2000" spans="2:3" x14ac:dyDescent="0.25">
      <c r="B2000" s="238">
        <v>1937</v>
      </c>
      <c r="C2000" s="237">
        <v>250.99840130159711</v>
      </c>
    </row>
    <row r="2001" spans="2:3" x14ac:dyDescent="0.25">
      <c r="B2001" s="238">
        <v>1938</v>
      </c>
      <c r="C2001" s="237">
        <v>243.18349245930156</v>
      </c>
    </row>
    <row r="2002" spans="2:3" x14ac:dyDescent="0.25">
      <c r="B2002" s="238">
        <v>1939</v>
      </c>
      <c r="C2002" s="237">
        <v>-49.863536695205426</v>
      </c>
    </row>
    <row r="2003" spans="2:3" x14ac:dyDescent="0.25">
      <c r="B2003" s="238">
        <v>1940</v>
      </c>
      <c r="C2003" s="237">
        <v>239.10670038893758</v>
      </c>
    </row>
    <row r="2004" spans="2:3" x14ac:dyDescent="0.25">
      <c r="B2004" s="238">
        <v>1941</v>
      </c>
      <c r="C2004" s="237">
        <v>278.59168289909059</v>
      </c>
    </row>
    <row r="2005" spans="2:3" x14ac:dyDescent="0.25">
      <c r="B2005" s="238">
        <v>1942</v>
      </c>
      <c r="C2005" s="237">
        <v>32.087950286614785</v>
      </c>
    </row>
    <row r="2006" spans="2:3" x14ac:dyDescent="0.25">
      <c r="B2006" s="238">
        <v>1943</v>
      </c>
      <c r="C2006" s="237">
        <v>110.92784207002164</v>
      </c>
    </row>
    <row r="2007" spans="2:3" x14ac:dyDescent="0.25">
      <c r="B2007" s="238">
        <v>1944</v>
      </c>
      <c r="C2007" s="237">
        <v>157.9809124324901</v>
      </c>
    </row>
    <row r="2008" spans="2:3" x14ac:dyDescent="0.25">
      <c r="B2008" s="238">
        <v>1945</v>
      </c>
      <c r="C2008" s="237">
        <v>116.45816705159758</v>
      </c>
    </row>
    <row r="2009" spans="2:3" x14ac:dyDescent="0.25">
      <c r="B2009" s="238">
        <v>1946</v>
      </c>
      <c r="C2009" s="237">
        <v>167.03247223061777</v>
      </c>
    </row>
    <row r="2010" spans="2:3" x14ac:dyDescent="0.25">
      <c r="B2010" s="238">
        <v>1947</v>
      </c>
      <c r="C2010" s="237">
        <v>93.458888450954078</v>
      </c>
    </row>
    <row r="2011" spans="2:3" x14ac:dyDescent="0.25">
      <c r="B2011" s="238">
        <v>1948</v>
      </c>
      <c r="C2011" s="237">
        <v>-122.80645372687954</v>
      </c>
    </row>
    <row r="2012" spans="2:3" x14ac:dyDescent="0.25">
      <c r="B2012" s="238">
        <v>1949</v>
      </c>
      <c r="C2012" s="237">
        <v>357.59372649366583</v>
      </c>
    </row>
    <row r="2013" spans="2:3" x14ac:dyDescent="0.25">
      <c r="B2013" s="238">
        <v>1950</v>
      </c>
      <c r="C2013" s="237">
        <v>147.06595951111154</v>
      </c>
    </row>
    <row r="2014" spans="2:3" x14ac:dyDescent="0.25">
      <c r="B2014" s="238">
        <v>1951</v>
      </c>
      <c r="C2014" s="237">
        <v>-49.319714874318379</v>
      </c>
    </row>
    <row r="2015" spans="2:3" x14ac:dyDescent="0.25">
      <c r="B2015" s="238">
        <v>1952</v>
      </c>
      <c r="C2015" s="237">
        <v>286.09516895847429</v>
      </c>
    </row>
    <row r="2016" spans="2:3" x14ac:dyDescent="0.25">
      <c r="B2016" s="238">
        <v>1953</v>
      </c>
      <c r="C2016" s="237">
        <v>138.64688612915063</v>
      </c>
    </row>
    <row r="2017" spans="2:3" x14ac:dyDescent="0.25">
      <c r="B2017" s="238">
        <v>1954</v>
      </c>
      <c r="C2017" s="237">
        <v>108.44225784898305</v>
      </c>
    </row>
    <row r="2018" spans="2:3" x14ac:dyDescent="0.25">
      <c r="B2018" s="238">
        <v>1955</v>
      </c>
      <c r="C2018" s="237">
        <v>100.10055243840506</v>
      </c>
    </row>
    <row r="2019" spans="2:3" x14ac:dyDescent="0.25">
      <c r="B2019" s="238">
        <v>1956</v>
      </c>
      <c r="C2019" s="237">
        <v>218.40393591695636</v>
      </c>
    </row>
    <row r="2020" spans="2:3" x14ac:dyDescent="0.25">
      <c r="B2020" s="238">
        <v>1957</v>
      </c>
      <c r="C2020" s="237">
        <v>272.51452327199218</v>
      </c>
    </row>
    <row r="2021" spans="2:3" x14ac:dyDescent="0.25">
      <c r="B2021" s="238">
        <v>1958</v>
      </c>
      <c r="C2021" s="237">
        <v>264.23806417387914</v>
      </c>
    </row>
    <row r="2022" spans="2:3" x14ac:dyDescent="0.25">
      <c r="B2022" s="238">
        <v>1959</v>
      </c>
      <c r="C2022" s="237">
        <v>-143.25197702982564</v>
      </c>
    </row>
    <row r="2023" spans="2:3" x14ac:dyDescent="0.25">
      <c r="B2023" s="238">
        <v>1960</v>
      </c>
      <c r="C2023" s="237">
        <v>-118.09188920833265</v>
      </c>
    </row>
    <row r="2024" spans="2:3" x14ac:dyDescent="0.25">
      <c r="B2024" s="238">
        <v>1961</v>
      </c>
      <c r="C2024" s="237">
        <v>159.65116593413711</v>
      </c>
    </row>
    <row r="2025" spans="2:3" x14ac:dyDescent="0.25">
      <c r="B2025" s="238">
        <v>1962</v>
      </c>
      <c r="C2025" s="237">
        <v>141.67887430289571</v>
      </c>
    </row>
    <row r="2026" spans="2:3" x14ac:dyDescent="0.25">
      <c r="B2026" s="238">
        <v>1963</v>
      </c>
      <c r="C2026" s="237">
        <v>84.61218447882635</v>
      </c>
    </row>
    <row r="2027" spans="2:3" x14ac:dyDescent="0.25">
      <c r="B2027" s="238">
        <v>1964</v>
      </c>
      <c r="C2027" s="237">
        <v>434.34601600968313</v>
      </c>
    </row>
    <row r="2028" spans="2:3" x14ac:dyDescent="0.25">
      <c r="B2028" s="238">
        <v>1965</v>
      </c>
      <c r="C2028" s="237">
        <v>188.68150145790949</v>
      </c>
    </row>
    <row r="2029" spans="2:3" x14ac:dyDescent="0.25">
      <c r="B2029" s="238">
        <v>1966</v>
      </c>
      <c r="C2029" s="237">
        <v>87.007637595734849</v>
      </c>
    </row>
    <row r="2030" spans="2:3" x14ac:dyDescent="0.25">
      <c r="B2030" s="238">
        <v>1967</v>
      </c>
      <c r="C2030" s="237">
        <v>175.63957356138658</v>
      </c>
    </row>
    <row r="2031" spans="2:3" x14ac:dyDescent="0.25">
      <c r="B2031" s="238">
        <v>1968</v>
      </c>
      <c r="C2031" s="237">
        <v>59.423241057983439</v>
      </c>
    </row>
    <row r="2032" spans="2:3" x14ac:dyDescent="0.25">
      <c r="B2032" s="238">
        <v>1969</v>
      </c>
      <c r="C2032" s="237">
        <v>266.33232146449785</v>
      </c>
    </row>
    <row r="2033" spans="2:3" x14ac:dyDescent="0.25">
      <c r="B2033" s="238">
        <v>1970</v>
      </c>
      <c r="C2033" s="237">
        <v>93.015779778631952</v>
      </c>
    </row>
    <row r="2034" spans="2:3" x14ac:dyDescent="0.25">
      <c r="B2034" s="238">
        <v>1971</v>
      </c>
      <c r="C2034" s="237">
        <v>183.14339729293329</v>
      </c>
    </row>
    <row r="2035" spans="2:3" x14ac:dyDescent="0.25">
      <c r="B2035" s="238">
        <v>1972</v>
      </c>
      <c r="C2035" s="237">
        <v>42.740472175340258</v>
      </c>
    </row>
    <row r="2036" spans="2:3" x14ac:dyDescent="0.25">
      <c r="B2036" s="238">
        <v>1973</v>
      </c>
      <c r="C2036" s="237">
        <v>1.9039121582327709</v>
      </c>
    </row>
    <row r="2037" spans="2:3" x14ac:dyDescent="0.25">
      <c r="B2037" s="238">
        <v>1974</v>
      </c>
      <c r="C2037" s="237">
        <v>28.554129221320622</v>
      </c>
    </row>
    <row r="2038" spans="2:3" x14ac:dyDescent="0.25">
      <c r="B2038" s="238">
        <v>1975</v>
      </c>
      <c r="C2038" s="237">
        <v>340.57428754365844</v>
      </c>
    </row>
    <row r="2039" spans="2:3" x14ac:dyDescent="0.25">
      <c r="B2039" s="238">
        <v>1976</v>
      </c>
      <c r="C2039" s="237">
        <v>9.5587873236555225</v>
      </c>
    </row>
    <row r="2040" spans="2:3" x14ac:dyDescent="0.25">
      <c r="B2040" s="238">
        <v>1977</v>
      </c>
      <c r="C2040" s="237">
        <v>129.91761262434287</v>
      </c>
    </row>
    <row r="2041" spans="2:3" x14ac:dyDescent="0.25">
      <c r="B2041" s="238">
        <v>1978</v>
      </c>
      <c r="C2041" s="237">
        <v>2.5100063572353548</v>
      </c>
    </row>
    <row r="2042" spans="2:3" x14ac:dyDescent="0.25">
      <c r="B2042" s="238">
        <v>1979</v>
      </c>
      <c r="C2042" s="237">
        <v>203.82316121724631</v>
      </c>
    </row>
    <row r="2043" spans="2:3" x14ac:dyDescent="0.25">
      <c r="B2043" s="238">
        <v>1980</v>
      </c>
      <c r="C2043" s="237">
        <v>-22.709452992071675</v>
      </c>
    </row>
    <row r="2044" spans="2:3" x14ac:dyDescent="0.25">
      <c r="B2044" s="238">
        <v>1981</v>
      </c>
      <c r="C2044" s="237">
        <v>305.27619595418253</v>
      </c>
    </row>
    <row r="2045" spans="2:3" x14ac:dyDescent="0.25">
      <c r="B2045" s="238">
        <v>1982</v>
      </c>
      <c r="C2045" s="237">
        <v>129.93792588397633</v>
      </c>
    </row>
    <row r="2046" spans="2:3" x14ac:dyDescent="0.25">
      <c r="B2046" s="238">
        <v>1983</v>
      </c>
      <c r="C2046" s="237">
        <v>162.40694451504163</v>
      </c>
    </row>
    <row r="2047" spans="2:3" x14ac:dyDescent="0.25">
      <c r="B2047" s="238">
        <v>1984</v>
      </c>
      <c r="C2047" s="237">
        <v>5.399255782874576</v>
      </c>
    </row>
    <row r="2048" spans="2:3" x14ac:dyDescent="0.25">
      <c r="B2048" s="238">
        <v>1985</v>
      </c>
      <c r="C2048" s="237">
        <v>-87.163378772042194</v>
      </c>
    </row>
    <row r="2049" spans="2:3" x14ac:dyDescent="0.25">
      <c r="B2049" s="238">
        <v>1986</v>
      </c>
      <c r="C2049" s="237">
        <v>43.845782830669592</v>
      </c>
    </row>
    <row r="2050" spans="2:3" x14ac:dyDescent="0.25">
      <c r="B2050" s="238">
        <v>1987</v>
      </c>
      <c r="C2050" s="237">
        <v>-183.54053017204853</v>
      </c>
    </row>
    <row r="2051" spans="2:3" x14ac:dyDescent="0.25">
      <c r="B2051" s="238">
        <v>1988</v>
      </c>
      <c r="C2051" s="237">
        <v>111.87773217620837</v>
      </c>
    </row>
    <row r="2052" spans="2:3" x14ac:dyDescent="0.25">
      <c r="B2052" s="238">
        <v>1989</v>
      </c>
      <c r="C2052" s="237">
        <v>232.95511541365664</v>
      </c>
    </row>
    <row r="2053" spans="2:3" x14ac:dyDescent="0.25">
      <c r="B2053" s="238">
        <v>1990</v>
      </c>
      <c r="C2053" s="237">
        <v>-111.57244909704747</v>
      </c>
    </row>
    <row r="2054" spans="2:3" x14ac:dyDescent="0.25">
      <c r="B2054" s="238">
        <v>1991</v>
      </c>
      <c r="C2054" s="237">
        <v>69.275954704494595</v>
      </c>
    </row>
    <row r="2055" spans="2:3" x14ac:dyDescent="0.25">
      <c r="B2055" s="238">
        <v>1992</v>
      </c>
      <c r="C2055" s="237">
        <v>76.727179569735512</v>
      </c>
    </row>
    <row r="2056" spans="2:3" x14ac:dyDescent="0.25">
      <c r="B2056" s="238">
        <v>1993</v>
      </c>
      <c r="C2056" s="237">
        <v>457.31222350067179</v>
      </c>
    </row>
    <row r="2057" spans="2:3" x14ac:dyDescent="0.25">
      <c r="B2057" s="238">
        <v>1994</v>
      </c>
      <c r="C2057" s="237">
        <v>331.24682775281804</v>
      </c>
    </row>
    <row r="2058" spans="2:3" x14ac:dyDescent="0.25">
      <c r="B2058" s="238">
        <v>1995</v>
      </c>
      <c r="C2058" s="237">
        <v>129.80648019132019</v>
      </c>
    </row>
    <row r="2059" spans="2:3" x14ac:dyDescent="0.25">
      <c r="B2059" s="238">
        <v>1996</v>
      </c>
      <c r="C2059" s="237">
        <v>144.42400411877426</v>
      </c>
    </row>
    <row r="2060" spans="2:3" x14ac:dyDescent="0.25">
      <c r="B2060" s="238">
        <v>1997</v>
      </c>
      <c r="C2060" s="237">
        <v>418.52088369307654</v>
      </c>
    </row>
    <row r="2061" spans="2:3" x14ac:dyDescent="0.25">
      <c r="B2061" s="238">
        <v>1998</v>
      </c>
      <c r="C2061" s="237">
        <v>39.31814976511437</v>
      </c>
    </row>
    <row r="2062" spans="2:3" x14ac:dyDescent="0.25">
      <c r="B2062" s="238">
        <v>1999</v>
      </c>
      <c r="C2062" s="237">
        <v>-55.45780363419675</v>
      </c>
    </row>
    <row r="2063" spans="2:3" x14ac:dyDescent="0.25">
      <c r="B2063" s="238">
        <v>2000</v>
      </c>
      <c r="C2063" s="237">
        <v>34.869075148146592</v>
      </c>
    </row>
    <row r="2064" spans="2:3" x14ac:dyDescent="0.25">
      <c r="B2064" s="238">
        <v>2001</v>
      </c>
      <c r="C2064" s="237">
        <v>162.40479240871719</v>
      </c>
    </row>
    <row r="2065" spans="2:3" x14ac:dyDescent="0.25">
      <c r="B2065" s="238">
        <v>2002</v>
      </c>
      <c r="C2065" s="237">
        <v>86.067090888651194</v>
      </c>
    </row>
    <row r="2066" spans="2:3" x14ac:dyDescent="0.25">
      <c r="B2066" s="238">
        <v>2003</v>
      </c>
      <c r="C2066" s="237">
        <v>220.80126218853547</v>
      </c>
    </row>
    <row r="2067" spans="2:3" x14ac:dyDescent="0.25">
      <c r="B2067" s="238">
        <v>2004</v>
      </c>
      <c r="C2067" s="237">
        <v>-47.105361437313036</v>
      </c>
    </row>
    <row r="2068" spans="2:3" x14ac:dyDescent="0.25">
      <c r="B2068" s="238">
        <v>2005</v>
      </c>
      <c r="C2068" s="237">
        <v>222.84855259858483</v>
      </c>
    </row>
    <row r="2069" spans="2:3" x14ac:dyDescent="0.25">
      <c r="B2069" s="238">
        <v>2006</v>
      </c>
      <c r="C2069" s="237">
        <v>173.08224359971652</v>
      </c>
    </row>
    <row r="2070" spans="2:3" x14ac:dyDescent="0.25">
      <c r="B2070" s="238">
        <v>2007</v>
      </c>
      <c r="C2070" s="237">
        <v>28.000629986762632</v>
      </c>
    </row>
    <row r="2071" spans="2:3" x14ac:dyDescent="0.25">
      <c r="B2071" s="238">
        <v>2008</v>
      </c>
      <c r="C2071" s="237">
        <v>83.582560600077386</v>
      </c>
    </row>
    <row r="2072" spans="2:3" x14ac:dyDescent="0.25">
      <c r="B2072" s="238">
        <v>2009</v>
      </c>
      <c r="C2072" s="237">
        <v>217.06049637385394</v>
      </c>
    </row>
    <row r="2073" spans="2:3" x14ac:dyDescent="0.25">
      <c r="B2073" s="238">
        <v>2010</v>
      </c>
      <c r="C2073" s="237">
        <v>-131.52824435009092</v>
      </c>
    </row>
    <row r="2074" spans="2:3" x14ac:dyDescent="0.25">
      <c r="B2074" s="238">
        <v>2011</v>
      </c>
      <c r="C2074" s="237">
        <v>103.48467657212936</v>
      </c>
    </row>
    <row r="2075" spans="2:3" x14ac:dyDescent="0.25">
      <c r="B2075" s="238">
        <v>2012</v>
      </c>
      <c r="C2075" s="237">
        <v>91.570881182633684</v>
      </c>
    </row>
    <row r="2076" spans="2:3" x14ac:dyDescent="0.25">
      <c r="B2076" s="238">
        <v>2013</v>
      </c>
      <c r="C2076" s="237">
        <v>39.347165137100774</v>
      </c>
    </row>
    <row r="2077" spans="2:3" x14ac:dyDescent="0.25">
      <c r="B2077" s="238">
        <v>2014</v>
      </c>
      <c r="C2077" s="237">
        <v>115.95234207578615</v>
      </c>
    </row>
    <row r="2078" spans="2:3" x14ac:dyDescent="0.25">
      <c r="B2078" s="238">
        <v>2015</v>
      </c>
      <c r="C2078" s="237">
        <v>-22.234145656930536</v>
      </c>
    </row>
    <row r="2079" spans="2:3" x14ac:dyDescent="0.25">
      <c r="B2079" s="238">
        <v>2016</v>
      </c>
      <c r="C2079" s="237">
        <v>246.9399757197213</v>
      </c>
    </row>
    <row r="2080" spans="2:3" x14ac:dyDescent="0.25">
      <c r="B2080" s="238">
        <v>2017</v>
      </c>
      <c r="C2080" s="237">
        <v>145.61335383879111</v>
      </c>
    </row>
    <row r="2081" spans="2:3" x14ac:dyDescent="0.25">
      <c r="B2081" s="238">
        <v>2018</v>
      </c>
      <c r="C2081" s="237">
        <v>266.56230175079668</v>
      </c>
    </row>
    <row r="2082" spans="2:3" x14ac:dyDescent="0.25">
      <c r="B2082" s="238">
        <v>2019</v>
      </c>
      <c r="C2082" s="237">
        <v>176.66209954713077</v>
      </c>
    </row>
    <row r="2083" spans="2:3" x14ac:dyDescent="0.25">
      <c r="B2083" s="238">
        <v>2020</v>
      </c>
      <c r="C2083" s="237">
        <v>-46.96755691079008</v>
      </c>
    </row>
    <row r="2084" spans="2:3" x14ac:dyDescent="0.25">
      <c r="B2084" s="238">
        <v>2021</v>
      </c>
      <c r="C2084" s="237">
        <v>256.76294939070198</v>
      </c>
    </row>
    <row r="2085" spans="2:3" x14ac:dyDescent="0.25">
      <c r="B2085" s="238">
        <v>2022</v>
      </c>
      <c r="C2085" s="237">
        <v>288.37483381057893</v>
      </c>
    </row>
    <row r="2086" spans="2:3" x14ac:dyDescent="0.25">
      <c r="B2086" s="238">
        <v>2023</v>
      </c>
      <c r="C2086" s="237">
        <v>-26.429822531917154</v>
      </c>
    </row>
    <row r="2087" spans="2:3" x14ac:dyDescent="0.25">
      <c r="B2087" s="238">
        <v>2024</v>
      </c>
      <c r="C2087" s="237">
        <v>431.01510650609811</v>
      </c>
    </row>
    <row r="2088" spans="2:3" x14ac:dyDescent="0.25">
      <c r="B2088" s="238">
        <v>2025</v>
      </c>
      <c r="C2088" s="237">
        <v>82.218115381301061</v>
      </c>
    </row>
    <row r="2089" spans="2:3" x14ac:dyDescent="0.25">
      <c r="B2089" s="238">
        <v>2026</v>
      </c>
      <c r="C2089" s="237">
        <v>136.21115100111285</v>
      </c>
    </row>
    <row r="2090" spans="2:3" x14ac:dyDescent="0.25">
      <c r="B2090" s="238">
        <v>2027</v>
      </c>
      <c r="C2090" s="237">
        <v>121.16420432872485</v>
      </c>
    </row>
    <row r="2091" spans="2:3" x14ac:dyDescent="0.25">
      <c r="B2091" s="238">
        <v>2028</v>
      </c>
      <c r="C2091" s="237">
        <v>-29.767253695037738</v>
      </c>
    </row>
    <row r="2092" spans="2:3" x14ac:dyDescent="0.25">
      <c r="B2092" s="238">
        <v>2029</v>
      </c>
      <c r="C2092" s="237">
        <v>108.05712696411871</v>
      </c>
    </row>
    <row r="2093" spans="2:3" x14ac:dyDescent="0.25">
      <c r="B2093" s="238">
        <v>2030</v>
      </c>
      <c r="C2093" s="237">
        <v>207.41622255218704</v>
      </c>
    </row>
    <row r="2094" spans="2:3" x14ac:dyDescent="0.25">
      <c r="B2094" s="238">
        <v>2031</v>
      </c>
      <c r="C2094" s="237">
        <v>80.740808931730271</v>
      </c>
    </row>
    <row r="2095" spans="2:3" x14ac:dyDescent="0.25">
      <c r="B2095" s="238">
        <v>2032</v>
      </c>
      <c r="C2095" s="237">
        <v>27.277651239010424</v>
      </c>
    </row>
    <row r="2096" spans="2:3" x14ac:dyDescent="0.25">
      <c r="B2096" s="238">
        <v>2033</v>
      </c>
      <c r="C2096" s="237">
        <v>109.34295778264575</v>
      </c>
    </row>
    <row r="2097" spans="2:3" x14ac:dyDescent="0.25">
      <c r="B2097" s="238">
        <v>2034</v>
      </c>
      <c r="C2097" s="237">
        <v>90.122078468246642</v>
      </c>
    </row>
    <row r="2098" spans="2:3" x14ac:dyDescent="0.25">
      <c r="B2098" s="238">
        <v>2035</v>
      </c>
      <c r="C2098" s="237">
        <v>248.11878882639695</v>
      </c>
    </row>
    <row r="2099" spans="2:3" x14ac:dyDescent="0.25">
      <c r="B2099" s="238">
        <v>2036</v>
      </c>
      <c r="C2099" s="237">
        <v>-22.475040193882933</v>
      </c>
    </row>
    <row r="2100" spans="2:3" x14ac:dyDescent="0.25">
      <c r="B2100" s="238">
        <v>2037</v>
      </c>
      <c r="C2100" s="237">
        <v>160.47884613575889</v>
      </c>
    </row>
    <row r="2101" spans="2:3" x14ac:dyDescent="0.25">
      <c r="B2101" s="238">
        <v>2038</v>
      </c>
      <c r="C2101" s="237">
        <v>293.80405998866422</v>
      </c>
    </row>
    <row r="2102" spans="2:3" x14ac:dyDescent="0.25">
      <c r="B2102" s="238">
        <v>2039</v>
      </c>
      <c r="C2102" s="237">
        <v>-1.7903297745251479</v>
      </c>
    </row>
    <row r="2103" spans="2:3" x14ac:dyDescent="0.25">
      <c r="B2103" s="238">
        <v>2040</v>
      </c>
      <c r="C2103" s="237">
        <v>161.17129174651097</v>
      </c>
    </row>
    <row r="2104" spans="2:3" x14ac:dyDescent="0.25">
      <c r="B2104" s="238">
        <v>2041</v>
      </c>
      <c r="C2104" s="237">
        <v>254.48395124159035</v>
      </c>
    </row>
    <row r="2105" spans="2:3" x14ac:dyDescent="0.25">
      <c r="B2105" s="238">
        <v>2042</v>
      </c>
      <c r="C2105" s="237">
        <v>99.819549878989449</v>
      </c>
    </row>
    <row r="2106" spans="2:3" x14ac:dyDescent="0.25">
      <c r="B2106" s="238">
        <v>2043</v>
      </c>
      <c r="C2106" s="237">
        <v>-88.11350873385291</v>
      </c>
    </row>
    <row r="2107" spans="2:3" x14ac:dyDescent="0.25">
      <c r="B2107" s="238">
        <v>2044</v>
      </c>
      <c r="C2107" s="237">
        <v>352.79333163558272</v>
      </c>
    </row>
    <row r="2108" spans="2:3" x14ac:dyDescent="0.25">
      <c r="B2108" s="238">
        <v>2045</v>
      </c>
      <c r="C2108" s="237">
        <v>-88.654401235744245</v>
      </c>
    </row>
    <row r="2109" spans="2:3" x14ac:dyDescent="0.25">
      <c r="B2109" s="238">
        <v>2046</v>
      </c>
      <c r="C2109" s="237">
        <v>173.32357714506952</v>
      </c>
    </row>
    <row r="2110" spans="2:3" x14ac:dyDescent="0.25">
      <c r="B2110" s="238">
        <v>2047</v>
      </c>
      <c r="C2110" s="237">
        <v>72.405613836230742</v>
      </c>
    </row>
    <row r="2111" spans="2:3" x14ac:dyDescent="0.25">
      <c r="B2111" s="238">
        <v>2048</v>
      </c>
      <c r="C2111" s="237">
        <v>265.37000081781287</v>
      </c>
    </row>
    <row r="2112" spans="2:3" x14ac:dyDescent="0.25">
      <c r="B2112" s="238">
        <v>2049</v>
      </c>
      <c r="C2112" s="237">
        <v>185.11847031688123</v>
      </c>
    </row>
    <row r="2113" spans="2:3" x14ac:dyDescent="0.25">
      <c r="B2113" s="238">
        <v>2050</v>
      </c>
      <c r="C2113" s="237">
        <v>240.22161090881238</v>
      </c>
    </row>
    <row r="2114" spans="2:3" x14ac:dyDescent="0.25">
      <c r="B2114" s="238">
        <v>2051</v>
      </c>
      <c r="C2114" s="237">
        <v>180.44220324685443</v>
      </c>
    </row>
    <row r="2115" spans="2:3" x14ac:dyDescent="0.25">
      <c r="B2115" s="238">
        <v>2052</v>
      </c>
      <c r="C2115" s="237">
        <v>409.39825355175111</v>
      </c>
    </row>
    <row r="2116" spans="2:3" x14ac:dyDescent="0.25">
      <c r="B2116" s="238">
        <v>2053</v>
      </c>
      <c r="C2116" s="237">
        <v>158.0899441661636</v>
      </c>
    </row>
    <row r="2117" spans="2:3" x14ac:dyDescent="0.25">
      <c r="B2117" s="238">
        <v>2054</v>
      </c>
      <c r="C2117" s="237">
        <v>-25.920413644527571</v>
      </c>
    </row>
    <row r="2118" spans="2:3" x14ac:dyDescent="0.25">
      <c r="B2118" s="238">
        <v>2055</v>
      </c>
      <c r="C2118" s="237">
        <v>395.81315041922682</v>
      </c>
    </row>
    <row r="2119" spans="2:3" x14ac:dyDescent="0.25">
      <c r="B2119" s="238">
        <v>2056</v>
      </c>
      <c r="C2119" s="237">
        <v>-113.32855441072442</v>
      </c>
    </row>
    <row r="2120" spans="2:3" x14ac:dyDescent="0.25">
      <c r="B2120" s="238">
        <v>2057</v>
      </c>
      <c r="C2120" s="237">
        <v>-94.844460413289426</v>
      </c>
    </row>
    <row r="2121" spans="2:3" x14ac:dyDescent="0.25">
      <c r="B2121" s="238">
        <v>2058</v>
      </c>
      <c r="C2121" s="237">
        <v>104.31755418482162</v>
      </c>
    </row>
    <row r="2122" spans="2:3" x14ac:dyDescent="0.25">
      <c r="B2122" s="238">
        <v>2059</v>
      </c>
      <c r="C2122" s="237">
        <v>2.3735664664270502</v>
      </c>
    </row>
    <row r="2123" spans="2:3" x14ac:dyDescent="0.25">
      <c r="B2123" s="238">
        <v>2060</v>
      </c>
      <c r="C2123" s="237">
        <v>55.319730311127543</v>
      </c>
    </row>
    <row r="2124" spans="2:3" x14ac:dyDescent="0.25">
      <c r="B2124" s="238">
        <v>2061</v>
      </c>
      <c r="C2124" s="237">
        <v>344.32336883619416</v>
      </c>
    </row>
    <row r="2125" spans="2:3" x14ac:dyDescent="0.25">
      <c r="B2125" s="238">
        <v>2062</v>
      </c>
      <c r="C2125" s="237">
        <v>26.813637745424202</v>
      </c>
    </row>
    <row r="2126" spans="2:3" x14ac:dyDescent="0.25">
      <c r="B2126" s="238">
        <v>2063</v>
      </c>
      <c r="C2126" s="237">
        <v>-11.816505185474284</v>
      </c>
    </row>
    <row r="2127" spans="2:3" x14ac:dyDescent="0.25">
      <c r="B2127" s="238">
        <v>2064</v>
      </c>
      <c r="C2127" s="237">
        <v>5.2084554998118335</v>
      </c>
    </row>
    <row r="2128" spans="2:3" x14ac:dyDescent="0.25">
      <c r="B2128" s="238">
        <v>2065</v>
      </c>
      <c r="C2128" s="237">
        <v>37.98738913507043</v>
      </c>
    </row>
    <row r="2129" spans="2:3" x14ac:dyDescent="0.25">
      <c r="B2129" s="238">
        <v>2066</v>
      </c>
      <c r="C2129" s="237">
        <v>73.08371887996249</v>
      </c>
    </row>
    <row r="2130" spans="2:3" x14ac:dyDescent="0.25">
      <c r="B2130" s="238">
        <v>2067</v>
      </c>
      <c r="C2130" s="237">
        <v>152.09123873273157</v>
      </c>
    </row>
    <row r="2131" spans="2:3" x14ac:dyDescent="0.25">
      <c r="B2131" s="238">
        <v>2068</v>
      </c>
      <c r="C2131" s="237">
        <v>240.75082771056574</v>
      </c>
    </row>
    <row r="2132" spans="2:3" x14ac:dyDescent="0.25">
      <c r="B2132" s="238">
        <v>2069</v>
      </c>
      <c r="C2132" s="237">
        <v>3.8032131082331091</v>
      </c>
    </row>
    <row r="2133" spans="2:3" x14ac:dyDescent="0.25">
      <c r="B2133" s="238">
        <v>2070</v>
      </c>
      <c r="C2133" s="237">
        <v>80.785975806176111</v>
      </c>
    </row>
    <row r="2134" spans="2:3" x14ac:dyDescent="0.25">
      <c r="B2134" s="238">
        <v>2071</v>
      </c>
      <c r="C2134" s="237">
        <v>21.846657022008614</v>
      </c>
    </row>
    <row r="2135" spans="2:3" x14ac:dyDescent="0.25">
      <c r="B2135" s="238">
        <v>2072</v>
      </c>
      <c r="C2135" s="237">
        <v>253.84151422515194</v>
      </c>
    </row>
    <row r="2136" spans="2:3" x14ac:dyDescent="0.25">
      <c r="B2136" s="238">
        <v>2073</v>
      </c>
      <c r="C2136" s="237">
        <v>11.893944609950282</v>
      </c>
    </row>
    <row r="2137" spans="2:3" x14ac:dyDescent="0.25">
      <c r="B2137" s="238">
        <v>2074</v>
      </c>
      <c r="C2137" s="237">
        <v>177.79493935655503</v>
      </c>
    </row>
    <row r="2138" spans="2:3" x14ac:dyDescent="0.25">
      <c r="B2138" s="238">
        <v>2075</v>
      </c>
      <c r="C2138" s="237">
        <v>86.367407323898831</v>
      </c>
    </row>
    <row r="2139" spans="2:3" x14ac:dyDescent="0.25">
      <c r="B2139" s="238">
        <v>2076</v>
      </c>
      <c r="C2139" s="237">
        <v>135.31493641239905</v>
      </c>
    </row>
    <row r="2140" spans="2:3" x14ac:dyDescent="0.25">
      <c r="B2140" s="238">
        <v>2077</v>
      </c>
      <c r="C2140" s="237">
        <v>175.33010443708667</v>
      </c>
    </row>
    <row r="2141" spans="2:3" x14ac:dyDescent="0.25">
      <c r="B2141" s="238">
        <v>2078</v>
      </c>
      <c r="C2141" s="237">
        <v>224.89770915293022</v>
      </c>
    </row>
    <row r="2142" spans="2:3" x14ac:dyDescent="0.25">
      <c r="B2142" s="238">
        <v>2079</v>
      </c>
      <c r="C2142" s="237">
        <v>94.097690886640521</v>
      </c>
    </row>
    <row r="2143" spans="2:3" x14ac:dyDescent="0.25">
      <c r="B2143" s="238">
        <v>2080</v>
      </c>
      <c r="C2143" s="237">
        <v>87.835868861432303</v>
      </c>
    </row>
    <row r="2144" spans="2:3" x14ac:dyDescent="0.25">
      <c r="B2144" s="238">
        <v>2081</v>
      </c>
      <c r="C2144" s="237">
        <v>116.15915840811915</v>
      </c>
    </row>
    <row r="2145" spans="2:3" x14ac:dyDescent="0.25">
      <c r="B2145" s="238">
        <v>2082</v>
      </c>
      <c r="C2145" s="237">
        <v>408.59457201227031</v>
      </c>
    </row>
    <row r="2146" spans="2:3" x14ac:dyDescent="0.25">
      <c r="B2146" s="238">
        <v>2083</v>
      </c>
      <c r="C2146" s="237">
        <v>235.34838796414527</v>
      </c>
    </row>
    <row r="2147" spans="2:3" x14ac:dyDescent="0.25">
      <c r="B2147" s="238">
        <v>2084</v>
      </c>
      <c r="C2147" s="237">
        <v>153.90357097543148</v>
      </c>
    </row>
    <row r="2148" spans="2:3" x14ac:dyDescent="0.25">
      <c r="B2148" s="238">
        <v>2085</v>
      </c>
      <c r="C2148" s="237">
        <v>339.32518387205346</v>
      </c>
    </row>
    <row r="2149" spans="2:3" x14ac:dyDescent="0.25">
      <c r="B2149" s="238">
        <v>2086</v>
      </c>
      <c r="C2149" s="237">
        <v>-162.97059686290385</v>
      </c>
    </row>
    <row r="2150" spans="2:3" x14ac:dyDescent="0.25">
      <c r="B2150" s="238">
        <v>2087</v>
      </c>
      <c r="C2150" s="237">
        <v>187.49886061160174</v>
      </c>
    </row>
    <row r="2151" spans="2:3" x14ac:dyDescent="0.25">
      <c r="B2151" s="238">
        <v>2088</v>
      </c>
      <c r="C2151" s="237">
        <v>197.5589980864452</v>
      </c>
    </row>
    <row r="2152" spans="2:3" x14ac:dyDescent="0.25">
      <c r="B2152" s="238">
        <v>2089</v>
      </c>
      <c r="C2152" s="237">
        <v>109.91994740196817</v>
      </c>
    </row>
    <row r="2153" spans="2:3" x14ac:dyDescent="0.25">
      <c r="B2153" s="238">
        <v>2090</v>
      </c>
      <c r="C2153" s="237">
        <v>-35.101665943222059</v>
      </c>
    </row>
    <row r="2154" spans="2:3" x14ac:dyDescent="0.25">
      <c r="B2154" s="238">
        <v>2091</v>
      </c>
      <c r="C2154" s="237">
        <v>82.01598357680939</v>
      </c>
    </row>
    <row r="2155" spans="2:3" x14ac:dyDescent="0.25">
      <c r="B2155" s="238">
        <v>2092</v>
      </c>
      <c r="C2155" s="237">
        <v>-17.009122845801386</v>
      </c>
    </row>
    <row r="2156" spans="2:3" x14ac:dyDescent="0.25">
      <c r="B2156" s="238">
        <v>2093</v>
      </c>
      <c r="C2156" s="237">
        <v>250.91606774363137</v>
      </c>
    </row>
    <row r="2157" spans="2:3" x14ac:dyDescent="0.25">
      <c r="B2157" s="238">
        <v>2094</v>
      </c>
      <c r="C2157" s="237">
        <v>118.92614255184803</v>
      </c>
    </row>
    <row r="2158" spans="2:3" x14ac:dyDescent="0.25">
      <c r="B2158" s="238">
        <v>2095</v>
      </c>
      <c r="C2158" s="237">
        <v>244.80751339496788</v>
      </c>
    </row>
    <row r="2159" spans="2:3" x14ac:dyDescent="0.25">
      <c r="B2159" s="238">
        <v>2096</v>
      </c>
      <c r="C2159" s="237">
        <v>213.12968294325049</v>
      </c>
    </row>
    <row r="2160" spans="2:3" x14ac:dyDescent="0.25">
      <c r="B2160" s="238">
        <v>2097</v>
      </c>
      <c r="C2160" s="237">
        <v>180.29467305399007</v>
      </c>
    </row>
    <row r="2161" spans="2:3" x14ac:dyDescent="0.25">
      <c r="B2161" s="238">
        <v>2098</v>
      </c>
      <c r="C2161" s="237">
        <v>58.018631415706253</v>
      </c>
    </row>
    <row r="2162" spans="2:3" x14ac:dyDescent="0.25">
      <c r="B2162" s="238">
        <v>2099</v>
      </c>
      <c r="C2162" s="237">
        <v>160.10884760113058</v>
      </c>
    </row>
    <row r="2163" spans="2:3" x14ac:dyDescent="0.25">
      <c r="B2163" s="238">
        <v>2100</v>
      </c>
      <c r="C2163" s="237">
        <v>-48.739303821970935</v>
      </c>
    </row>
    <row r="2164" spans="2:3" x14ac:dyDescent="0.25">
      <c r="B2164" s="238">
        <v>2101</v>
      </c>
      <c r="C2164" s="237">
        <v>-112.88367977692172</v>
      </c>
    </row>
    <row r="2165" spans="2:3" x14ac:dyDescent="0.25">
      <c r="B2165" s="238">
        <v>2102</v>
      </c>
      <c r="C2165" s="237">
        <v>-35.071293292201005</v>
      </c>
    </row>
    <row r="2166" spans="2:3" x14ac:dyDescent="0.25">
      <c r="B2166" s="238">
        <v>2103</v>
      </c>
      <c r="C2166" s="237">
        <v>77.292586000174623</v>
      </c>
    </row>
    <row r="2167" spans="2:3" x14ac:dyDescent="0.25">
      <c r="B2167" s="238">
        <v>2104</v>
      </c>
      <c r="C2167" s="237">
        <v>197.32118655011402</v>
      </c>
    </row>
    <row r="2168" spans="2:3" x14ac:dyDescent="0.25">
      <c r="B2168" s="238">
        <v>2105</v>
      </c>
      <c r="C2168" s="237">
        <v>163.50847037980199</v>
      </c>
    </row>
    <row r="2169" spans="2:3" x14ac:dyDescent="0.25">
      <c r="B2169" s="238">
        <v>2106</v>
      </c>
      <c r="C2169" s="237">
        <v>-83.559555942532256</v>
      </c>
    </row>
    <row r="2170" spans="2:3" x14ac:dyDescent="0.25">
      <c r="B2170" s="238">
        <v>2107</v>
      </c>
      <c r="C2170" s="237">
        <v>198.51452178688379</v>
      </c>
    </row>
    <row r="2171" spans="2:3" x14ac:dyDescent="0.25">
      <c r="B2171" s="238">
        <v>2108</v>
      </c>
      <c r="C2171" s="237">
        <v>242.81115287626275</v>
      </c>
    </row>
    <row r="2172" spans="2:3" x14ac:dyDescent="0.25">
      <c r="B2172" s="238">
        <v>2109</v>
      </c>
      <c r="C2172" s="237">
        <v>169.60697009296234</v>
      </c>
    </row>
    <row r="2173" spans="2:3" x14ac:dyDescent="0.25">
      <c r="B2173" s="238">
        <v>2110</v>
      </c>
      <c r="C2173" s="237">
        <v>212.69877284892539</v>
      </c>
    </row>
    <row r="2174" spans="2:3" x14ac:dyDescent="0.25">
      <c r="B2174" s="238">
        <v>2111</v>
      </c>
      <c r="C2174" s="237">
        <v>-150.46277417910937</v>
      </c>
    </row>
    <row r="2175" spans="2:3" x14ac:dyDescent="0.25">
      <c r="B2175" s="238">
        <v>2112</v>
      </c>
      <c r="C2175" s="237">
        <v>38.355216182366163</v>
      </c>
    </row>
    <row r="2176" spans="2:3" x14ac:dyDescent="0.25">
      <c r="B2176" s="238">
        <v>2113</v>
      </c>
      <c r="C2176" s="237">
        <v>238.77524751574825</v>
      </c>
    </row>
    <row r="2177" spans="2:3" x14ac:dyDescent="0.25">
      <c r="B2177" s="238">
        <v>2114</v>
      </c>
      <c r="C2177" s="237">
        <v>100.7328410310744</v>
      </c>
    </row>
    <row r="2178" spans="2:3" x14ac:dyDescent="0.25">
      <c r="B2178" s="238">
        <v>2115</v>
      </c>
      <c r="C2178" s="237">
        <v>28.737312008431829</v>
      </c>
    </row>
    <row r="2179" spans="2:3" x14ac:dyDescent="0.25">
      <c r="B2179" s="238">
        <v>2116</v>
      </c>
      <c r="C2179" s="237">
        <v>-186.21528248978075</v>
      </c>
    </row>
    <row r="2180" spans="2:3" x14ac:dyDescent="0.25">
      <c r="B2180" s="238">
        <v>2117</v>
      </c>
      <c r="C2180" s="237">
        <v>-32.66641394865951</v>
      </c>
    </row>
    <row r="2181" spans="2:3" x14ac:dyDescent="0.25">
      <c r="B2181" s="238">
        <v>2118</v>
      </c>
      <c r="C2181" s="237">
        <v>41.164546052318215</v>
      </c>
    </row>
    <row r="2182" spans="2:3" x14ac:dyDescent="0.25">
      <c r="B2182" s="238">
        <v>2119</v>
      </c>
      <c r="C2182" s="237">
        <v>41.559225471476111</v>
      </c>
    </row>
    <row r="2183" spans="2:3" x14ac:dyDescent="0.25">
      <c r="B2183" s="238">
        <v>2120</v>
      </c>
      <c r="C2183" s="237">
        <v>119.11182940083452</v>
      </c>
    </row>
    <row r="2184" spans="2:3" x14ac:dyDescent="0.25">
      <c r="B2184" s="238">
        <v>2121</v>
      </c>
      <c r="C2184" s="237">
        <v>365.91530133868912</v>
      </c>
    </row>
    <row r="2185" spans="2:3" x14ac:dyDescent="0.25">
      <c r="B2185" s="238">
        <v>2122</v>
      </c>
      <c r="C2185" s="237">
        <v>157.14077640592112</v>
      </c>
    </row>
    <row r="2186" spans="2:3" x14ac:dyDescent="0.25">
      <c r="B2186" s="238">
        <v>2123</v>
      </c>
      <c r="C2186" s="237">
        <v>195.0192927644799</v>
      </c>
    </row>
    <row r="2187" spans="2:3" x14ac:dyDescent="0.25">
      <c r="B2187" s="238">
        <v>2124</v>
      </c>
      <c r="C2187" s="237">
        <v>243.05617494046888</v>
      </c>
    </row>
    <row r="2188" spans="2:3" x14ac:dyDescent="0.25">
      <c r="B2188" s="238">
        <v>2125</v>
      </c>
      <c r="C2188" s="237">
        <v>-56.006551665048335</v>
      </c>
    </row>
    <row r="2189" spans="2:3" x14ac:dyDescent="0.25">
      <c r="B2189" s="238">
        <v>2126</v>
      </c>
      <c r="C2189" s="237">
        <v>190.35790188917395</v>
      </c>
    </row>
    <row r="2190" spans="2:3" x14ac:dyDescent="0.25">
      <c r="B2190" s="238">
        <v>2127</v>
      </c>
      <c r="C2190" s="237">
        <v>79.555650989159147</v>
      </c>
    </row>
    <row r="2191" spans="2:3" x14ac:dyDescent="0.25">
      <c r="B2191" s="238">
        <v>2128</v>
      </c>
      <c r="C2191" s="237">
        <v>-55.849559630323881</v>
      </c>
    </row>
    <row r="2192" spans="2:3" x14ac:dyDescent="0.25">
      <c r="B2192" s="238">
        <v>2129</v>
      </c>
      <c r="C2192" s="237">
        <v>37.568593017338998</v>
      </c>
    </row>
    <row r="2193" spans="2:3" x14ac:dyDescent="0.25">
      <c r="B2193" s="238">
        <v>2130</v>
      </c>
      <c r="C2193" s="237">
        <v>38.779438708491867</v>
      </c>
    </row>
    <row r="2194" spans="2:3" x14ac:dyDescent="0.25">
      <c r="B2194" s="238">
        <v>2131</v>
      </c>
      <c r="C2194" s="237">
        <v>-3.0913197888801704</v>
      </c>
    </row>
    <row r="2195" spans="2:3" x14ac:dyDescent="0.25">
      <c r="B2195" s="238">
        <v>2132</v>
      </c>
      <c r="C2195" s="237">
        <v>-129.89174419415934</v>
      </c>
    </row>
    <row r="2196" spans="2:3" x14ac:dyDescent="0.25">
      <c r="B2196" s="238">
        <v>2133</v>
      </c>
      <c r="C2196" s="237">
        <v>-101.25636235323699</v>
      </c>
    </row>
    <row r="2197" spans="2:3" x14ac:dyDescent="0.25">
      <c r="B2197" s="238">
        <v>2134</v>
      </c>
      <c r="C2197" s="237">
        <v>271.24469637687355</v>
      </c>
    </row>
    <row r="2198" spans="2:3" x14ac:dyDescent="0.25">
      <c r="B2198" s="238">
        <v>2135</v>
      </c>
      <c r="C2198" s="237">
        <v>47.460565210902033</v>
      </c>
    </row>
    <row r="2199" spans="2:3" x14ac:dyDescent="0.25">
      <c r="B2199" s="238">
        <v>2136</v>
      </c>
      <c r="C2199" s="237">
        <v>29.458601271908677</v>
      </c>
    </row>
    <row r="2200" spans="2:3" x14ac:dyDescent="0.25">
      <c r="B2200" s="238">
        <v>2137</v>
      </c>
      <c r="C2200" s="237">
        <v>19.199387382888929</v>
      </c>
    </row>
    <row r="2201" spans="2:3" x14ac:dyDescent="0.25">
      <c r="B2201" s="238">
        <v>2138</v>
      </c>
      <c r="C2201" s="237">
        <v>197.99012577433999</v>
      </c>
    </row>
    <row r="2202" spans="2:3" x14ac:dyDescent="0.25">
      <c r="B2202" s="238">
        <v>2139</v>
      </c>
      <c r="C2202" s="237">
        <v>74.584730100767985</v>
      </c>
    </row>
    <row r="2203" spans="2:3" x14ac:dyDescent="0.25">
      <c r="B2203" s="238">
        <v>2140</v>
      </c>
      <c r="C2203" s="237">
        <v>-36.054347972733552</v>
      </c>
    </row>
    <row r="2204" spans="2:3" x14ac:dyDescent="0.25">
      <c r="B2204" s="238">
        <v>2141</v>
      </c>
      <c r="C2204" s="237">
        <v>56.610634559014578</v>
      </c>
    </row>
    <row r="2205" spans="2:3" x14ac:dyDescent="0.25">
      <c r="B2205" s="238">
        <v>2142</v>
      </c>
      <c r="C2205" s="237">
        <v>73.911838701265054</v>
      </c>
    </row>
    <row r="2206" spans="2:3" x14ac:dyDescent="0.25">
      <c r="B2206" s="238">
        <v>2143</v>
      </c>
      <c r="C2206" s="237">
        <v>59.551520843178331</v>
      </c>
    </row>
    <row r="2207" spans="2:3" x14ac:dyDescent="0.25">
      <c r="B2207" s="238">
        <v>2144</v>
      </c>
      <c r="C2207" s="237">
        <v>18.873477358696377</v>
      </c>
    </row>
    <row r="2208" spans="2:3" x14ac:dyDescent="0.25">
      <c r="B2208" s="238">
        <v>2145</v>
      </c>
      <c r="C2208" s="237">
        <v>96.712423941147108</v>
      </c>
    </row>
    <row r="2209" spans="2:3" x14ac:dyDescent="0.25">
      <c r="B2209" s="238">
        <v>2146</v>
      </c>
      <c r="C2209" s="237">
        <v>-15.794562186721663</v>
      </c>
    </row>
    <row r="2210" spans="2:3" x14ac:dyDescent="0.25">
      <c r="B2210" s="238">
        <v>2147</v>
      </c>
      <c r="C2210" s="237">
        <v>87.767034976511013</v>
      </c>
    </row>
    <row r="2211" spans="2:3" x14ac:dyDescent="0.25">
      <c r="B2211" s="238">
        <v>2148</v>
      </c>
      <c r="C2211" s="237">
        <v>13.506158463954478</v>
      </c>
    </row>
    <row r="2212" spans="2:3" x14ac:dyDescent="0.25">
      <c r="B2212" s="238">
        <v>2149</v>
      </c>
      <c r="C2212" s="237">
        <v>18.888409825711179</v>
      </c>
    </row>
    <row r="2213" spans="2:3" x14ac:dyDescent="0.25">
      <c r="B2213" s="238">
        <v>2150</v>
      </c>
      <c r="C2213" s="237">
        <v>337.36801253443019</v>
      </c>
    </row>
    <row r="2214" spans="2:3" x14ac:dyDescent="0.25">
      <c r="B2214" s="238">
        <v>2151</v>
      </c>
      <c r="C2214" s="237">
        <v>285.60148264524696</v>
      </c>
    </row>
    <row r="2215" spans="2:3" x14ac:dyDescent="0.25">
      <c r="B2215" s="238">
        <v>2152</v>
      </c>
      <c r="C2215" s="237">
        <v>221.518333861614</v>
      </c>
    </row>
    <row r="2216" spans="2:3" x14ac:dyDescent="0.25">
      <c r="B2216" s="238">
        <v>2153</v>
      </c>
      <c r="C2216" s="237">
        <v>444.28167805625685</v>
      </c>
    </row>
    <row r="2217" spans="2:3" x14ac:dyDescent="0.25">
      <c r="B2217" s="238">
        <v>2154</v>
      </c>
      <c r="C2217" s="237">
        <v>-43.021314834928745</v>
      </c>
    </row>
    <row r="2218" spans="2:3" x14ac:dyDescent="0.25">
      <c r="B2218" s="238">
        <v>2155</v>
      </c>
      <c r="C2218" s="237">
        <v>135.01391235922009</v>
      </c>
    </row>
    <row r="2219" spans="2:3" x14ac:dyDescent="0.25">
      <c r="B2219" s="238">
        <v>2156</v>
      </c>
      <c r="C2219" s="237">
        <v>38.144548689100901</v>
      </c>
    </row>
    <row r="2220" spans="2:3" x14ac:dyDescent="0.25">
      <c r="B2220" s="238">
        <v>2157</v>
      </c>
      <c r="C2220" s="237">
        <v>425.3606499320922</v>
      </c>
    </row>
    <row r="2221" spans="2:3" x14ac:dyDescent="0.25">
      <c r="B2221" s="238">
        <v>2158</v>
      </c>
      <c r="C2221" s="237">
        <v>25.620412616053329</v>
      </c>
    </row>
    <row r="2222" spans="2:3" x14ac:dyDescent="0.25">
      <c r="B2222" s="238">
        <v>2159</v>
      </c>
      <c r="C2222" s="237">
        <v>261.47287535036639</v>
      </c>
    </row>
    <row r="2223" spans="2:3" x14ac:dyDescent="0.25">
      <c r="B2223" s="238">
        <v>2160</v>
      </c>
      <c r="C2223" s="237">
        <v>119.29459228297877</v>
      </c>
    </row>
    <row r="2224" spans="2:3" x14ac:dyDescent="0.25">
      <c r="B2224" s="238">
        <v>2161</v>
      </c>
      <c r="C2224" s="237">
        <v>416.69176226742525</v>
      </c>
    </row>
    <row r="2225" spans="2:3" x14ac:dyDescent="0.25">
      <c r="B2225" s="238">
        <v>2162</v>
      </c>
      <c r="C2225" s="237">
        <v>26.183041131036745</v>
      </c>
    </row>
    <row r="2226" spans="2:3" x14ac:dyDescent="0.25">
      <c r="B2226" s="238">
        <v>2163</v>
      </c>
      <c r="C2226" s="237">
        <v>85.712141316459366</v>
      </c>
    </row>
    <row r="2227" spans="2:3" x14ac:dyDescent="0.25">
      <c r="B2227" s="238">
        <v>2164</v>
      </c>
      <c r="C2227" s="237">
        <v>35.607719605632752</v>
      </c>
    </row>
    <row r="2228" spans="2:3" x14ac:dyDescent="0.25">
      <c r="B2228" s="238">
        <v>2165</v>
      </c>
      <c r="C2228" s="237">
        <v>79.430823074585106</v>
      </c>
    </row>
    <row r="2229" spans="2:3" x14ac:dyDescent="0.25">
      <c r="B2229" s="238">
        <v>2166</v>
      </c>
      <c r="C2229" s="237">
        <v>300.94907382521529</v>
      </c>
    </row>
    <row r="2230" spans="2:3" x14ac:dyDescent="0.25">
      <c r="B2230" s="238">
        <v>2167</v>
      </c>
      <c r="C2230" s="237">
        <v>298.96660176303533</v>
      </c>
    </row>
    <row r="2231" spans="2:3" x14ac:dyDescent="0.25">
      <c r="B2231" s="238">
        <v>2168</v>
      </c>
      <c r="C2231" s="237">
        <v>186.95654488964635</v>
      </c>
    </row>
    <row r="2232" spans="2:3" x14ac:dyDescent="0.25">
      <c r="B2232" s="238">
        <v>2169</v>
      </c>
      <c r="C2232" s="237">
        <v>306.31290994382459</v>
      </c>
    </row>
    <row r="2233" spans="2:3" x14ac:dyDescent="0.25">
      <c r="B2233" s="238">
        <v>2170</v>
      </c>
      <c r="C2233" s="237">
        <v>173.26447105789441</v>
      </c>
    </row>
    <row r="2234" spans="2:3" x14ac:dyDescent="0.25">
      <c r="B2234" s="238">
        <v>2171</v>
      </c>
      <c r="C2234" s="237">
        <v>107.90409260919019</v>
      </c>
    </row>
    <row r="2235" spans="2:3" x14ac:dyDescent="0.25">
      <c r="B2235" s="238">
        <v>2172</v>
      </c>
      <c r="C2235" s="237">
        <v>95.748837051944264</v>
      </c>
    </row>
    <row r="2236" spans="2:3" x14ac:dyDescent="0.25">
      <c r="B2236" s="238">
        <v>2173</v>
      </c>
      <c r="C2236" s="237">
        <v>233.55578977571321</v>
      </c>
    </row>
    <row r="2237" spans="2:3" x14ac:dyDescent="0.25">
      <c r="B2237" s="238">
        <v>2174</v>
      </c>
      <c r="C2237" s="237">
        <v>23.122835767733079</v>
      </c>
    </row>
    <row r="2238" spans="2:3" x14ac:dyDescent="0.25">
      <c r="B2238" s="238">
        <v>2175</v>
      </c>
      <c r="C2238" s="237">
        <v>122.55701034489009</v>
      </c>
    </row>
    <row r="2239" spans="2:3" x14ac:dyDescent="0.25">
      <c r="B2239" s="238">
        <v>2176</v>
      </c>
      <c r="C2239" s="237">
        <v>534.0777402464355</v>
      </c>
    </row>
    <row r="2240" spans="2:3" x14ac:dyDescent="0.25">
      <c r="B2240" s="238">
        <v>2177</v>
      </c>
      <c r="C2240" s="237">
        <v>1.0502137039557482</v>
      </c>
    </row>
    <row r="2241" spans="2:3" x14ac:dyDescent="0.25">
      <c r="B2241" s="238">
        <v>2178</v>
      </c>
      <c r="C2241" s="237">
        <v>123.9483213257049</v>
      </c>
    </row>
    <row r="2242" spans="2:3" x14ac:dyDescent="0.25">
      <c r="B2242" s="238">
        <v>2179</v>
      </c>
      <c r="C2242" s="237">
        <v>-18.771873500629653</v>
      </c>
    </row>
    <row r="2243" spans="2:3" x14ac:dyDescent="0.25">
      <c r="B2243" s="238">
        <v>2180</v>
      </c>
      <c r="C2243" s="237">
        <v>162.29829381264489</v>
      </c>
    </row>
    <row r="2244" spans="2:3" x14ac:dyDescent="0.25">
      <c r="B2244" s="238">
        <v>2181</v>
      </c>
      <c r="C2244" s="237">
        <v>11.321212818659959</v>
      </c>
    </row>
    <row r="2245" spans="2:3" x14ac:dyDescent="0.25">
      <c r="B2245" s="238">
        <v>2182</v>
      </c>
      <c r="C2245" s="237">
        <v>38.867975476489377</v>
      </c>
    </row>
    <row r="2246" spans="2:3" x14ac:dyDescent="0.25">
      <c r="B2246" s="238">
        <v>2183</v>
      </c>
      <c r="C2246" s="237">
        <v>237.47195406376096</v>
      </c>
    </row>
    <row r="2247" spans="2:3" x14ac:dyDescent="0.25">
      <c r="B2247" s="238">
        <v>2184</v>
      </c>
      <c r="C2247" s="237">
        <v>39.481213105167541</v>
      </c>
    </row>
    <row r="2248" spans="2:3" x14ac:dyDescent="0.25">
      <c r="B2248" s="238">
        <v>2185</v>
      </c>
      <c r="C2248" s="237">
        <v>215.93346638862727</v>
      </c>
    </row>
    <row r="2249" spans="2:3" x14ac:dyDescent="0.25">
      <c r="B2249" s="238">
        <v>2186</v>
      </c>
      <c r="C2249" s="237">
        <v>-63.462368651615463</v>
      </c>
    </row>
    <row r="2250" spans="2:3" x14ac:dyDescent="0.25">
      <c r="B2250" s="238">
        <v>2187</v>
      </c>
      <c r="C2250" s="237">
        <v>61.225472057090599</v>
      </c>
    </row>
    <row r="2251" spans="2:3" x14ac:dyDescent="0.25">
      <c r="B2251" s="238">
        <v>2188</v>
      </c>
      <c r="C2251" s="237">
        <v>146.0366515322676</v>
      </c>
    </row>
    <row r="2252" spans="2:3" x14ac:dyDescent="0.25">
      <c r="B2252" s="238">
        <v>2189</v>
      </c>
      <c r="C2252" s="237">
        <v>-131.40574631634743</v>
      </c>
    </row>
    <row r="2253" spans="2:3" x14ac:dyDescent="0.25">
      <c r="B2253" s="238">
        <v>2190</v>
      </c>
      <c r="C2253" s="237">
        <v>20.647454440282374</v>
      </c>
    </row>
    <row r="2254" spans="2:3" x14ac:dyDescent="0.25">
      <c r="B2254" s="238">
        <v>2191</v>
      </c>
      <c r="C2254" s="237">
        <v>-71.603431278247996</v>
      </c>
    </row>
    <row r="2255" spans="2:3" x14ac:dyDescent="0.25">
      <c r="B2255" s="238">
        <v>2192</v>
      </c>
      <c r="C2255" s="237">
        <v>76.522912535097987</v>
      </c>
    </row>
    <row r="2256" spans="2:3" x14ac:dyDescent="0.25">
      <c r="B2256" s="238">
        <v>2193</v>
      </c>
      <c r="C2256" s="237">
        <v>-73.285431810443583</v>
      </c>
    </row>
    <row r="2257" spans="2:3" x14ac:dyDescent="0.25">
      <c r="B2257" s="238">
        <v>2194</v>
      </c>
      <c r="C2257" s="237">
        <v>317.54064049015562</v>
      </c>
    </row>
    <row r="2258" spans="2:3" x14ac:dyDescent="0.25">
      <c r="B2258" s="238">
        <v>2195</v>
      </c>
      <c r="C2258" s="237">
        <v>124.03513257441972</v>
      </c>
    </row>
    <row r="2259" spans="2:3" x14ac:dyDescent="0.25">
      <c r="B2259" s="238">
        <v>2196</v>
      </c>
      <c r="C2259" s="237">
        <v>262.9583063006969</v>
      </c>
    </row>
    <row r="2260" spans="2:3" x14ac:dyDescent="0.25">
      <c r="B2260" s="238">
        <v>2197</v>
      </c>
      <c r="C2260" s="237">
        <v>150.16824375679107</v>
      </c>
    </row>
    <row r="2261" spans="2:3" x14ac:dyDescent="0.25">
      <c r="B2261" s="238">
        <v>2198</v>
      </c>
      <c r="C2261" s="237">
        <v>131.87453925487253</v>
      </c>
    </row>
    <row r="2262" spans="2:3" x14ac:dyDescent="0.25">
      <c r="B2262" s="238">
        <v>2199</v>
      </c>
      <c r="C2262" s="237">
        <v>150.5661055683276</v>
      </c>
    </row>
    <row r="2263" spans="2:3" x14ac:dyDescent="0.25">
      <c r="B2263" s="238">
        <v>2200</v>
      </c>
      <c r="C2263" s="237">
        <v>-27.257817907188041</v>
      </c>
    </row>
    <row r="2264" spans="2:3" x14ac:dyDescent="0.25">
      <c r="B2264" s="238">
        <v>2201</v>
      </c>
      <c r="C2264" s="237">
        <v>90.533485707240175</v>
      </c>
    </row>
    <row r="2265" spans="2:3" x14ac:dyDescent="0.25">
      <c r="B2265" s="238">
        <v>2202</v>
      </c>
      <c r="C2265" s="237">
        <v>-21.299517488188457</v>
      </c>
    </row>
    <row r="2266" spans="2:3" x14ac:dyDescent="0.25">
      <c r="B2266" s="238">
        <v>2203</v>
      </c>
      <c r="C2266" s="237">
        <v>-25.886277353905257</v>
      </c>
    </row>
    <row r="2267" spans="2:3" x14ac:dyDescent="0.25">
      <c r="B2267" s="238">
        <v>2204</v>
      </c>
      <c r="C2267" s="237">
        <v>265.89686822334875</v>
      </c>
    </row>
    <row r="2268" spans="2:3" x14ac:dyDescent="0.25">
      <c r="B2268" s="238">
        <v>2205</v>
      </c>
      <c r="C2268" s="237">
        <v>-108.50283396791491</v>
      </c>
    </row>
    <row r="2269" spans="2:3" x14ac:dyDescent="0.25">
      <c r="B2269" s="238">
        <v>2206</v>
      </c>
      <c r="C2269" s="237">
        <v>252.11008187342441</v>
      </c>
    </row>
    <row r="2270" spans="2:3" x14ac:dyDescent="0.25">
      <c r="B2270" s="238">
        <v>2207</v>
      </c>
      <c r="C2270" s="237">
        <v>38.165000458832964</v>
      </c>
    </row>
    <row r="2271" spans="2:3" x14ac:dyDescent="0.25">
      <c r="B2271" s="238">
        <v>2208</v>
      </c>
      <c r="C2271" s="237">
        <v>27.81907832392055</v>
      </c>
    </row>
    <row r="2272" spans="2:3" x14ac:dyDescent="0.25">
      <c r="B2272" s="238">
        <v>2209</v>
      </c>
      <c r="C2272" s="237">
        <v>-49.317383883080112</v>
      </c>
    </row>
    <row r="2273" spans="2:3" x14ac:dyDescent="0.25">
      <c r="B2273" s="238">
        <v>2210</v>
      </c>
      <c r="C2273" s="237">
        <v>159.59286418856672</v>
      </c>
    </row>
    <row r="2274" spans="2:3" x14ac:dyDescent="0.25">
      <c r="B2274" s="238">
        <v>2211</v>
      </c>
      <c r="C2274" s="237">
        <v>-19.214423533296326</v>
      </c>
    </row>
    <row r="2275" spans="2:3" x14ac:dyDescent="0.25">
      <c r="B2275" s="238">
        <v>2212</v>
      </c>
      <c r="C2275" s="237">
        <v>192.18869215557675</v>
      </c>
    </row>
    <row r="2276" spans="2:3" x14ac:dyDescent="0.25">
      <c r="B2276" s="238">
        <v>2213</v>
      </c>
      <c r="C2276" s="237">
        <v>-79.371398182446057</v>
      </c>
    </row>
    <row r="2277" spans="2:3" x14ac:dyDescent="0.25">
      <c r="B2277" s="238">
        <v>2214</v>
      </c>
      <c r="C2277" s="237">
        <v>149.52292758883638</v>
      </c>
    </row>
    <row r="2278" spans="2:3" x14ac:dyDescent="0.25">
      <c r="B2278" s="238">
        <v>2215</v>
      </c>
      <c r="C2278" s="237">
        <v>59.097040130870255</v>
      </c>
    </row>
    <row r="2279" spans="2:3" x14ac:dyDescent="0.25">
      <c r="B2279" s="238">
        <v>2216</v>
      </c>
      <c r="C2279" s="237">
        <v>305.17020241053939</v>
      </c>
    </row>
    <row r="2280" spans="2:3" x14ac:dyDescent="0.25">
      <c r="B2280" s="238">
        <v>2217</v>
      </c>
      <c r="C2280" s="237">
        <v>306.29685268971389</v>
      </c>
    </row>
    <row r="2281" spans="2:3" x14ac:dyDescent="0.25">
      <c r="B2281" s="238">
        <v>2218</v>
      </c>
      <c r="C2281" s="237">
        <v>320.42664472829915</v>
      </c>
    </row>
    <row r="2282" spans="2:3" x14ac:dyDescent="0.25">
      <c r="B2282" s="238">
        <v>2219</v>
      </c>
      <c r="C2282" s="237">
        <v>109.20846196010621</v>
      </c>
    </row>
    <row r="2283" spans="2:3" x14ac:dyDescent="0.25">
      <c r="B2283" s="238">
        <v>2220</v>
      </c>
      <c r="C2283" s="237">
        <v>135.37286894765271</v>
      </c>
    </row>
    <row r="2284" spans="2:3" x14ac:dyDescent="0.25">
      <c r="B2284" s="238">
        <v>2221</v>
      </c>
      <c r="C2284" s="237">
        <v>87.554372530246923</v>
      </c>
    </row>
    <row r="2285" spans="2:3" x14ac:dyDescent="0.25">
      <c r="B2285" s="238">
        <v>2222</v>
      </c>
      <c r="C2285" s="237">
        <v>125.24993765992542</v>
      </c>
    </row>
    <row r="2286" spans="2:3" x14ac:dyDescent="0.25">
      <c r="B2286" s="238">
        <v>2223</v>
      </c>
      <c r="C2286" s="237">
        <v>26.259193916519081</v>
      </c>
    </row>
    <row r="2287" spans="2:3" x14ac:dyDescent="0.25">
      <c r="B2287" s="238">
        <v>2224</v>
      </c>
      <c r="C2287" s="237">
        <v>91.830483512986234</v>
      </c>
    </row>
    <row r="2288" spans="2:3" x14ac:dyDescent="0.25">
      <c r="B2288" s="238">
        <v>2225</v>
      </c>
      <c r="C2288" s="237">
        <v>-85.629716794075819</v>
      </c>
    </row>
    <row r="2289" spans="2:3" x14ac:dyDescent="0.25">
      <c r="B2289" s="238">
        <v>2226</v>
      </c>
      <c r="C2289" s="237">
        <v>20.219182947180812</v>
      </c>
    </row>
    <row r="2290" spans="2:3" x14ac:dyDescent="0.25">
      <c r="B2290" s="238">
        <v>2227</v>
      </c>
      <c r="C2290" s="237">
        <v>198.12180272156206</v>
      </c>
    </row>
    <row r="2291" spans="2:3" x14ac:dyDescent="0.25">
      <c r="B2291" s="238">
        <v>2228</v>
      </c>
      <c r="C2291" s="237">
        <v>127.97828977663121</v>
      </c>
    </row>
    <row r="2292" spans="2:3" x14ac:dyDescent="0.25">
      <c r="B2292" s="238">
        <v>2229</v>
      </c>
      <c r="C2292" s="237">
        <v>250.63652749072943</v>
      </c>
    </row>
    <row r="2293" spans="2:3" x14ac:dyDescent="0.25">
      <c r="B2293" s="238">
        <v>2230</v>
      </c>
      <c r="C2293" s="237">
        <v>113.66847083814787</v>
      </c>
    </row>
    <row r="2294" spans="2:3" x14ac:dyDescent="0.25">
      <c r="B2294" s="238">
        <v>2231</v>
      </c>
      <c r="C2294" s="237">
        <v>-108.59307468583143</v>
      </c>
    </row>
    <row r="2295" spans="2:3" x14ac:dyDescent="0.25">
      <c r="B2295" s="238">
        <v>2232</v>
      </c>
      <c r="C2295" s="237">
        <v>204.64412419389399</v>
      </c>
    </row>
    <row r="2296" spans="2:3" x14ac:dyDescent="0.25">
      <c r="B2296" s="238">
        <v>2233</v>
      </c>
      <c r="C2296" s="237">
        <v>99.60775039514553</v>
      </c>
    </row>
    <row r="2297" spans="2:3" x14ac:dyDescent="0.25">
      <c r="B2297" s="238">
        <v>2234</v>
      </c>
      <c r="C2297" s="237">
        <v>50.073981585417997</v>
      </c>
    </row>
    <row r="2298" spans="2:3" x14ac:dyDescent="0.25">
      <c r="B2298" s="238">
        <v>2235</v>
      </c>
      <c r="C2298" s="237">
        <v>49.184804915165472</v>
      </c>
    </row>
    <row r="2299" spans="2:3" x14ac:dyDescent="0.25">
      <c r="B2299" s="238">
        <v>2236</v>
      </c>
      <c r="C2299" s="237">
        <v>174.46498089368404</v>
      </c>
    </row>
    <row r="2300" spans="2:3" x14ac:dyDescent="0.25">
      <c r="B2300" s="238">
        <v>2237</v>
      </c>
      <c r="C2300" s="237">
        <v>130.13597342955555</v>
      </c>
    </row>
    <row r="2301" spans="2:3" x14ac:dyDescent="0.25">
      <c r="B2301" s="238">
        <v>2238</v>
      </c>
      <c r="C2301" s="237">
        <v>280.17490453117841</v>
      </c>
    </row>
    <row r="2302" spans="2:3" x14ac:dyDescent="0.25">
      <c r="B2302" s="238">
        <v>2239</v>
      </c>
      <c r="C2302" s="237">
        <v>295.29440161097352</v>
      </c>
    </row>
    <row r="2303" spans="2:3" x14ac:dyDescent="0.25">
      <c r="B2303" s="238">
        <v>2240</v>
      </c>
      <c r="C2303" s="237">
        <v>43.89984875938238</v>
      </c>
    </row>
    <row r="2304" spans="2:3" x14ac:dyDescent="0.25">
      <c r="B2304" s="238">
        <v>2241</v>
      </c>
      <c r="C2304" s="237">
        <v>8.1845932766284761</v>
      </c>
    </row>
    <row r="2305" spans="2:3" x14ac:dyDescent="0.25">
      <c r="B2305" s="238">
        <v>2242</v>
      </c>
      <c r="C2305" s="237">
        <v>-125.53819675262534</v>
      </c>
    </row>
    <row r="2306" spans="2:3" x14ac:dyDescent="0.25">
      <c r="B2306" s="238">
        <v>2243</v>
      </c>
      <c r="C2306" s="237">
        <v>90.102325890290217</v>
      </c>
    </row>
    <row r="2307" spans="2:3" x14ac:dyDescent="0.25">
      <c r="B2307" s="238">
        <v>2244</v>
      </c>
      <c r="C2307" s="237">
        <v>89.493540171277971</v>
      </c>
    </row>
    <row r="2308" spans="2:3" x14ac:dyDescent="0.25">
      <c r="B2308" s="238">
        <v>2245</v>
      </c>
      <c r="C2308" s="237">
        <v>190.72759470236787</v>
      </c>
    </row>
    <row r="2309" spans="2:3" x14ac:dyDescent="0.25">
      <c r="B2309" s="238">
        <v>2246</v>
      </c>
      <c r="C2309" s="237">
        <v>55.75540393407131</v>
      </c>
    </row>
    <row r="2310" spans="2:3" x14ac:dyDescent="0.25">
      <c r="B2310" s="238">
        <v>2247</v>
      </c>
      <c r="C2310" s="237">
        <v>104.45778651466424</v>
      </c>
    </row>
    <row r="2311" spans="2:3" x14ac:dyDescent="0.25">
      <c r="B2311" s="238">
        <v>2248</v>
      </c>
      <c r="C2311" s="237">
        <v>55.062508526873174</v>
      </c>
    </row>
    <row r="2312" spans="2:3" x14ac:dyDescent="0.25">
      <c r="B2312" s="238">
        <v>2249</v>
      </c>
      <c r="C2312" s="237">
        <v>49.703466113322833</v>
      </c>
    </row>
    <row r="2313" spans="2:3" x14ac:dyDescent="0.25">
      <c r="B2313" s="238">
        <v>2250</v>
      </c>
      <c r="C2313" s="237">
        <v>341.35208404547927</v>
      </c>
    </row>
    <row r="2314" spans="2:3" x14ac:dyDescent="0.25">
      <c r="B2314" s="238">
        <v>2251</v>
      </c>
      <c r="C2314" s="237">
        <v>154.36378003673263</v>
      </c>
    </row>
    <row r="2315" spans="2:3" x14ac:dyDescent="0.25">
      <c r="B2315" s="238">
        <v>2252</v>
      </c>
      <c r="C2315" s="237">
        <v>20.945589669386649</v>
      </c>
    </row>
    <row r="2316" spans="2:3" x14ac:dyDescent="0.25">
      <c r="B2316" s="238">
        <v>2253</v>
      </c>
      <c r="C2316" s="237">
        <v>246.16021545306981</v>
      </c>
    </row>
    <row r="2317" spans="2:3" x14ac:dyDescent="0.25">
      <c r="B2317" s="238">
        <v>2254</v>
      </c>
      <c r="C2317" s="237">
        <v>226.92127846853433</v>
      </c>
    </row>
    <row r="2318" spans="2:3" x14ac:dyDescent="0.25">
      <c r="B2318" s="238">
        <v>2255</v>
      </c>
      <c r="C2318" s="237">
        <v>50.072329867702976</v>
      </c>
    </row>
    <row r="2319" spans="2:3" x14ac:dyDescent="0.25">
      <c r="B2319" s="238">
        <v>2256</v>
      </c>
      <c r="C2319" s="237">
        <v>299.95047290863528</v>
      </c>
    </row>
    <row r="2320" spans="2:3" x14ac:dyDescent="0.25">
      <c r="B2320" s="238">
        <v>2257</v>
      </c>
      <c r="C2320" s="237">
        <v>124.52930278475716</v>
      </c>
    </row>
    <row r="2321" spans="2:3" x14ac:dyDescent="0.25">
      <c r="B2321" s="238">
        <v>2258</v>
      </c>
      <c r="C2321" s="237">
        <v>-37.01613950556407</v>
      </c>
    </row>
    <row r="2322" spans="2:3" x14ac:dyDescent="0.25">
      <c r="B2322" s="238">
        <v>2259</v>
      </c>
      <c r="C2322" s="237">
        <v>104.08451489215831</v>
      </c>
    </row>
    <row r="2323" spans="2:3" x14ac:dyDescent="0.25">
      <c r="B2323" s="238">
        <v>2260</v>
      </c>
      <c r="C2323" s="237">
        <v>158.99459239966754</v>
      </c>
    </row>
    <row r="2324" spans="2:3" x14ac:dyDescent="0.25">
      <c r="B2324" s="238">
        <v>2261</v>
      </c>
      <c r="C2324" s="237">
        <v>103.34753988442489</v>
      </c>
    </row>
    <row r="2325" spans="2:3" x14ac:dyDescent="0.25">
      <c r="B2325" s="238">
        <v>2262</v>
      </c>
      <c r="C2325" s="237">
        <v>297.68482419119312</v>
      </c>
    </row>
    <row r="2326" spans="2:3" x14ac:dyDescent="0.25">
      <c r="B2326" s="238">
        <v>2263</v>
      </c>
      <c r="C2326" s="237">
        <v>113.8868044822479</v>
      </c>
    </row>
    <row r="2327" spans="2:3" x14ac:dyDescent="0.25">
      <c r="B2327" s="238">
        <v>2264</v>
      </c>
      <c r="C2327" s="237">
        <v>-153.59000377150255</v>
      </c>
    </row>
    <row r="2328" spans="2:3" x14ac:dyDescent="0.25">
      <c r="B2328" s="238">
        <v>2265</v>
      </c>
      <c r="C2328" s="237">
        <v>58.281457679290106</v>
      </c>
    </row>
    <row r="2329" spans="2:3" x14ac:dyDescent="0.25">
      <c r="B2329" s="238">
        <v>2266</v>
      </c>
      <c r="C2329" s="237">
        <v>129.77498519120857</v>
      </c>
    </row>
    <row r="2330" spans="2:3" x14ac:dyDescent="0.25">
      <c r="B2330" s="238">
        <v>2267</v>
      </c>
      <c r="C2330" s="237">
        <v>238.59925206889386</v>
      </c>
    </row>
    <row r="2331" spans="2:3" x14ac:dyDescent="0.25">
      <c r="B2331" s="238">
        <v>2268</v>
      </c>
      <c r="C2331" s="237">
        <v>62.889545216879732</v>
      </c>
    </row>
    <row r="2332" spans="2:3" x14ac:dyDescent="0.25">
      <c r="B2332" s="238">
        <v>2269</v>
      </c>
      <c r="C2332" s="237">
        <v>38.406128809627276</v>
      </c>
    </row>
    <row r="2333" spans="2:3" x14ac:dyDescent="0.25">
      <c r="B2333" s="238">
        <v>2270</v>
      </c>
      <c r="C2333" s="237">
        <v>263.73983379164684</v>
      </c>
    </row>
    <row r="2334" spans="2:3" x14ac:dyDescent="0.25">
      <c r="B2334" s="238">
        <v>2271</v>
      </c>
      <c r="C2334" s="237">
        <v>203.07015018642667</v>
      </c>
    </row>
    <row r="2335" spans="2:3" x14ac:dyDescent="0.25">
      <c r="B2335" s="238">
        <v>2272</v>
      </c>
      <c r="C2335" s="237">
        <v>-32.170748574651213</v>
      </c>
    </row>
    <row r="2336" spans="2:3" x14ac:dyDescent="0.25">
      <c r="B2336" s="238">
        <v>2273</v>
      </c>
      <c r="C2336" s="237">
        <v>18.044457758300695</v>
      </c>
    </row>
    <row r="2337" spans="2:3" x14ac:dyDescent="0.25">
      <c r="B2337" s="238">
        <v>2274</v>
      </c>
      <c r="C2337" s="237">
        <v>243.55644874136027</v>
      </c>
    </row>
    <row r="2338" spans="2:3" x14ac:dyDescent="0.25">
      <c r="B2338" s="238">
        <v>2275</v>
      </c>
      <c r="C2338" s="237">
        <v>366.23521382001616</v>
      </c>
    </row>
    <row r="2339" spans="2:3" x14ac:dyDescent="0.25">
      <c r="B2339" s="238">
        <v>2276</v>
      </c>
      <c r="C2339" s="237">
        <v>57.418064034529493</v>
      </c>
    </row>
    <row r="2340" spans="2:3" x14ac:dyDescent="0.25">
      <c r="B2340" s="238">
        <v>2277</v>
      </c>
      <c r="C2340" s="237">
        <v>409.44882188011746</v>
      </c>
    </row>
    <row r="2341" spans="2:3" x14ac:dyDescent="0.25">
      <c r="B2341" s="238">
        <v>2278</v>
      </c>
      <c r="C2341" s="237">
        <v>305.42347790982444</v>
      </c>
    </row>
    <row r="2342" spans="2:3" x14ac:dyDescent="0.25">
      <c r="B2342" s="238">
        <v>2279</v>
      </c>
      <c r="C2342" s="237">
        <v>-53.678230587697271</v>
      </c>
    </row>
    <row r="2343" spans="2:3" x14ac:dyDescent="0.25">
      <c r="B2343" s="238">
        <v>2280</v>
      </c>
      <c r="C2343" s="237">
        <v>-20.603326198682396</v>
      </c>
    </row>
    <row r="2344" spans="2:3" x14ac:dyDescent="0.25">
      <c r="B2344" s="238">
        <v>2281</v>
      </c>
      <c r="C2344" s="237">
        <v>17.687524426168267</v>
      </c>
    </row>
    <row r="2345" spans="2:3" x14ac:dyDescent="0.25">
      <c r="B2345" s="238">
        <v>2282</v>
      </c>
      <c r="C2345" s="237">
        <v>284.19843265268048</v>
      </c>
    </row>
    <row r="2346" spans="2:3" x14ac:dyDescent="0.25">
      <c r="B2346" s="238">
        <v>2283</v>
      </c>
      <c r="C2346" s="237">
        <v>70.756539745302916</v>
      </c>
    </row>
    <row r="2347" spans="2:3" x14ac:dyDescent="0.25">
      <c r="B2347" s="238">
        <v>2284</v>
      </c>
      <c r="C2347" s="237">
        <v>-130.13408225765568</v>
      </c>
    </row>
    <row r="2348" spans="2:3" x14ac:dyDescent="0.25">
      <c r="B2348" s="238">
        <v>2285</v>
      </c>
      <c r="C2348" s="237">
        <v>103.51769216533356</v>
      </c>
    </row>
    <row r="2349" spans="2:3" x14ac:dyDescent="0.25">
      <c r="B2349" s="238">
        <v>2286</v>
      </c>
      <c r="C2349" s="237">
        <v>-6.1322571422560515</v>
      </c>
    </row>
    <row r="2350" spans="2:3" x14ac:dyDescent="0.25">
      <c r="B2350" s="238">
        <v>2287</v>
      </c>
      <c r="C2350" s="237">
        <v>203.25399272743539</v>
      </c>
    </row>
    <row r="2351" spans="2:3" x14ac:dyDescent="0.25">
      <c r="B2351" s="238">
        <v>2288</v>
      </c>
      <c r="C2351" s="237">
        <v>310.95093344546842</v>
      </c>
    </row>
    <row r="2352" spans="2:3" x14ac:dyDescent="0.25">
      <c r="B2352" s="238">
        <v>2289</v>
      </c>
      <c r="C2352" s="237">
        <v>363.2876396503068</v>
      </c>
    </row>
    <row r="2353" spans="2:3" x14ac:dyDescent="0.25">
      <c r="B2353" s="238">
        <v>2290</v>
      </c>
      <c r="C2353" s="237">
        <v>-40.118670668663668</v>
      </c>
    </row>
    <row r="2354" spans="2:3" x14ac:dyDescent="0.25">
      <c r="B2354" s="238">
        <v>2291</v>
      </c>
      <c r="C2354" s="237">
        <v>71.341988095306135</v>
      </c>
    </row>
    <row r="2355" spans="2:3" x14ac:dyDescent="0.25">
      <c r="B2355" s="238">
        <v>2292</v>
      </c>
      <c r="C2355" s="237">
        <v>232.22522797490666</v>
      </c>
    </row>
    <row r="2356" spans="2:3" x14ac:dyDescent="0.25">
      <c r="B2356" s="238">
        <v>2293</v>
      </c>
      <c r="C2356" s="237">
        <v>299.76395428137914</v>
      </c>
    </row>
    <row r="2357" spans="2:3" x14ac:dyDescent="0.25">
      <c r="B2357" s="238">
        <v>2294</v>
      </c>
      <c r="C2357" s="237">
        <v>146.71248338696438</v>
      </c>
    </row>
    <row r="2358" spans="2:3" x14ac:dyDescent="0.25">
      <c r="B2358" s="238">
        <v>2295</v>
      </c>
      <c r="C2358" s="237">
        <v>232.58007928394426</v>
      </c>
    </row>
    <row r="2359" spans="2:3" x14ac:dyDescent="0.25">
      <c r="B2359" s="238">
        <v>2296</v>
      </c>
      <c r="C2359" s="237">
        <v>160.42095666816249</v>
      </c>
    </row>
    <row r="2360" spans="2:3" x14ac:dyDescent="0.25">
      <c r="B2360" s="238">
        <v>2297</v>
      </c>
      <c r="C2360" s="237">
        <v>305.39601475524546</v>
      </c>
    </row>
    <row r="2361" spans="2:3" x14ac:dyDescent="0.25">
      <c r="B2361" s="238">
        <v>2298</v>
      </c>
      <c r="C2361" s="237">
        <v>153.22711381615935</v>
      </c>
    </row>
    <row r="2362" spans="2:3" x14ac:dyDescent="0.25">
      <c r="B2362" s="238">
        <v>2299</v>
      </c>
      <c r="C2362" s="237">
        <v>51.479593338036608</v>
      </c>
    </row>
    <row r="2363" spans="2:3" x14ac:dyDescent="0.25">
      <c r="B2363" s="238">
        <v>2300</v>
      </c>
      <c r="C2363" s="237">
        <v>278.65922862218736</v>
      </c>
    </row>
    <row r="2364" spans="2:3" x14ac:dyDescent="0.25">
      <c r="B2364" s="238">
        <v>2301</v>
      </c>
      <c r="C2364" s="237">
        <v>-133.6103343389122</v>
      </c>
    </row>
    <row r="2365" spans="2:3" x14ac:dyDescent="0.25">
      <c r="B2365" s="238">
        <v>2302</v>
      </c>
      <c r="C2365" s="237">
        <v>74.585757541763712</v>
      </c>
    </row>
    <row r="2366" spans="2:3" x14ac:dyDescent="0.25">
      <c r="B2366" s="238">
        <v>2303</v>
      </c>
      <c r="C2366" s="237">
        <v>215.01514269007092</v>
      </c>
    </row>
    <row r="2367" spans="2:3" x14ac:dyDescent="0.25">
      <c r="B2367" s="238">
        <v>2304</v>
      </c>
      <c r="C2367" s="237">
        <v>239.07119735104848</v>
      </c>
    </row>
    <row r="2368" spans="2:3" x14ac:dyDescent="0.25">
      <c r="B2368" s="238">
        <v>2305</v>
      </c>
      <c r="C2368" s="237">
        <v>249.72681513563694</v>
      </c>
    </row>
    <row r="2369" spans="2:3" x14ac:dyDescent="0.25">
      <c r="B2369" s="238">
        <v>2306</v>
      </c>
      <c r="C2369" s="237">
        <v>299.06477958165124</v>
      </c>
    </row>
    <row r="2370" spans="2:3" x14ac:dyDescent="0.25">
      <c r="B2370" s="238">
        <v>2307</v>
      </c>
      <c r="C2370" s="237">
        <v>-102.55115494675169</v>
      </c>
    </row>
    <row r="2371" spans="2:3" x14ac:dyDescent="0.25">
      <c r="B2371" s="238">
        <v>2308</v>
      </c>
      <c r="C2371" s="237">
        <v>1.1665674561570256</v>
      </c>
    </row>
    <row r="2372" spans="2:3" x14ac:dyDescent="0.25">
      <c r="B2372" s="238">
        <v>2309</v>
      </c>
      <c r="C2372" s="237">
        <v>201.80654156597842</v>
      </c>
    </row>
    <row r="2373" spans="2:3" x14ac:dyDescent="0.25">
      <c r="B2373" s="238">
        <v>2310</v>
      </c>
      <c r="C2373" s="237">
        <v>306.15537195068032</v>
      </c>
    </row>
    <row r="2374" spans="2:3" x14ac:dyDescent="0.25">
      <c r="B2374" s="238">
        <v>2311</v>
      </c>
      <c r="C2374" s="237">
        <v>224.69142096167349</v>
      </c>
    </row>
    <row r="2375" spans="2:3" x14ac:dyDescent="0.25">
      <c r="B2375" s="238">
        <v>2312</v>
      </c>
      <c r="C2375" s="237">
        <v>-138.08131070131469</v>
      </c>
    </row>
    <row r="2376" spans="2:3" x14ac:dyDescent="0.25">
      <c r="B2376" s="238">
        <v>2313</v>
      </c>
      <c r="C2376" s="237">
        <v>86.701612329784012</v>
      </c>
    </row>
    <row r="2377" spans="2:3" x14ac:dyDescent="0.25">
      <c r="B2377" s="238">
        <v>2314</v>
      </c>
      <c r="C2377" s="237">
        <v>109.85754256569274</v>
      </c>
    </row>
    <row r="2378" spans="2:3" x14ac:dyDescent="0.25">
      <c r="B2378" s="238">
        <v>2315</v>
      </c>
      <c r="C2378" s="237">
        <v>127.86350405325709</v>
      </c>
    </row>
    <row r="2379" spans="2:3" x14ac:dyDescent="0.25">
      <c r="B2379" s="238">
        <v>2316</v>
      </c>
      <c r="C2379" s="237">
        <v>62.983620180738157</v>
      </c>
    </row>
    <row r="2380" spans="2:3" x14ac:dyDescent="0.25">
      <c r="B2380" s="238">
        <v>2317</v>
      </c>
      <c r="C2380" s="237">
        <v>-22.871534506284348</v>
      </c>
    </row>
    <row r="2381" spans="2:3" x14ac:dyDescent="0.25">
      <c r="B2381" s="238">
        <v>2318</v>
      </c>
      <c r="C2381" s="237">
        <v>126.43501748545492</v>
      </c>
    </row>
    <row r="2382" spans="2:3" x14ac:dyDescent="0.25">
      <c r="B2382" s="238">
        <v>2319</v>
      </c>
      <c r="C2382" s="237">
        <v>255.19735551335106</v>
      </c>
    </row>
    <row r="2383" spans="2:3" x14ac:dyDescent="0.25">
      <c r="B2383" s="238">
        <v>2320</v>
      </c>
      <c r="C2383" s="237">
        <v>80.552832799143999</v>
      </c>
    </row>
    <row r="2384" spans="2:3" x14ac:dyDescent="0.25">
      <c r="B2384" s="238">
        <v>2321</v>
      </c>
      <c r="C2384" s="237">
        <v>341.68139579630156</v>
      </c>
    </row>
    <row r="2385" spans="2:3" x14ac:dyDescent="0.25">
      <c r="B2385" s="238">
        <v>2322</v>
      </c>
      <c r="C2385" s="237">
        <v>100.64037258526893</v>
      </c>
    </row>
    <row r="2386" spans="2:3" x14ac:dyDescent="0.25">
      <c r="B2386" s="238">
        <v>2323</v>
      </c>
      <c r="C2386" s="237">
        <v>52.320850065972124</v>
      </c>
    </row>
    <row r="2387" spans="2:3" x14ac:dyDescent="0.25">
      <c r="B2387" s="238">
        <v>2324</v>
      </c>
      <c r="C2387" s="237">
        <v>-55.819013813445679</v>
      </c>
    </row>
    <row r="2388" spans="2:3" x14ac:dyDescent="0.25">
      <c r="B2388" s="238">
        <v>2325</v>
      </c>
      <c r="C2388" s="237">
        <v>14.211729915958927</v>
      </c>
    </row>
    <row r="2389" spans="2:3" x14ac:dyDescent="0.25">
      <c r="B2389" s="238">
        <v>2326</v>
      </c>
      <c r="C2389" s="237">
        <v>177.35463126877423</v>
      </c>
    </row>
    <row r="2390" spans="2:3" x14ac:dyDescent="0.25">
      <c r="B2390" s="238">
        <v>2327</v>
      </c>
      <c r="C2390" s="237">
        <v>-41.261927450965146</v>
      </c>
    </row>
    <row r="2391" spans="2:3" x14ac:dyDescent="0.25">
      <c r="B2391" s="238">
        <v>2328</v>
      </c>
      <c r="C2391" s="237">
        <v>135.25894853888929</v>
      </c>
    </row>
    <row r="2392" spans="2:3" x14ac:dyDescent="0.25">
      <c r="B2392" s="238">
        <v>2329</v>
      </c>
      <c r="C2392" s="237">
        <v>-109.81561719281717</v>
      </c>
    </row>
    <row r="2393" spans="2:3" x14ac:dyDescent="0.25">
      <c r="B2393" s="238">
        <v>2330</v>
      </c>
      <c r="C2393" s="237">
        <v>361.88360731883893</v>
      </c>
    </row>
    <row r="2394" spans="2:3" x14ac:dyDescent="0.25">
      <c r="B2394" s="238">
        <v>2331</v>
      </c>
      <c r="C2394" s="237">
        <v>13.149382186663701</v>
      </c>
    </row>
    <row r="2395" spans="2:3" x14ac:dyDescent="0.25">
      <c r="B2395" s="238">
        <v>2332</v>
      </c>
      <c r="C2395" s="237">
        <v>123.89036498988335</v>
      </c>
    </row>
    <row r="2396" spans="2:3" x14ac:dyDescent="0.25">
      <c r="B2396" s="238">
        <v>2333</v>
      </c>
      <c r="C2396" s="237">
        <v>17.032791796644617</v>
      </c>
    </row>
    <row r="2397" spans="2:3" x14ac:dyDescent="0.25">
      <c r="B2397" s="238">
        <v>2334</v>
      </c>
      <c r="C2397" s="237">
        <v>264.04162889694237</v>
      </c>
    </row>
    <row r="2398" spans="2:3" x14ac:dyDescent="0.25">
      <c r="B2398" s="238">
        <v>2335</v>
      </c>
      <c r="C2398" s="237">
        <v>259.4136939273115</v>
      </c>
    </row>
    <row r="2399" spans="2:3" x14ac:dyDescent="0.25">
      <c r="B2399" s="238">
        <v>2336</v>
      </c>
      <c r="C2399" s="237">
        <v>58.877859589234689</v>
      </c>
    </row>
    <row r="2400" spans="2:3" x14ac:dyDescent="0.25">
      <c r="B2400" s="238">
        <v>2337</v>
      </c>
      <c r="C2400" s="237">
        <v>310.64605004916768</v>
      </c>
    </row>
    <row r="2401" spans="2:3" x14ac:dyDescent="0.25">
      <c r="B2401" s="238">
        <v>2338</v>
      </c>
      <c r="C2401" s="237">
        <v>93.042061129782809</v>
      </c>
    </row>
    <row r="2402" spans="2:3" x14ac:dyDescent="0.25">
      <c r="B2402" s="238">
        <v>2339</v>
      </c>
      <c r="C2402" s="237">
        <v>129.71557390240301</v>
      </c>
    </row>
    <row r="2403" spans="2:3" x14ac:dyDescent="0.25">
      <c r="B2403" s="238">
        <v>2340</v>
      </c>
      <c r="C2403" s="237">
        <v>-9.2779010227443734</v>
      </c>
    </row>
    <row r="2404" spans="2:3" x14ac:dyDescent="0.25">
      <c r="B2404" s="238">
        <v>2341</v>
      </c>
      <c r="C2404" s="237">
        <v>13.428226656708446</v>
      </c>
    </row>
    <row r="2405" spans="2:3" x14ac:dyDescent="0.25">
      <c r="B2405" s="238">
        <v>2342</v>
      </c>
      <c r="C2405" s="237">
        <v>87.154921648271895</v>
      </c>
    </row>
    <row r="2406" spans="2:3" x14ac:dyDescent="0.25">
      <c r="B2406" s="238">
        <v>2343</v>
      </c>
      <c r="C2406" s="237">
        <v>214.52051631059146</v>
      </c>
    </row>
    <row r="2407" spans="2:3" x14ac:dyDescent="0.25">
      <c r="B2407" s="238">
        <v>2344</v>
      </c>
      <c r="C2407" s="237">
        <v>-35.239069912198744</v>
      </c>
    </row>
    <row r="2408" spans="2:3" x14ac:dyDescent="0.25">
      <c r="B2408" s="238">
        <v>2345</v>
      </c>
      <c r="C2408" s="237">
        <v>-140.04262663825966</v>
      </c>
    </row>
    <row r="2409" spans="2:3" x14ac:dyDescent="0.25">
      <c r="B2409" s="238">
        <v>2346</v>
      </c>
      <c r="C2409" s="237">
        <v>89.461249215208085</v>
      </c>
    </row>
    <row r="2410" spans="2:3" x14ac:dyDescent="0.25">
      <c r="B2410" s="238">
        <v>2347</v>
      </c>
      <c r="C2410" s="237">
        <v>140.38444345335941</v>
      </c>
    </row>
    <row r="2411" spans="2:3" x14ac:dyDescent="0.25">
      <c r="B2411" s="238">
        <v>2348</v>
      </c>
      <c r="C2411" s="237">
        <v>-185.19913451486531</v>
      </c>
    </row>
    <row r="2412" spans="2:3" x14ac:dyDescent="0.25">
      <c r="B2412" s="238">
        <v>2349</v>
      </c>
      <c r="C2412" s="237">
        <v>158.1614263779143</v>
      </c>
    </row>
    <row r="2413" spans="2:3" x14ac:dyDescent="0.25">
      <c r="B2413" s="238">
        <v>2350</v>
      </c>
      <c r="C2413" s="237">
        <v>210.61835627457845</v>
      </c>
    </row>
    <row r="2414" spans="2:3" x14ac:dyDescent="0.25">
      <c r="B2414" s="238">
        <v>2351</v>
      </c>
      <c r="C2414" s="237">
        <v>34.507613970562218</v>
      </c>
    </row>
    <row r="2415" spans="2:3" x14ac:dyDescent="0.25">
      <c r="B2415" s="238">
        <v>2352</v>
      </c>
      <c r="C2415" s="237">
        <v>274.1662507486555</v>
      </c>
    </row>
    <row r="2416" spans="2:3" x14ac:dyDescent="0.25">
      <c r="B2416" s="238">
        <v>2353</v>
      </c>
      <c r="C2416" s="237">
        <v>84.464103594084776</v>
      </c>
    </row>
    <row r="2417" spans="2:3" x14ac:dyDescent="0.25">
      <c r="B2417" s="238">
        <v>2354</v>
      </c>
      <c r="C2417" s="237">
        <v>83.888511097023297</v>
      </c>
    </row>
    <row r="2418" spans="2:3" x14ac:dyDescent="0.25">
      <c r="B2418" s="238">
        <v>2355</v>
      </c>
      <c r="C2418" s="237">
        <v>106.50139782323735</v>
      </c>
    </row>
    <row r="2419" spans="2:3" x14ac:dyDescent="0.25">
      <c r="B2419" s="238">
        <v>2356</v>
      </c>
      <c r="C2419" s="237">
        <v>131.73069910333464</v>
      </c>
    </row>
    <row r="2420" spans="2:3" x14ac:dyDescent="0.25">
      <c r="B2420" s="238">
        <v>2357</v>
      </c>
      <c r="C2420" s="237">
        <v>-43.409935277052767</v>
      </c>
    </row>
    <row r="2421" spans="2:3" x14ac:dyDescent="0.25">
      <c r="B2421" s="238">
        <v>2358</v>
      </c>
      <c r="C2421" s="237">
        <v>14.201787066022845</v>
      </c>
    </row>
    <row r="2422" spans="2:3" x14ac:dyDescent="0.25">
      <c r="B2422" s="238">
        <v>2359</v>
      </c>
      <c r="C2422" s="237">
        <v>176.13454907052073</v>
      </c>
    </row>
    <row r="2423" spans="2:3" x14ac:dyDescent="0.25">
      <c r="B2423" s="238">
        <v>2360</v>
      </c>
      <c r="C2423" s="237">
        <v>77.430982910205842</v>
      </c>
    </row>
    <row r="2424" spans="2:3" x14ac:dyDescent="0.25">
      <c r="B2424" s="238">
        <v>2361</v>
      </c>
      <c r="C2424" s="237">
        <v>56.641078897405023</v>
      </c>
    </row>
    <row r="2425" spans="2:3" x14ac:dyDescent="0.25">
      <c r="B2425" s="238">
        <v>2362</v>
      </c>
      <c r="C2425" s="237">
        <v>-5.7661699391488384</v>
      </c>
    </row>
    <row r="2426" spans="2:3" x14ac:dyDescent="0.25">
      <c r="B2426" s="238">
        <v>2363</v>
      </c>
      <c r="C2426" s="237">
        <v>126.86958015759865</v>
      </c>
    </row>
    <row r="2427" spans="2:3" x14ac:dyDescent="0.25">
      <c r="B2427" s="238">
        <v>2364</v>
      </c>
      <c r="C2427" s="237">
        <v>258.40194008563782</v>
      </c>
    </row>
    <row r="2428" spans="2:3" x14ac:dyDescent="0.25">
      <c r="B2428" s="238">
        <v>2365</v>
      </c>
      <c r="C2428" s="237">
        <v>-63.050859818023383</v>
      </c>
    </row>
    <row r="2429" spans="2:3" x14ac:dyDescent="0.25">
      <c r="B2429" s="238">
        <v>2366</v>
      </c>
      <c r="C2429" s="237">
        <v>20.776875710367918</v>
      </c>
    </row>
    <row r="2430" spans="2:3" x14ac:dyDescent="0.25">
      <c r="B2430" s="238">
        <v>2367</v>
      </c>
      <c r="C2430" s="237">
        <v>-0.35133697317429835</v>
      </c>
    </row>
    <row r="2431" spans="2:3" x14ac:dyDescent="0.25">
      <c r="B2431" s="238">
        <v>2368</v>
      </c>
      <c r="C2431" s="237">
        <v>288.29051426677245</v>
      </c>
    </row>
    <row r="2432" spans="2:3" x14ac:dyDescent="0.25">
      <c r="B2432" s="238">
        <v>2369</v>
      </c>
      <c r="C2432" s="237">
        <v>-37.10292601228204</v>
      </c>
    </row>
    <row r="2433" spans="2:3" x14ac:dyDescent="0.25">
      <c r="B2433" s="238">
        <v>2370</v>
      </c>
      <c r="C2433" s="237">
        <v>212.86350949638734</v>
      </c>
    </row>
    <row r="2434" spans="2:3" x14ac:dyDescent="0.25">
      <c r="B2434" s="238">
        <v>2371</v>
      </c>
      <c r="C2434" s="237">
        <v>0.66353204363690566</v>
      </c>
    </row>
    <row r="2435" spans="2:3" x14ac:dyDescent="0.25">
      <c r="B2435" s="238">
        <v>2372</v>
      </c>
      <c r="C2435" s="237">
        <v>150.75659934750101</v>
      </c>
    </row>
    <row r="2436" spans="2:3" x14ac:dyDescent="0.25">
      <c r="B2436" s="238">
        <v>2373</v>
      </c>
      <c r="C2436" s="237">
        <v>187.28743789952193</v>
      </c>
    </row>
    <row r="2437" spans="2:3" x14ac:dyDescent="0.25">
      <c r="B2437" s="238">
        <v>2374</v>
      </c>
      <c r="C2437" s="237">
        <v>83.568041400143812</v>
      </c>
    </row>
    <row r="2438" spans="2:3" x14ac:dyDescent="0.25">
      <c r="B2438" s="238">
        <v>2375</v>
      </c>
      <c r="C2438" s="237">
        <v>268.85895596905186</v>
      </c>
    </row>
    <row r="2439" spans="2:3" x14ac:dyDescent="0.25">
      <c r="B2439" s="238">
        <v>2376</v>
      </c>
      <c r="C2439" s="237">
        <v>187.31475629576101</v>
      </c>
    </row>
    <row r="2440" spans="2:3" x14ac:dyDescent="0.25">
      <c r="B2440" s="238">
        <v>2377</v>
      </c>
      <c r="C2440" s="237">
        <v>201.49223306223246</v>
      </c>
    </row>
    <row r="2441" spans="2:3" x14ac:dyDescent="0.25">
      <c r="B2441" s="238">
        <v>2378</v>
      </c>
      <c r="C2441" s="237">
        <v>42.722728109822512</v>
      </c>
    </row>
    <row r="2442" spans="2:3" x14ac:dyDescent="0.25">
      <c r="B2442" s="238">
        <v>2379</v>
      </c>
      <c r="C2442" s="237">
        <v>110.73621135196532</v>
      </c>
    </row>
    <row r="2443" spans="2:3" x14ac:dyDescent="0.25">
      <c r="B2443" s="238">
        <v>2380</v>
      </c>
      <c r="C2443" s="237">
        <v>295.74369897348606</v>
      </c>
    </row>
    <row r="2444" spans="2:3" x14ac:dyDescent="0.25">
      <c r="B2444" s="238">
        <v>2381</v>
      </c>
      <c r="C2444" s="237">
        <v>-12.912770803519635</v>
      </c>
    </row>
    <row r="2445" spans="2:3" x14ac:dyDescent="0.25">
      <c r="B2445" s="238">
        <v>2382</v>
      </c>
      <c r="C2445" s="237">
        <v>303.12146954666719</v>
      </c>
    </row>
    <row r="2446" spans="2:3" x14ac:dyDescent="0.25">
      <c r="B2446" s="238">
        <v>2383</v>
      </c>
      <c r="C2446" s="237">
        <v>-156.19537619549669</v>
      </c>
    </row>
    <row r="2447" spans="2:3" x14ac:dyDescent="0.25">
      <c r="B2447" s="238">
        <v>2384</v>
      </c>
      <c r="C2447" s="237">
        <v>194.34550487364083</v>
      </c>
    </row>
    <row r="2448" spans="2:3" x14ac:dyDescent="0.25">
      <c r="B2448" s="238">
        <v>2385</v>
      </c>
      <c r="C2448" s="237">
        <v>310.41404025401374</v>
      </c>
    </row>
    <row r="2449" spans="2:3" x14ac:dyDescent="0.25">
      <c r="B2449" s="238">
        <v>2386</v>
      </c>
      <c r="C2449" s="237">
        <v>32.355272271062475</v>
      </c>
    </row>
    <row r="2450" spans="2:3" x14ac:dyDescent="0.25">
      <c r="B2450" s="238">
        <v>2387</v>
      </c>
      <c r="C2450" s="237">
        <v>226.74252311583396</v>
      </c>
    </row>
    <row r="2451" spans="2:3" x14ac:dyDescent="0.25">
      <c r="B2451" s="238">
        <v>2388</v>
      </c>
      <c r="C2451" s="237">
        <v>281.1857391934891</v>
      </c>
    </row>
    <row r="2452" spans="2:3" x14ac:dyDescent="0.25">
      <c r="B2452" s="238">
        <v>2389</v>
      </c>
      <c r="C2452" s="237">
        <v>115.66160051045725</v>
      </c>
    </row>
    <row r="2453" spans="2:3" x14ac:dyDescent="0.25">
      <c r="B2453" s="238">
        <v>2390</v>
      </c>
      <c r="C2453" s="237">
        <v>131.78213760120545</v>
      </c>
    </row>
    <row r="2454" spans="2:3" x14ac:dyDescent="0.25">
      <c r="B2454" s="238">
        <v>2391</v>
      </c>
      <c r="C2454" s="237">
        <v>327.79342028430847</v>
      </c>
    </row>
    <row r="2455" spans="2:3" x14ac:dyDescent="0.25">
      <c r="B2455" s="238">
        <v>2392</v>
      </c>
      <c r="C2455" s="237">
        <v>-99.203437231013595</v>
      </c>
    </row>
    <row r="2456" spans="2:3" x14ac:dyDescent="0.25">
      <c r="B2456" s="238">
        <v>2393</v>
      </c>
      <c r="C2456" s="237">
        <v>198.04210628803011</v>
      </c>
    </row>
    <row r="2457" spans="2:3" x14ac:dyDescent="0.25">
      <c r="B2457" s="238">
        <v>2394</v>
      </c>
      <c r="C2457" s="237">
        <v>20.999633748373441</v>
      </c>
    </row>
    <row r="2458" spans="2:3" x14ac:dyDescent="0.25">
      <c r="B2458" s="238">
        <v>2395</v>
      </c>
      <c r="C2458" s="237">
        <v>101.73445109874667</v>
      </c>
    </row>
    <row r="2459" spans="2:3" x14ac:dyDescent="0.25">
      <c r="B2459" s="238">
        <v>2396</v>
      </c>
      <c r="C2459" s="237">
        <v>304.25387879791003</v>
      </c>
    </row>
    <row r="2460" spans="2:3" x14ac:dyDescent="0.25">
      <c r="B2460" s="238">
        <v>2397</v>
      </c>
      <c r="C2460" s="237">
        <v>229.59484653051618</v>
      </c>
    </row>
    <row r="2461" spans="2:3" x14ac:dyDescent="0.25">
      <c r="B2461" s="238">
        <v>2398</v>
      </c>
      <c r="C2461" s="237">
        <v>416.34419561534276</v>
      </c>
    </row>
    <row r="2462" spans="2:3" x14ac:dyDescent="0.25">
      <c r="B2462" s="238">
        <v>2399</v>
      </c>
      <c r="C2462" s="237">
        <v>-43.419420743065331</v>
      </c>
    </row>
    <row r="2463" spans="2:3" x14ac:dyDescent="0.25">
      <c r="B2463" s="238">
        <v>2400</v>
      </c>
      <c r="C2463" s="237">
        <v>66.987103269973346</v>
      </c>
    </row>
    <row r="2464" spans="2:3" x14ac:dyDescent="0.25">
      <c r="B2464" s="238">
        <v>2401</v>
      </c>
      <c r="C2464" s="237">
        <v>-80.665074694651821</v>
      </c>
    </row>
    <row r="2465" spans="2:3" x14ac:dyDescent="0.25">
      <c r="B2465" s="238">
        <v>2402</v>
      </c>
      <c r="C2465" s="237">
        <v>272.94387417686266</v>
      </c>
    </row>
    <row r="2466" spans="2:3" x14ac:dyDescent="0.25">
      <c r="B2466" s="238">
        <v>2403</v>
      </c>
      <c r="C2466" s="237">
        <v>307.04272772109448</v>
      </c>
    </row>
    <row r="2467" spans="2:3" x14ac:dyDescent="0.25">
      <c r="B2467" s="238">
        <v>2404</v>
      </c>
      <c r="C2467" s="237">
        <v>59.018857577432684</v>
      </c>
    </row>
    <row r="2468" spans="2:3" x14ac:dyDescent="0.25">
      <c r="B2468" s="238">
        <v>2405</v>
      </c>
      <c r="C2468" s="237">
        <v>47.569253039754798</v>
      </c>
    </row>
    <row r="2469" spans="2:3" x14ac:dyDescent="0.25">
      <c r="B2469" s="238">
        <v>2406</v>
      </c>
      <c r="C2469" s="237">
        <v>15.401095959812821</v>
      </c>
    </row>
    <row r="2470" spans="2:3" x14ac:dyDescent="0.25">
      <c r="B2470" s="238">
        <v>2407</v>
      </c>
      <c r="C2470" s="237">
        <v>148.67568402542864</v>
      </c>
    </row>
    <row r="2471" spans="2:3" x14ac:dyDescent="0.25">
      <c r="B2471" s="238">
        <v>2408</v>
      </c>
      <c r="C2471" s="237">
        <v>215.86367111801485</v>
      </c>
    </row>
    <row r="2472" spans="2:3" x14ac:dyDescent="0.25">
      <c r="B2472" s="238">
        <v>2409</v>
      </c>
      <c r="C2472" s="237">
        <v>324.23928479159491</v>
      </c>
    </row>
    <row r="2473" spans="2:3" x14ac:dyDescent="0.25">
      <c r="B2473" s="238">
        <v>2410</v>
      </c>
      <c r="C2473" s="237">
        <v>305.39034931479534</v>
      </c>
    </row>
    <row r="2474" spans="2:3" x14ac:dyDescent="0.25">
      <c r="B2474" s="238">
        <v>2411</v>
      </c>
      <c r="C2474" s="237">
        <v>286.42789296132173</v>
      </c>
    </row>
    <row r="2475" spans="2:3" x14ac:dyDescent="0.25">
      <c r="B2475" s="238">
        <v>2412</v>
      </c>
      <c r="C2475" s="237">
        <v>17.269305905812743</v>
      </c>
    </row>
    <row r="2476" spans="2:3" x14ac:dyDescent="0.25">
      <c r="B2476" s="238">
        <v>2413</v>
      </c>
      <c r="C2476" s="237">
        <v>30.243114160924478</v>
      </c>
    </row>
    <row r="2477" spans="2:3" x14ac:dyDescent="0.25">
      <c r="B2477" s="238">
        <v>2414</v>
      </c>
      <c r="C2477" s="237">
        <v>30.020908236866319</v>
      </c>
    </row>
    <row r="2478" spans="2:3" x14ac:dyDescent="0.25">
      <c r="B2478" s="238">
        <v>2415</v>
      </c>
      <c r="C2478" s="237">
        <v>104.26561083271584</v>
      </c>
    </row>
    <row r="2479" spans="2:3" x14ac:dyDescent="0.25">
      <c r="B2479" s="238">
        <v>2416</v>
      </c>
      <c r="C2479" s="237">
        <v>-18.772400981759347</v>
      </c>
    </row>
    <row r="2480" spans="2:3" x14ac:dyDescent="0.25">
      <c r="B2480" s="238">
        <v>2417</v>
      </c>
      <c r="C2480" s="237">
        <v>183.85049104118809</v>
      </c>
    </row>
    <row r="2481" spans="2:3" x14ac:dyDescent="0.25">
      <c r="B2481" s="238">
        <v>2418</v>
      </c>
      <c r="C2481" s="237">
        <v>-81.751274805131857</v>
      </c>
    </row>
    <row r="2482" spans="2:3" x14ac:dyDescent="0.25">
      <c r="B2482" s="238">
        <v>2419</v>
      </c>
      <c r="C2482" s="237">
        <v>40.538212413498897</v>
      </c>
    </row>
    <row r="2483" spans="2:3" x14ac:dyDescent="0.25">
      <c r="B2483" s="238">
        <v>2420</v>
      </c>
      <c r="C2483" s="237">
        <v>11.79439714690524</v>
      </c>
    </row>
    <row r="2484" spans="2:3" x14ac:dyDescent="0.25">
      <c r="B2484" s="238">
        <v>2421</v>
      </c>
      <c r="C2484" s="237">
        <v>250.61023683302977</v>
      </c>
    </row>
    <row r="2485" spans="2:3" x14ac:dyDescent="0.25">
      <c r="B2485" s="238">
        <v>2422</v>
      </c>
      <c r="C2485" s="237">
        <v>153.19850831360651</v>
      </c>
    </row>
    <row r="2486" spans="2:3" x14ac:dyDescent="0.25">
      <c r="B2486" s="238">
        <v>2423</v>
      </c>
      <c r="C2486" s="237">
        <v>65.30834337106684</v>
      </c>
    </row>
    <row r="2487" spans="2:3" x14ac:dyDescent="0.25">
      <c r="B2487" s="238">
        <v>2424</v>
      </c>
      <c r="C2487" s="237">
        <v>-72.319888275886882</v>
      </c>
    </row>
    <row r="2488" spans="2:3" x14ac:dyDescent="0.25">
      <c r="B2488" s="238">
        <v>2425</v>
      </c>
      <c r="C2488" s="237">
        <v>272.73682109351631</v>
      </c>
    </row>
    <row r="2489" spans="2:3" x14ac:dyDescent="0.25">
      <c r="B2489" s="238">
        <v>2426</v>
      </c>
      <c r="C2489" s="237">
        <v>-193.64269146277655</v>
      </c>
    </row>
    <row r="2490" spans="2:3" x14ac:dyDescent="0.25">
      <c r="B2490" s="238">
        <v>2427</v>
      </c>
      <c r="C2490" s="237">
        <v>-20.107031242950967</v>
      </c>
    </row>
    <row r="2491" spans="2:3" x14ac:dyDescent="0.25">
      <c r="B2491" s="238">
        <v>2428</v>
      </c>
      <c r="C2491" s="237">
        <v>239.78711702740236</v>
      </c>
    </row>
    <row r="2492" spans="2:3" x14ac:dyDescent="0.25">
      <c r="B2492" s="238">
        <v>2429</v>
      </c>
      <c r="C2492" s="237">
        <v>196.12830195895222</v>
      </c>
    </row>
    <row r="2493" spans="2:3" x14ac:dyDescent="0.25">
      <c r="B2493" s="238">
        <v>2430</v>
      </c>
      <c r="C2493" s="237">
        <v>60.762810654848586</v>
      </c>
    </row>
    <row r="2494" spans="2:3" x14ac:dyDescent="0.25">
      <c r="B2494" s="238">
        <v>2431</v>
      </c>
      <c r="C2494" s="237">
        <v>162.99896903209847</v>
      </c>
    </row>
    <row r="2495" spans="2:3" x14ac:dyDescent="0.25">
      <c r="B2495" s="238">
        <v>2432</v>
      </c>
      <c r="C2495" s="237">
        <v>-62.019746007992524</v>
      </c>
    </row>
    <row r="2496" spans="2:3" x14ac:dyDescent="0.25">
      <c r="B2496" s="238">
        <v>2433</v>
      </c>
      <c r="C2496" s="237">
        <v>107.28022400923967</v>
      </c>
    </row>
    <row r="2497" spans="2:3" x14ac:dyDescent="0.25">
      <c r="B2497" s="238">
        <v>2434</v>
      </c>
      <c r="C2497" s="237">
        <v>368.99972772116826</v>
      </c>
    </row>
    <row r="2498" spans="2:3" x14ac:dyDescent="0.25">
      <c r="B2498" s="238">
        <v>2435</v>
      </c>
      <c r="C2498" s="237">
        <v>93.694823551209225</v>
      </c>
    </row>
    <row r="2499" spans="2:3" x14ac:dyDescent="0.25">
      <c r="B2499" s="238">
        <v>2436</v>
      </c>
      <c r="C2499" s="237">
        <v>-4.7818632091413207</v>
      </c>
    </row>
    <row r="2500" spans="2:3" x14ac:dyDescent="0.25">
      <c r="B2500" s="238">
        <v>2437</v>
      </c>
      <c r="C2500" s="237">
        <v>-71.989835541506494</v>
      </c>
    </row>
    <row r="2501" spans="2:3" x14ac:dyDescent="0.25">
      <c r="B2501" s="238">
        <v>2438</v>
      </c>
      <c r="C2501" s="237">
        <v>-116.68933642660406</v>
      </c>
    </row>
    <row r="2502" spans="2:3" x14ac:dyDescent="0.25">
      <c r="B2502" s="238">
        <v>2439</v>
      </c>
      <c r="C2502" s="237">
        <v>-77.929952499448575</v>
      </c>
    </row>
    <row r="2503" spans="2:3" x14ac:dyDescent="0.25">
      <c r="B2503" s="238">
        <v>2440</v>
      </c>
      <c r="C2503" s="237">
        <v>99.125983803371184</v>
      </c>
    </row>
    <row r="2504" spans="2:3" x14ac:dyDescent="0.25">
      <c r="B2504" s="238">
        <v>2441</v>
      </c>
      <c r="C2504" s="237">
        <v>-22.015191328591129</v>
      </c>
    </row>
    <row r="2505" spans="2:3" x14ac:dyDescent="0.25">
      <c r="B2505" s="238">
        <v>2442</v>
      </c>
      <c r="C2505" s="237">
        <v>79.933793390322847</v>
      </c>
    </row>
    <row r="2506" spans="2:3" x14ac:dyDescent="0.25">
      <c r="B2506" s="238">
        <v>2443</v>
      </c>
      <c r="C2506" s="237">
        <v>163.16766398923261</v>
      </c>
    </row>
    <row r="2507" spans="2:3" x14ac:dyDescent="0.25">
      <c r="B2507" s="238">
        <v>2444</v>
      </c>
      <c r="C2507" s="237">
        <v>187.09583727577436</v>
      </c>
    </row>
    <row r="2508" spans="2:3" x14ac:dyDescent="0.25">
      <c r="B2508" s="238">
        <v>2445</v>
      </c>
      <c r="C2508" s="237">
        <v>166.18827826645909</v>
      </c>
    </row>
    <row r="2509" spans="2:3" x14ac:dyDescent="0.25">
      <c r="B2509" s="238">
        <v>2446</v>
      </c>
      <c r="C2509" s="237">
        <v>168.96622284758496</v>
      </c>
    </row>
    <row r="2510" spans="2:3" x14ac:dyDescent="0.25">
      <c r="B2510" s="238">
        <v>2447</v>
      </c>
      <c r="C2510" s="237">
        <v>43.167306300045695</v>
      </c>
    </row>
    <row r="2511" spans="2:3" x14ac:dyDescent="0.25">
      <c r="B2511" s="238">
        <v>2448</v>
      </c>
      <c r="C2511" s="237">
        <v>-3.9813083232158988</v>
      </c>
    </row>
    <row r="2512" spans="2:3" x14ac:dyDescent="0.25">
      <c r="B2512" s="238">
        <v>2449</v>
      </c>
      <c r="C2512" s="237">
        <v>108.26802523686681</v>
      </c>
    </row>
    <row r="2513" spans="2:3" x14ac:dyDescent="0.25">
      <c r="B2513" s="238">
        <v>2450</v>
      </c>
      <c r="C2513" s="237">
        <v>230.29248463614334</v>
      </c>
    </row>
    <row r="2514" spans="2:3" x14ac:dyDescent="0.25">
      <c r="B2514" s="238">
        <v>2451</v>
      </c>
      <c r="C2514" s="237">
        <v>170.58707953591784</v>
      </c>
    </row>
    <row r="2515" spans="2:3" x14ac:dyDescent="0.25">
      <c r="B2515" s="238">
        <v>2452</v>
      </c>
      <c r="C2515" s="237">
        <v>139.71161420467021</v>
      </c>
    </row>
    <row r="2516" spans="2:3" x14ac:dyDescent="0.25">
      <c r="B2516" s="238">
        <v>2453</v>
      </c>
      <c r="C2516" s="237">
        <v>-1.5051696163830997</v>
      </c>
    </row>
    <row r="2517" spans="2:3" x14ac:dyDescent="0.25">
      <c r="B2517" s="238">
        <v>2454</v>
      </c>
      <c r="C2517" s="237">
        <v>330.00658969826861</v>
      </c>
    </row>
    <row r="2518" spans="2:3" x14ac:dyDescent="0.25">
      <c r="B2518" s="238">
        <v>2455</v>
      </c>
      <c r="C2518" s="237">
        <v>77.354136366341464</v>
      </c>
    </row>
    <row r="2519" spans="2:3" x14ac:dyDescent="0.25">
      <c r="B2519" s="238">
        <v>2456</v>
      </c>
      <c r="C2519" s="237">
        <v>-148.99358910551683</v>
      </c>
    </row>
    <row r="2520" spans="2:3" x14ac:dyDescent="0.25">
      <c r="B2520" s="238">
        <v>2457</v>
      </c>
      <c r="C2520" s="237">
        <v>-56.667829572602585</v>
      </c>
    </row>
    <row r="2521" spans="2:3" x14ac:dyDescent="0.25">
      <c r="B2521" s="238">
        <v>2458</v>
      </c>
      <c r="C2521" s="237">
        <v>21.355874781809504</v>
      </c>
    </row>
    <row r="2522" spans="2:3" x14ac:dyDescent="0.25">
      <c r="B2522" s="238">
        <v>2459</v>
      </c>
      <c r="C2522" s="237">
        <v>-63.952890616014827</v>
      </c>
    </row>
    <row r="2523" spans="2:3" x14ac:dyDescent="0.25">
      <c r="B2523" s="238">
        <v>2460</v>
      </c>
      <c r="C2523" s="237">
        <v>-0.82124074654701928</v>
      </c>
    </row>
    <row r="2524" spans="2:3" x14ac:dyDescent="0.25">
      <c r="B2524" s="238">
        <v>2461</v>
      </c>
      <c r="C2524" s="237">
        <v>160.37551618075508</v>
      </c>
    </row>
    <row r="2525" spans="2:3" x14ac:dyDescent="0.25">
      <c r="B2525" s="238">
        <v>2462</v>
      </c>
      <c r="C2525" s="237">
        <v>9.8102377064675608</v>
      </c>
    </row>
    <row r="2526" spans="2:3" x14ac:dyDescent="0.25">
      <c r="B2526" s="238">
        <v>2463</v>
      </c>
      <c r="C2526" s="237">
        <v>70.003656347073701</v>
      </c>
    </row>
    <row r="2527" spans="2:3" x14ac:dyDescent="0.25">
      <c r="B2527" s="238">
        <v>2464</v>
      </c>
      <c r="C2527" s="237">
        <v>110.07519589195803</v>
      </c>
    </row>
    <row r="2528" spans="2:3" x14ac:dyDescent="0.25">
      <c r="B2528" s="238">
        <v>2465</v>
      </c>
      <c r="C2528" s="237">
        <v>123.77216553507903</v>
      </c>
    </row>
    <row r="2529" spans="2:3" x14ac:dyDescent="0.25">
      <c r="B2529" s="238">
        <v>2466</v>
      </c>
      <c r="C2529" s="237">
        <v>180.74298406814827</v>
      </c>
    </row>
    <row r="2530" spans="2:3" x14ac:dyDescent="0.25">
      <c r="B2530" s="238">
        <v>2467</v>
      </c>
      <c r="C2530" s="237">
        <v>395.41837662703199</v>
      </c>
    </row>
    <row r="2531" spans="2:3" x14ac:dyDescent="0.25">
      <c r="B2531" s="238">
        <v>2468</v>
      </c>
      <c r="C2531" s="237">
        <v>72.396670896791477</v>
      </c>
    </row>
    <row r="2532" spans="2:3" x14ac:dyDescent="0.25">
      <c r="B2532" s="238">
        <v>2469</v>
      </c>
      <c r="C2532" s="237">
        <v>166.76074235014124</v>
      </c>
    </row>
    <row r="2533" spans="2:3" x14ac:dyDescent="0.25">
      <c r="B2533" s="238">
        <v>2470</v>
      </c>
      <c r="C2533" s="237">
        <v>183.22289690459877</v>
      </c>
    </row>
    <row r="2534" spans="2:3" x14ac:dyDescent="0.25">
      <c r="B2534" s="238">
        <v>2471</v>
      </c>
      <c r="C2534" s="237">
        <v>260.3584373373335</v>
      </c>
    </row>
    <row r="2535" spans="2:3" x14ac:dyDescent="0.25">
      <c r="B2535" s="238">
        <v>2472</v>
      </c>
      <c r="C2535" s="237">
        <v>196.73127124841517</v>
      </c>
    </row>
    <row r="2536" spans="2:3" x14ac:dyDescent="0.25">
      <c r="B2536" s="238">
        <v>2473</v>
      </c>
      <c r="C2536" s="237">
        <v>224.25399019517766</v>
      </c>
    </row>
    <row r="2537" spans="2:3" x14ac:dyDescent="0.25">
      <c r="B2537" s="238">
        <v>2474</v>
      </c>
      <c r="C2537" s="237">
        <v>-46.318123698904941</v>
      </c>
    </row>
    <row r="2538" spans="2:3" x14ac:dyDescent="0.25">
      <c r="B2538" s="238">
        <v>2475</v>
      </c>
      <c r="C2538" s="237">
        <v>224.17941847091561</v>
      </c>
    </row>
    <row r="2539" spans="2:3" x14ac:dyDescent="0.25">
      <c r="B2539" s="238">
        <v>2476</v>
      </c>
      <c r="C2539" s="237">
        <v>20.302782542531077</v>
      </c>
    </row>
    <row r="2540" spans="2:3" x14ac:dyDescent="0.25">
      <c r="B2540" s="238">
        <v>2477</v>
      </c>
      <c r="C2540" s="237">
        <v>159.24061260081837</v>
      </c>
    </row>
    <row r="2541" spans="2:3" x14ac:dyDescent="0.25">
      <c r="B2541" s="238">
        <v>2478</v>
      </c>
      <c r="C2541" s="237">
        <v>133.66679992408908</v>
      </c>
    </row>
    <row r="2542" spans="2:3" x14ac:dyDescent="0.25">
      <c r="B2542" s="238">
        <v>2479</v>
      </c>
      <c r="C2542" s="237">
        <v>15.26386603479753</v>
      </c>
    </row>
    <row r="2543" spans="2:3" x14ac:dyDescent="0.25">
      <c r="B2543" s="238">
        <v>2480</v>
      </c>
      <c r="C2543" s="237">
        <v>121.05547573507083</v>
      </c>
    </row>
    <row r="2544" spans="2:3" x14ac:dyDescent="0.25">
      <c r="B2544" s="238">
        <v>2481</v>
      </c>
      <c r="C2544" s="237">
        <v>174.64312847159184</v>
      </c>
    </row>
    <row r="2545" spans="2:3" x14ac:dyDescent="0.25">
      <c r="B2545" s="238">
        <v>2482</v>
      </c>
      <c r="C2545" s="237">
        <v>34.356882871048654</v>
      </c>
    </row>
    <row r="2546" spans="2:3" x14ac:dyDescent="0.25">
      <c r="B2546" s="238">
        <v>2483</v>
      </c>
      <c r="C2546" s="237">
        <v>167.2275962481379</v>
      </c>
    </row>
    <row r="2547" spans="2:3" x14ac:dyDescent="0.25">
      <c r="B2547" s="238">
        <v>2484</v>
      </c>
      <c r="C2547" s="237">
        <v>254.18297130723963</v>
      </c>
    </row>
    <row r="2548" spans="2:3" x14ac:dyDescent="0.25">
      <c r="B2548" s="238">
        <v>2485</v>
      </c>
      <c r="C2548" s="237">
        <v>144.25438733020832</v>
      </c>
    </row>
    <row r="2549" spans="2:3" x14ac:dyDescent="0.25">
      <c r="B2549" s="238">
        <v>2486</v>
      </c>
      <c r="C2549" s="237">
        <v>59.73544842685817</v>
      </c>
    </row>
    <row r="2550" spans="2:3" x14ac:dyDescent="0.25">
      <c r="B2550" s="238">
        <v>2487</v>
      </c>
      <c r="C2550" s="237">
        <v>-30.139132214829175</v>
      </c>
    </row>
    <row r="2551" spans="2:3" x14ac:dyDescent="0.25">
      <c r="B2551" s="238">
        <v>2488</v>
      </c>
      <c r="C2551" s="237">
        <v>126.30085691118327</v>
      </c>
    </row>
    <row r="2552" spans="2:3" x14ac:dyDescent="0.25">
      <c r="B2552" s="238">
        <v>2489</v>
      </c>
      <c r="C2552" s="237">
        <v>93.132639762757009</v>
      </c>
    </row>
    <row r="2553" spans="2:3" x14ac:dyDescent="0.25">
      <c r="B2553" s="238">
        <v>2490</v>
      </c>
      <c r="C2553" s="237">
        <v>-119.83582951483669</v>
      </c>
    </row>
    <row r="2554" spans="2:3" x14ac:dyDescent="0.25">
      <c r="B2554" s="238">
        <v>2491</v>
      </c>
      <c r="C2554" s="237">
        <v>88.817260324857244</v>
      </c>
    </row>
    <row r="2555" spans="2:3" x14ac:dyDescent="0.25">
      <c r="B2555" s="238">
        <v>2492</v>
      </c>
      <c r="C2555" s="237">
        <v>162.40951788310358</v>
      </c>
    </row>
    <row r="2556" spans="2:3" x14ac:dyDescent="0.25">
      <c r="B2556" s="238">
        <v>2493</v>
      </c>
      <c r="C2556" s="237">
        <v>-141.03959828349463</v>
      </c>
    </row>
    <row r="2557" spans="2:3" x14ac:dyDescent="0.25">
      <c r="B2557" s="238">
        <v>2494</v>
      </c>
      <c r="C2557" s="237">
        <v>-48.189914544525692</v>
      </c>
    </row>
    <row r="2558" spans="2:3" x14ac:dyDescent="0.25">
      <c r="B2558" s="238">
        <v>2495</v>
      </c>
      <c r="C2558" s="237">
        <v>224.354872693267</v>
      </c>
    </row>
    <row r="2559" spans="2:3" x14ac:dyDescent="0.25">
      <c r="B2559" s="238">
        <v>2496</v>
      </c>
      <c r="C2559" s="237">
        <v>377.16646031710451</v>
      </c>
    </row>
    <row r="2560" spans="2:3" x14ac:dyDescent="0.25">
      <c r="B2560" s="238">
        <v>2497</v>
      </c>
      <c r="C2560" s="237">
        <v>100.44815806828866</v>
      </c>
    </row>
    <row r="2561" spans="2:3" x14ac:dyDescent="0.25">
      <c r="B2561" s="238">
        <v>2498</v>
      </c>
      <c r="C2561" s="237">
        <v>149.68610060346504</v>
      </c>
    </row>
    <row r="2562" spans="2:3" x14ac:dyDescent="0.25">
      <c r="B2562" s="238">
        <v>2499</v>
      </c>
      <c r="C2562" s="237">
        <v>101.14787837375481</v>
      </c>
    </row>
    <row r="2563" spans="2:3" x14ac:dyDescent="0.25">
      <c r="B2563" s="238">
        <v>2500</v>
      </c>
      <c r="C2563" s="237">
        <v>241.19362955312644</v>
      </c>
    </row>
    <row r="2564" spans="2:3" x14ac:dyDescent="0.25">
      <c r="B2564" s="238">
        <v>2501</v>
      </c>
      <c r="C2564" s="237">
        <v>-48.878098133518534</v>
      </c>
    </row>
    <row r="2565" spans="2:3" x14ac:dyDescent="0.25">
      <c r="B2565" s="238">
        <v>2502</v>
      </c>
      <c r="C2565" s="237">
        <v>220.74430788670028</v>
      </c>
    </row>
    <row r="2566" spans="2:3" x14ac:dyDescent="0.25">
      <c r="B2566" s="238">
        <v>2503</v>
      </c>
      <c r="C2566" s="237">
        <v>199.33984148857317</v>
      </c>
    </row>
    <row r="2567" spans="2:3" x14ac:dyDescent="0.25">
      <c r="B2567" s="238">
        <v>2504</v>
      </c>
      <c r="C2567" s="237">
        <v>-97.674729822356028</v>
      </c>
    </row>
    <row r="2568" spans="2:3" x14ac:dyDescent="0.25">
      <c r="B2568" s="238">
        <v>2505</v>
      </c>
      <c r="C2568" s="237">
        <v>189.6994634555046</v>
      </c>
    </row>
    <row r="2569" spans="2:3" x14ac:dyDescent="0.25">
      <c r="B2569" s="238">
        <v>2506</v>
      </c>
      <c r="C2569" s="237">
        <v>127.71745797052463</v>
      </c>
    </row>
    <row r="2570" spans="2:3" x14ac:dyDescent="0.25">
      <c r="B2570" s="238">
        <v>2507</v>
      </c>
      <c r="C2570" s="237">
        <v>246.93383551745467</v>
      </c>
    </row>
    <row r="2571" spans="2:3" x14ac:dyDescent="0.25">
      <c r="B2571" s="238">
        <v>2508</v>
      </c>
      <c r="C2571" s="237">
        <v>-54.705315909102637</v>
      </c>
    </row>
    <row r="2572" spans="2:3" x14ac:dyDescent="0.25">
      <c r="B2572" s="238">
        <v>2509</v>
      </c>
      <c r="C2572" s="237">
        <v>142.11071827834027</v>
      </c>
    </row>
    <row r="2573" spans="2:3" x14ac:dyDescent="0.25">
      <c r="B2573" s="238">
        <v>2510</v>
      </c>
      <c r="C2573" s="237">
        <v>129.73871290782378</v>
      </c>
    </row>
    <row r="2574" spans="2:3" x14ac:dyDescent="0.25">
      <c r="B2574" s="238">
        <v>2511</v>
      </c>
      <c r="C2574" s="237">
        <v>132.03594514640858</v>
      </c>
    </row>
    <row r="2575" spans="2:3" x14ac:dyDescent="0.25">
      <c r="B2575" s="238">
        <v>2512</v>
      </c>
      <c r="C2575" s="237">
        <v>305.64353823005052</v>
      </c>
    </row>
    <row r="2576" spans="2:3" x14ac:dyDescent="0.25">
      <c r="B2576" s="238">
        <v>2513</v>
      </c>
      <c r="C2576" s="237">
        <v>80.63788178613747</v>
      </c>
    </row>
    <row r="2577" spans="2:3" x14ac:dyDescent="0.25">
      <c r="B2577" s="238">
        <v>2514</v>
      </c>
      <c r="C2577" s="237">
        <v>115.84703835863763</v>
      </c>
    </row>
    <row r="2578" spans="2:3" x14ac:dyDescent="0.25">
      <c r="B2578" s="238">
        <v>2515</v>
      </c>
      <c r="C2578" s="237">
        <v>192.11740143968996</v>
      </c>
    </row>
    <row r="2579" spans="2:3" x14ac:dyDescent="0.25">
      <c r="B2579" s="238">
        <v>2516</v>
      </c>
      <c r="C2579" s="237">
        <v>188.05686341397336</v>
      </c>
    </row>
    <row r="2580" spans="2:3" x14ac:dyDescent="0.25">
      <c r="B2580" s="238">
        <v>2517</v>
      </c>
      <c r="C2580" s="237">
        <v>181.21451993115124</v>
      </c>
    </row>
    <row r="2581" spans="2:3" x14ac:dyDescent="0.25">
      <c r="B2581" s="238">
        <v>2518</v>
      </c>
      <c r="C2581" s="237">
        <v>-220.55480845516564</v>
      </c>
    </row>
    <row r="2582" spans="2:3" x14ac:dyDescent="0.25">
      <c r="B2582" s="238">
        <v>2519</v>
      </c>
      <c r="C2582" s="237">
        <v>222.02490649149411</v>
      </c>
    </row>
    <row r="2583" spans="2:3" x14ac:dyDescent="0.25">
      <c r="B2583" s="238">
        <v>2520</v>
      </c>
      <c r="C2583" s="237">
        <v>89.668902806808873</v>
      </c>
    </row>
    <row r="2584" spans="2:3" x14ac:dyDescent="0.25">
      <c r="B2584" s="238">
        <v>2521</v>
      </c>
      <c r="C2584" s="237">
        <v>117.93429876036433</v>
      </c>
    </row>
    <row r="2585" spans="2:3" x14ac:dyDescent="0.25">
      <c r="B2585" s="238">
        <v>2522</v>
      </c>
      <c r="C2585" s="237">
        <v>-27.991436131007958</v>
      </c>
    </row>
    <row r="2586" spans="2:3" x14ac:dyDescent="0.25">
      <c r="B2586" s="238">
        <v>2523</v>
      </c>
      <c r="C2586" s="237">
        <v>51.012822453939222</v>
      </c>
    </row>
    <row r="2587" spans="2:3" x14ac:dyDescent="0.25">
      <c r="B2587" s="238">
        <v>2524</v>
      </c>
      <c r="C2587" s="237">
        <v>363.5028987625426</v>
      </c>
    </row>
    <row r="2588" spans="2:3" x14ac:dyDescent="0.25">
      <c r="B2588" s="238">
        <v>2525</v>
      </c>
      <c r="C2588" s="237">
        <v>228.07512602080453</v>
      </c>
    </row>
    <row r="2589" spans="2:3" x14ac:dyDescent="0.25">
      <c r="B2589" s="238">
        <v>2526</v>
      </c>
      <c r="C2589" s="237">
        <v>128.94377874703176</v>
      </c>
    </row>
    <row r="2590" spans="2:3" x14ac:dyDescent="0.25">
      <c r="B2590" s="238">
        <v>2527</v>
      </c>
      <c r="C2590" s="237">
        <v>184.53534884276365</v>
      </c>
    </row>
    <row r="2591" spans="2:3" x14ac:dyDescent="0.25">
      <c r="B2591" s="238">
        <v>2528</v>
      </c>
      <c r="C2591" s="237">
        <v>69.070333507843827</v>
      </c>
    </row>
    <row r="2592" spans="2:3" x14ac:dyDescent="0.25">
      <c r="B2592" s="238">
        <v>2529</v>
      </c>
      <c r="C2592" s="237">
        <v>-81.266519618402214</v>
      </c>
    </row>
    <row r="2593" spans="2:3" x14ac:dyDescent="0.25">
      <c r="B2593" s="238">
        <v>2530</v>
      </c>
      <c r="C2593" s="237">
        <v>308.2118439083456</v>
      </c>
    </row>
    <row r="2594" spans="2:3" x14ac:dyDescent="0.25">
      <c r="B2594" s="238">
        <v>2531</v>
      </c>
      <c r="C2594" s="237">
        <v>432.43380480456187</v>
      </c>
    </row>
    <row r="2595" spans="2:3" x14ac:dyDescent="0.25">
      <c r="B2595" s="238">
        <v>2532</v>
      </c>
      <c r="C2595" s="237">
        <v>155.17347466419227</v>
      </c>
    </row>
    <row r="2596" spans="2:3" x14ac:dyDescent="0.25">
      <c r="B2596" s="238">
        <v>2533</v>
      </c>
      <c r="C2596" s="237">
        <v>30.091230390805919</v>
      </c>
    </row>
    <row r="2597" spans="2:3" x14ac:dyDescent="0.25">
      <c r="B2597" s="238">
        <v>2534</v>
      </c>
      <c r="C2597" s="237">
        <v>327.92312554681291</v>
      </c>
    </row>
    <row r="2598" spans="2:3" x14ac:dyDescent="0.25">
      <c r="B2598" s="238">
        <v>2535</v>
      </c>
      <c r="C2598" s="237">
        <v>17.517171843209852</v>
      </c>
    </row>
    <row r="2599" spans="2:3" x14ac:dyDescent="0.25">
      <c r="B2599" s="238">
        <v>2536</v>
      </c>
      <c r="C2599" s="237">
        <v>28.010004614016452</v>
      </c>
    </row>
    <row r="2600" spans="2:3" x14ac:dyDescent="0.25">
      <c r="B2600" s="238">
        <v>2537</v>
      </c>
      <c r="C2600" s="237">
        <v>81.174813920806258</v>
      </c>
    </row>
    <row r="2601" spans="2:3" x14ac:dyDescent="0.25">
      <c r="B2601" s="238">
        <v>2538</v>
      </c>
      <c r="C2601" s="237">
        <v>-65.699546582406384</v>
      </c>
    </row>
    <row r="2602" spans="2:3" x14ac:dyDescent="0.25">
      <c r="B2602" s="238">
        <v>2539</v>
      </c>
      <c r="C2602" s="237">
        <v>407.54052610628287</v>
      </c>
    </row>
    <row r="2603" spans="2:3" x14ac:dyDescent="0.25">
      <c r="B2603" s="238">
        <v>2540</v>
      </c>
      <c r="C2603" s="237">
        <v>89.54411352528426</v>
      </c>
    </row>
    <row r="2604" spans="2:3" x14ac:dyDescent="0.25">
      <c r="B2604" s="238">
        <v>2541</v>
      </c>
      <c r="C2604" s="237">
        <v>38.465388467298823</v>
      </c>
    </row>
    <row r="2605" spans="2:3" x14ac:dyDescent="0.25">
      <c r="B2605" s="238">
        <v>2542</v>
      </c>
      <c r="C2605" s="237">
        <v>4.5646498287727724</v>
      </c>
    </row>
    <row r="2606" spans="2:3" x14ac:dyDescent="0.25">
      <c r="B2606" s="238">
        <v>2543</v>
      </c>
      <c r="C2606" s="237">
        <v>201.43202360301512</v>
      </c>
    </row>
    <row r="2607" spans="2:3" x14ac:dyDescent="0.25">
      <c r="B2607" s="238">
        <v>2544</v>
      </c>
      <c r="C2607" s="237">
        <v>171.7075499261218</v>
      </c>
    </row>
    <row r="2608" spans="2:3" x14ac:dyDescent="0.25">
      <c r="B2608" s="238">
        <v>2545</v>
      </c>
      <c r="C2608" s="237">
        <v>54.917747162456322</v>
      </c>
    </row>
    <row r="2609" spans="2:3" x14ac:dyDescent="0.25">
      <c r="B2609" s="238">
        <v>2546</v>
      </c>
      <c r="C2609" s="237">
        <v>52.749284853614782</v>
      </c>
    </row>
    <row r="2610" spans="2:3" x14ac:dyDescent="0.25">
      <c r="B2610" s="238">
        <v>2547</v>
      </c>
      <c r="C2610" s="237">
        <v>206.4850028305998</v>
      </c>
    </row>
    <row r="2611" spans="2:3" x14ac:dyDescent="0.25">
      <c r="B2611" s="238">
        <v>2548</v>
      </c>
      <c r="C2611" s="237">
        <v>-90.03024474799264</v>
      </c>
    </row>
    <row r="2612" spans="2:3" x14ac:dyDescent="0.25">
      <c r="B2612" s="238">
        <v>2549</v>
      </c>
      <c r="C2612" s="237">
        <v>317.39006387272434</v>
      </c>
    </row>
    <row r="2613" spans="2:3" x14ac:dyDescent="0.25">
      <c r="B2613" s="238">
        <v>2550</v>
      </c>
      <c r="C2613" s="237">
        <v>-9.1936353020301738</v>
      </c>
    </row>
    <row r="2614" spans="2:3" x14ac:dyDescent="0.25">
      <c r="B2614" s="238">
        <v>2551</v>
      </c>
      <c r="C2614" s="237">
        <v>219.5828228393944</v>
      </c>
    </row>
    <row r="2615" spans="2:3" x14ac:dyDescent="0.25">
      <c r="B2615" s="238">
        <v>2552</v>
      </c>
      <c r="C2615" s="237">
        <v>302.10969975562568</v>
      </c>
    </row>
    <row r="2616" spans="2:3" x14ac:dyDescent="0.25">
      <c r="B2616" s="238">
        <v>2553</v>
      </c>
      <c r="C2616" s="237">
        <v>-68.374523862855597</v>
      </c>
    </row>
    <row r="2617" spans="2:3" x14ac:dyDescent="0.25">
      <c r="B2617" s="238">
        <v>2554</v>
      </c>
      <c r="C2617" s="237">
        <v>164.92154638620718</v>
      </c>
    </row>
    <row r="2618" spans="2:3" x14ac:dyDescent="0.25">
      <c r="B2618" s="238">
        <v>2555</v>
      </c>
      <c r="C2618" s="237">
        <v>227.26920218401054</v>
      </c>
    </row>
    <row r="2619" spans="2:3" x14ac:dyDescent="0.25">
      <c r="B2619" s="238">
        <v>2556</v>
      </c>
      <c r="C2619" s="237">
        <v>75.382525630207226</v>
      </c>
    </row>
    <row r="2620" spans="2:3" x14ac:dyDescent="0.25">
      <c r="B2620" s="238">
        <v>2557</v>
      </c>
      <c r="C2620" s="237">
        <v>163.98339097001357</v>
      </c>
    </row>
    <row r="2621" spans="2:3" x14ac:dyDescent="0.25">
      <c r="B2621" s="238">
        <v>2558</v>
      </c>
      <c r="C2621" s="237">
        <v>111.45931058823433</v>
      </c>
    </row>
    <row r="2622" spans="2:3" x14ac:dyDescent="0.25">
      <c r="B2622" s="238">
        <v>2559</v>
      </c>
      <c r="C2622" s="237">
        <v>4.0671670320260205</v>
      </c>
    </row>
    <row r="2623" spans="2:3" x14ac:dyDescent="0.25">
      <c r="B2623" s="238">
        <v>2560</v>
      </c>
      <c r="C2623" s="237">
        <v>115.33414425418007</v>
      </c>
    </row>
    <row r="2624" spans="2:3" x14ac:dyDescent="0.25">
      <c r="B2624" s="238">
        <v>2561</v>
      </c>
      <c r="C2624" s="237">
        <v>70.088401488502825</v>
      </c>
    </row>
    <row r="2625" spans="2:3" x14ac:dyDescent="0.25">
      <c r="B2625" s="238">
        <v>2562</v>
      </c>
      <c r="C2625" s="237">
        <v>69.692407868710063</v>
      </c>
    </row>
    <row r="2626" spans="2:3" x14ac:dyDescent="0.25">
      <c r="B2626" s="238">
        <v>2563</v>
      </c>
      <c r="C2626" s="237">
        <v>101.0125139730399</v>
      </c>
    </row>
    <row r="2627" spans="2:3" x14ac:dyDescent="0.25">
      <c r="B2627" s="238">
        <v>2564</v>
      </c>
      <c r="C2627" s="237">
        <v>150.23058734985116</v>
      </c>
    </row>
    <row r="2628" spans="2:3" x14ac:dyDescent="0.25">
      <c r="B2628" s="238">
        <v>2565</v>
      </c>
      <c r="C2628" s="237">
        <v>227.99821678412718</v>
      </c>
    </row>
    <row r="2629" spans="2:3" x14ac:dyDescent="0.25">
      <c r="B2629" s="238">
        <v>2566</v>
      </c>
      <c r="C2629" s="237">
        <v>253.26193898710949</v>
      </c>
    </row>
    <row r="2630" spans="2:3" x14ac:dyDescent="0.25">
      <c r="B2630" s="238">
        <v>2567</v>
      </c>
      <c r="C2630" s="237">
        <v>125.94408208681801</v>
      </c>
    </row>
    <row r="2631" spans="2:3" x14ac:dyDescent="0.25">
      <c r="B2631" s="238">
        <v>2568</v>
      </c>
      <c r="C2631" s="237">
        <v>140.86384148867097</v>
      </c>
    </row>
    <row r="2632" spans="2:3" x14ac:dyDescent="0.25">
      <c r="B2632" s="238">
        <v>2569</v>
      </c>
      <c r="C2632" s="237">
        <v>85.168018048793215</v>
      </c>
    </row>
    <row r="2633" spans="2:3" x14ac:dyDescent="0.25">
      <c r="B2633" s="238">
        <v>2570</v>
      </c>
      <c r="C2633" s="237">
        <v>27.264988520431515</v>
      </c>
    </row>
    <row r="2634" spans="2:3" x14ac:dyDescent="0.25">
      <c r="B2634" s="238">
        <v>2571</v>
      </c>
      <c r="C2634" s="237">
        <v>300.6146216958864</v>
      </c>
    </row>
    <row r="2635" spans="2:3" x14ac:dyDescent="0.25">
      <c r="B2635" s="238">
        <v>2572</v>
      </c>
      <c r="C2635" s="237">
        <v>226.24357064891973</v>
      </c>
    </row>
    <row r="2636" spans="2:3" x14ac:dyDescent="0.25">
      <c r="B2636" s="238">
        <v>2573</v>
      </c>
      <c r="C2636" s="237">
        <v>-5.376240792861978</v>
      </c>
    </row>
    <row r="2637" spans="2:3" x14ac:dyDescent="0.25">
      <c r="B2637" s="238">
        <v>2574</v>
      </c>
      <c r="C2637" s="237">
        <v>201.22156008853716</v>
      </c>
    </row>
    <row r="2638" spans="2:3" x14ac:dyDescent="0.25">
      <c r="B2638" s="238">
        <v>2575</v>
      </c>
      <c r="C2638" s="237">
        <v>277.57894515329497</v>
      </c>
    </row>
    <row r="2639" spans="2:3" x14ac:dyDescent="0.25">
      <c r="B2639" s="238">
        <v>2576</v>
      </c>
      <c r="C2639" s="237">
        <v>204.1811396158771</v>
      </c>
    </row>
    <row r="2640" spans="2:3" x14ac:dyDescent="0.25">
      <c r="B2640" s="238">
        <v>2577</v>
      </c>
      <c r="C2640" s="237">
        <v>24.826355981439434</v>
      </c>
    </row>
    <row r="2641" spans="2:3" x14ac:dyDescent="0.25">
      <c r="B2641" s="238">
        <v>2578</v>
      </c>
      <c r="C2641" s="237">
        <v>23.262149742730884</v>
      </c>
    </row>
    <row r="2642" spans="2:3" x14ac:dyDescent="0.25">
      <c r="B2642" s="238">
        <v>2579</v>
      </c>
      <c r="C2642" s="237">
        <v>58.831387704680708</v>
      </c>
    </row>
    <row r="2643" spans="2:3" x14ac:dyDescent="0.25">
      <c r="B2643" s="238">
        <v>2580</v>
      </c>
      <c r="C2643" s="237">
        <v>391.49413418087425</v>
      </c>
    </row>
    <row r="2644" spans="2:3" x14ac:dyDescent="0.25">
      <c r="B2644" s="238">
        <v>2581</v>
      </c>
      <c r="C2644" s="237">
        <v>-41.220810256814957</v>
      </c>
    </row>
    <row r="2645" spans="2:3" x14ac:dyDescent="0.25">
      <c r="B2645" s="238">
        <v>2582</v>
      </c>
      <c r="C2645" s="237">
        <v>247.21803443295011</v>
      </c>
    </row>
    <row r="2646" spans="2:3" x14ac:dyDescent="0.25">
      <c r="B2646" s="238">
        <v>2583</v>
      </c>
      <c r="C2646" s="237">
        <v>-114.53853460264904</v>
      </c>
    </row>
    <row r="2647" spans="2:3" x14ac:dyDescent="0.25">
      <c r="B2647" s="238">
        <v>2584</v>
      </c>
      <c r="C2647" s="237">
        <v>0.23546784968286261</v>
      </c>
    </row>
    <row r="2648" spans="2:3" x14ac:dyDescent="0.25">
      <c r="B2648" s="238">
        <v>2585</v>
      </c>
      <c r="C2648" s="237">
        <v>202.08458660050223</v>
      </c>
    </row>
    <row r="2649" spans="2:3" x14ac:dyDescent="0.25">
      <c r="B2649" s="238">
        <v>2586</v>
      </c>
      <c r="C2649" s="237">
        <v>68.491503855782554</v>
      </c>
    </row>
    <row r="2650" spans="2:3" x14ac:dyDescent="0.25">
      <c r="B2650" s="238">
        <v>2587</v>
      </c>
      <c r="C2650" s="237">
        <v>209.65200772694806</v>
      </c>
    </row>
    <row r="2651" spans="2:3" x14ac:dyDescent="0.25">
      <c r="B2651" s="238">
        <v>2588</v>
      </c>
      <c r="C2651" s="237">
        <v>-116.53776124650867</v>
      </c>
    </row>
    <row r="2652" spans="2:3" x14ac:dyDescent="0.25">
      <c r="B2652" s="238">
        <v>2589</v>
      </c>
      <c r="C2652" s="237">
        <v>328.39596438275589</v>
      </c>
    </row>
    <row r="2653" spans="2:3" x14ac:dyDescent="0.25">
      <c r="B2653" s="238">
        <v>2590</v>
      </c>
      <c r="C2653" s="237">
        <v>9.6005156451740135</v>
      </c>
    </row>
    <row r="2654" spans="2:3" x14ac:dyDescent="0.25">
      <c r="B2654" s="238">
        <v>2591</v>
      </c>
      <c r="C2654" s="237">
        <v>115.57656797636643</v>
      </c>
    </row>
    <row r="2655" spans="2:3" x14ac:dyDescent="0.25">
      <c r="B2655" s="238">
        <v>2592</v>
      </c>
      <c r="C2655" s="237">
        <v>244.65783434943717</v>
      </c>
    </row>
    <row r="2656" spans="2:3" x14ac:dyDescent="0.25">
      <c r="B2656" s="238">
        <v>2593</v>
      </c>
      <c r="C2656" s="237">
        <v>-183.48760209237537</v>
      </c>
    </row>
    <row r="2657" spans="2:3" x14ac:dyDescent="0.25">
      <c r="B2657" s="238">
        <v>2594</v>
      </c>
      <c r="C2657" s="237">
        <v>-58.522551390333632</v>
      </c>
    </row>
    <row r="2658" spans="2:3" x14ac:dyDescent="0.25">
      <c r="B2658" s="238">
        <v>2595</v>
      </c>
      <c r="C2658" s="237">
        <v>169.13500911095417</v>
      </c>
    </row>
    <row r="2659" spans="2:3" x14ac:dyDescent="0.25">
      <c r="B2659" s="238">
        <v>2596</v>
      </c>
      <c r="C2659" s="237">
        <v>-164.76505766438112</v>
      </c>
    </row>
    <row r="2660" spans="2:3" x14ac:dyDescent="0.25">
      <c r="B2660" s="238">
        <v>2597</v>
      </c>
      <c r="C2660" s="237">
        <v>-194.42931753460118</v>
      </c>
    </row>
    <row r="2661" spans="2:3" x14ac:dyDescent="0.25">
      <c r="B2661" s="238">
        <v>2598</v>
      </c>
      <c r="C2661" s="237">
        <v>243.18722591750168</v>
      </c>
    </row>
    <row r="2662" spans="2:3" x14ac:dyDescent="0.25">
      <c r="B2662" s="238">
        <v>2599</v>
      </c>
      <c r="C2662" s="237">
        <v>239.04565134133202</v>
      </c>
    </row>
    <row r="2663" spans="2:3" x14ac:dyDescent="0.25">
      <c r="B2663" s="238">
        <v>2600</v>
      </c>
      <c r="C2663" s="237">
        <v>41.956211664587727</v>
      </c>
    </row>
    <row r="2664" spans="2:3" x14ac:dyDescent="0.25">
      <c r="B2664" s="238">
        <v>2601</v>
      </c>
      <c r="C2664" s="237">
        <v>-88.562286136013313</v>
      </c>
    </row>
    <row r="2665" spans="2:3" x14ac:dyDescent="0.25">
      <c r="B2665" s="238">
        <v>2602</v>
      </c>
      <c r="C2665" s="237">
        <v>-114.44768950172968</v>
      </c>
    </row>
    <row r="2666" spans="2:3" x14ac:dyDescent="0.25">
      <c r="B2666" s="238">
        <v>2603</v>
      </c>
      <c r="C2666" s="237">
        <v>-119.1537660829446</v>
      </c>
    </row>
    <row r="2667" spans="2:3" x14ac:dyDescent="0.25">
      <c r="B2667" s="238">
        <v>2604</v>
      </c>
      <c r="C2667" s="237">
        <v>302.61923415121919</v>
      </c>
    </row>
    <row r="2668" spans="2:3" x14ac:dyDescent="0.25">
      <c r="B2668" s="238">
        <v>2605</v>
      </c>
      <c r="C2668" s="237">
        <v>461.92381756641635</v>
      </c>
    </row>
    <row r="2669" spans="2:3" x14ac:dyDescent="0.25">
      <c r="B2669" s="238">
        <v>2606</v>
      </c>
      <c r="C2669" s="237">
        <v>277.88477060714212</v>
      </c>
    </row>
    <row r="2670" spans="2:3" x14ac:dyDescent="0.25">
      <c r="B2670" s="238">
        <v>2607</v>
      </c>
      <c r="C2670" s="237">
        <v>78.086736877802963</v>
      </c>
    </row>
    <row r="2671" spans="2:3" x14ac:dyDescent="0.25">
      <c r="B2671" s="238">
        <v>2608</v>
      </c>
      <c r="C2671" s="237">
        <v>296.69009161653173</v>
      </c>
    </row>
    <row r="2672" spans="2:3" x14ac:dyDescent="0.25">
      <c r="B2672" s="238">
        <v>2609</v>
      </c>
      <c r="C2672" s="237">
        <v>183.29163383836217</v>
      </c>
    </row>
    <row r="2673" spans="2:3" x14ac:dyDescent="0.25">
      <c r="B2673" s="238">
        <v>2610</v>
      </c>
      <c r="C2673" s="237">
        <v>188.08041267165214</v>
      </c>
    </row>
    <row r="2674" spans="2:3" x14ac:dyDescent="0.25">
      <c r="B2674" s="238">
        <v>2611</v>
      </c>
      <c r="C2674" s="237">
        <v>437.60749051721484</v>
      </c>
    </row>
    <row r="2675" spans="2:3" x14ac:dyDescent="0.25">
      <c r="B2675" s="238">
        <v>2612</v>
      </c>
      <c r="C2675" s="237">
        <v>-19.79807078307374</v>
      </c>
    </row>
    <row r="2676" spans="2:3" x14ac:dyDescent="0.25">
      <c r="B2676" s="238">
        <v>2613</v>
      </c>
      <c r="C2676" s="237">
        <v>220.82792420860784</v>
      </c>
    </row>
    <row r="2677" spans="2:3" x14ac:dyDescent="0.25">
      <c r="B2677" s="238">
        <v>2614</v>
      </c>
      <c r="C2677" s="237">
        <v>206.71937987373758</v>
      </c>
    </row>
    <row r="2678" spans="2:3" x14ac:dyDescent="0.25">
      <c r="B2678" s="238">
        <v>2615</v>
      </c>
      <c r="C2678" s="237">
        <v>110.85326431871712</v>
      </c>
    </row>
    <row r="2679" spans="2:3" x14ac:dyDescent="0.25">
      <c r="B2679" s="238">
        <v>2616</v>
      </c>
      <c r="C2679" s="237">
        <v>126.94575159945337</v>
      </c>
    </row>
    <row r="2680" spans="2:3" x14ac:dyDescent="0.25">
      <c r="B2680" s="238">
        <v>2617</v>
      </c>
      <c r="C2680" s="237">
        <v>172.93110275440293</v>
      </c>
    </row>
    <row r="2681" spans="2:3" x14ac:dyDescent="0.25">
      <c r="B2681" s="238">
        <v>2618</v>
      </c>
      <c r="C2681" s="237">
        <v>280.78047976000119</v>
      </c>
    </row>
    <row r="2682" spans="2:3" x14ac:dyDescent="0.25">
      <c r="B2682" s="238">
        <v>2619</v>
      </c>
      <c r="C2682" s="237">
        <v>273.42377604240642</v>
      </c>
    </row>
    <row r="2683" spans="2:3" x14ac:dyDescent="0.25">
      <c r="B2683" s="238">
        <v>2620</v>
      </c>
      <c r="C2683" s="237">
        <v>346.58599990401439</v>
      </c>
    </row>
    <row r="2684" spans="2:3" x14ac:dyDescent="0.25">
      <c r="B2684" s="238">
        <v>2621</v>
      </c>
      <c r="C2684" s="237">
        <v>86.776805686974626</v>
      </c>
    </row>
    <row r="2685" spans="2:3" x14ac:dyDescent="0.25">
      <c r="B2685" s="238">
        <v>2622</v>
      </c>
      <c r="C2685" s="237">
        <v>25.486758847751361</v>
      </c>
    </row>
    <row r="2686" spans="2:3" x14ac:dyDescent="0.25">
      <c r="B2686" s="238">
        <v>2623</v>
      </c>
      <c r="C2686" s="237">
        <v>-204.93647418203051</v>
      </c>
    </row>
    <row r="2687" spans="2:3" x14ac:dyDescent="0.25">
      <c r="B2687" s="238">
        <v>2624</v>
      </c>
      <c r="C2687" s="237">
        <v>-50.613470307324548</v>
      </c>
    </row>
    <row r="2688" spans="2:3" x14ac:dyDescent="0.25">
      <c r="B2688" s="238">
        <v>2625</v>
      </c>
      <c r="C2688" s="237">
        <v>17.278903645379145</v>
      </c>
    </row>
    <row r="2689" spans="2:3" x14ac:dyDescent="0.25">
      <c r="B2689" s="238">
        <v>2626</v>
      </c>
      <c r="C2689" s="237">
        <v>21.669849336945262</v>
      </c>
    </row>
    <row r="2690" spans="2:3" x14ac:dyDescent="0.25">
      <c r="B2690" s="238">
        <v>2627</v>
      </c>
      <c r="C2690" s="237">
        <v>-174.86642816759945</v>
      </c>
    </row>
    <row r="2691" spans="2:3" x14ac:dyDescent="0.25">
      <c r="B2691" s="238">
        <v>2628</v>
      </c>
      <c r="C2691" s="237">
        <v>-124.97400365737232</v>
      </c>
    </row>
    <row r="2692" spans="2:3" x14ac:dyDescent="0.25">
      <c r="B2692" s="238">
        <v>2629</v>
      </c>
      <c r="C2692" s="237">
        <v>189.35934737165007</v>
      </c>
    </row>
    <row r="2693" spans="2:3" x14ac:dyDescent="0.25">
      <c r="B2693" s="238">
        <v>2630</v>
      </c>
      <c r="C2693" s="237">
        <v>119.35346293866847</v>
      </c>
    </row>
    <row r="2694" spans="2:3" x14ac:dyDescent="0.25">
      <c r="B2694" s="238">
        <v>2631</v>
      </c>
      <c r="C2694" s="237">
        <v>354.59250424369668</v>
      </c>
    </row>
    <row r="2695" spans="2:3" x14ac:dyDescent="0.25">
      <c r="B2695" s="238">
        <v>2632</v>
      </c>
      <c r="C2695" s="237">
        <v>112.6022049300537</v>
      </c>
    </row>
    <row r="2696" spans="2:3" x14ac:dyDescent="0.25">
      <c r="B2696" s="238">
        <v>2633</v>
      </c>
      <c r="C2696" s="237">
        <v>41.523551438328525</v>
      </c>
    </row>
    <row r="2697" spans="2:3" x14ac:dyDescent="0.25">
      <c r="B2697" s="238">
        <v>2634</v>
      </c>
      <c r="C2697" s="237">
        <v>134.31538908435255</v>
      </c>
    </row>
    <row r="2698" spans="2:3" x14ac:dyDescent="0.25">
      <c r="B2698" s="238">
        <v>2635</v>
      </c>
      <c r="C2698" s="237">
        <v>167.81745914364765</v>
      </c>
    </row>
    <row r="2699" spans="2:3" x14ac:dyDescent="0.25">
      <c r="B2699" s="238">
        <v>2636</v>
      </c>
      <c r="C2699" s="237">
        <v>195.78418457636826</v>
      </c>
    </row>
    <row r="2700" spans="2:3" x14ac:dyDescent="0.25">
      <c r="B2700" s="238">
        <v>2637</v>
      </c>
      <c r="C2700" s="237">
        <v>235.14386333175253</v>
      </c>
    </row>
    <row r="2701" spans="2:3" x14ac:dyDescent="0.25">
      <c r="B2701" s="238">
        <v>2638</v>
      </c>
      <c r="C2701" s="237">
        <v>197.61054764695893</v>
      </c>
    </row>
    <row r="2702" spans="2:3" x14ac:dyDescent="0.25">
      <c r="B2702" s="238">
        <v>2639</v>
      </c>
      <c r="C2702" s="237">
        <v>280.70683429218695</v>
      </c>
    </row>
    <row r="2703" spans="2:3" x14ac:dyDescent="0.25">
      <c r="B2703" s="238">
        <v>2640</v>
      </c>
      <c r="C2703" s="237">
        <v>-12.726547783432835</v>
      </c>
    </row>
    <row r="2704" spans="2:3" x14ac:dyDescent="0.25">
      <c r="B2704" s="238">
        <v>2641</v>
      </c>
      <c r="C2704" s="237">
        <v>-146.41434426317682</v>
      </c>
    </row>
    <row r="2705" spans="2:3" x14ac:dyDescent="0.25">
      <c r="B2705" s="238">
        <v>2642</v>
      </c>
      <c r="C2705" s="237">
        <v>126.12969182379607</v>
      </c>
    </row>
    <row r="2706" spans="2:3" x14ac:dyDescent="0.25">
      <c r="B2706" s="238">
        <v>2643</v>
      </c>
      <c r="C2706" s="237">
        <v>199.72157838620626</v>
      </c>
    </row>
    <row r="2707" spans="2:3" x14ac:dyDescent="0.25">
      <c r="B2707" s="238">
        <v>2644</v>
      </c>
      <c r="C2707" s="237">
        <v>119.32229375551461</v>
      </c>
    </row>
    <row r="2708" spans="2:3" x14ac:dyDescent="0.25">
      <c r="B2708" s="238">
        <v>2645</v>
      </c>
      <c r="C2708" s="237">
        <v>-0.61283656113106133</v>
      </c>
    </row>
    <row r="2709" spans="2:3" x14ac:dyDescent="0.25">
      <c r="B2709" s="238">
        <v>2646</v>
      </c>
      <c r="C2709" s="237">
        <v>168.18153325654143</v>
      </c>
    </row>
    <row r="2710" spans="2:3" x14ac:dyDescent="0.25">
      <c r="B2710" s="238">
        <v>2647</v>
      </c>
      <c r="C2710" s="237">
        <v>26.146097783040844</v>
      </c>
    </row>
    <row r="2711" spans="2:3" x14ac:dyDescent="0.25">
      <c r="B2711" s="238">
        <v>2648</v>
      </c>
      <c r="C2711" s="237">
        <v>44.827406438142674</v>
      </c>
    </row>
    <row r="2712" spans="2:3" x14ac:dyDescent="0.25">
      <c r="B2712" s="238">
        <v>2649</v>
      </c>
      <c r="C2712" s="237">
        <v>100.1765476168238</v>
      </c>
    </row>
    <row r="2713" spans="2:3" x14ac:dyDescent="0.25">
      <c r="B2713" s="238">
        <v>2650</v>
      </c>
      <c r="C2713" s="237">
        <v>115.39586335180294</v>
      </c>
    </row>
    <row r="2714" spans="2:3" x14ac:dyDescent="0.25">
      <c r="B2714" s="238">
        <v>2651</v>
      </c>
      <c r="C2714" s="237">
        <v>36.521275933859044</v>
      </c>
    </row>
    <row r="2715" spans="2:3" x14ac:dyDescent="0.25">
      <c r="B2715" s="238">
        <v>2652</v>
      </c>
      <c r="C2715" s="237">
        <v>204.6037449928088</v>
      </c>
    </row>
    <row r="2716" spans="2:3" x14ac:dyDescent="0.25">
      <c r="B2716" s="238">
        <v>2653</v>
      </c>
      <c r="C2716" s="237">
        <v>246.34681515480577</v>
      </c>
    </row>
    <row r="2717" spans="2:3" x14ac:dyDescent="0.25">
      <c r="B2717" s="238">
        <v>2654</v>
      </c>
      <c r="C2717" s="237">
        <v>177.4140994621923</v>
      </c>
    </row>
    <row r="2718" spans="2:3" x14ac:dyDescent="0.25">
      <c r="B2718" s="238">
        <v>2655</v>
      </c>
      <c r="C2718" s="237">
        <v>99.39531763296911</v>
      </c>
    </row>
    <row r="2719" spans="2:3" x14ac:dyDescent="0.25">
      <c r="B2719" s="238">
        <v>2656</v>
      </c>
      <c r="C2719" s="237">
        <v>284.52720010328881</v>
      </c>
    </row>
    <row r="2720" spans="2:3" x14ac:dyDescent="0.25">
      <c r="B2720" s="238">
        <v>2657</v>
      </c>
      <c r="C2720" s="237">
        <v>-3.8608517321975455E-2</v>
      </c>
    </row>
    <row r="2721" spans="2:3" x14ac:dyDescent="0.25">
      <c r="B2721" s="238">
        <v>2658</v>
      </c>
      <c r="C2721" s="237">
        <v>-88.958969873117951</v>
      </c>
    </row>
    <row r="2722" spans="2:3" x14ac:dyDescent="0.25">
      <c r="B2722" s="238">
        <v>2659</v>
      </c>
      <c r="C2722" s="237">
        <v>164.9538824577927</v>
      </c>
    </row>
    <row r="2723" spans="2:3" x14ac:dyDescent="0.25">
      <c r="B2723" s="238">
        <v>2660</v>
      </c>
      <c r="C2723" s="237">
        <v>345.13910766237564</v>
      </c>
    </row>
    <row r="2724" spans="2:3" x14ac:dyDescent="0.25">
      <c r="B2724" s="238">
        <v>2661</v>
      </c>
      <c r="C2724" s="237">
        <v>161.44331951999501</v>
      </c>
    </row>
    <row r="2725" spans="2:3" x14ac:dyDescent="0.25">
      <c r="B2725" s="238">
        <v>2662</v>
      </c>
      <c r="C2725" s="237">
        <v>231.18115356493138</v>
      </c>
    </row>
    <row r="2726" spans="2:3" x14ac:dyDescent="0.25">
      <c r="B2726" s="238">
        <v>2663</v>
      </c>
      <c r="C2726" s="237">
        <v>264.12545189662944</v>
      </c>
    </row>
    <row r="2727" spans="2:3" x14ac:dyDescent="0.25">
      <c r="B2727" s="238">
        <v>2664</v>
      </c>
      <c r="C2727" s="237">
        <v>-39.587757985959854</v>
      </c>
    </row>
    <row r="2728" spans="2:3" x14ac:dyDescent="0.25">
      <c r="B2728" s="238">
        <v>2665</v>
      </c>
      <c r="C2728" s="237">
        <v>0.7207902103254753</v>
      </c>
    </row>
    <row r="2729" spans="2:3" x14ac:dyDescent="0.25">
      <c r="B2729" s="238">
        <v>2666</v>
      </c>
      <c r="C2729" s="237">
        <v>106.44593964875408</v>
      </c>
    </row>
    <row r="2730" spans="2:3" x14ac:dyDescent="0.25">
      <c r="B2730" s="238">
        <v>2667</v>
      </c>
      <c r="C2730" s="237">
        <v>-10.711655800895414</v>
      </c>
    </row>
    <row r="2731" spans="2:3" x14ac:dyDescent="0.25">
      <c r="B2731" s="238">
        <v>2668</v>
      </c>
      <c r="C2731" s="237">
        <v>-73.377675092776883</v>
      </c>
    </row>
    <row r="2732" spans="2:3" x14ac:dyDescent="0.25">
      <c r="B2732" s="238">
        <v>2669</v>
      </c>
      <c r="C2732" s="237">
        <v>236.20847581333442</v>
      </c>
    </row>
    <row r="2733" spans="2:3" x14ac:dyDescent="0.25">
      <c r="B2733" s="238">
        <v>2670</v>
      </c>
      <c r="C2733" s="237">
        <v>-33.797916424551545</v>
      </c>
    </row>
    <row r="2734" spans="2:3" x14ac:dyDescent="0.25">
      <c r="B2734" s="238">
        <v>2671</v>
      </c>
      <c r="C2734" s="237">
        <v>397.02870790702372</v>
      </c>
    </row>
    <row r="2735" spans="2:3" x14ac:dyDescent="0.25">
      <c r="B2735" s="238">
        <v>2672</v>
      </c>
      <c r="C2735" s="237">
        <v>86.670965063837954</v>
      </c>
    </row>
    <row r="2736" spans="2:3" x14ac:dyDescent="0.25">
      <c r="B2736" s="238">
        <v>2673</v>
      </c>
      <c r="C2736" s="237">
        <v>145.23647553949201</v>
      </c>
    </row>
    <row r="2737" spans="2:3" x14ac:dyDescent="0.25">
      <c r="B2737" s="238">
        <v>2674</v>
      </c>
      <c r="C2737" s="237">
        <v>201.88025981120302</v>
      </c>
    </row>
    <row r="2738" spans="2:3" x14ac:dyDescent="0.25">
      <c r="B2738" s="238">
        <v>2675</v>
      </c>
      <c r="C2738" s="237">
        <v>-80.44561722513572</v>
      </c>
    </row>
    <row r="2739" spans="2:3" x14ac:dyDescent="0.25">
      <c r="B2739" s="238">
        <v>2676</v>
      </c>
      <c r="C2739" s="237">
        <v>-57.44066948267232</v>
      </c>
    </row>
    <row r="2740" spans="2:3" x14ac:dyDescent="0.25">
      <c r="B2740" s="238">
        <v>2677</v>
      </c>
      <c r="C2740" s="237">
        <v>290.97773320961994</v>
      </c>
    </row>
    <row r="2741" spans="2:3" x14ac:dyDescent="0.25">
      <c r="B2741" s="238">
        <v>2678</v>
      </c>
      <c r="C2741" s="237">
        <v>92.072505128693706</v>
      </c>
    </row>
    <row r="2742" spans="2:3" x14ac:dyDescent="0.25">
      <c r="B2742" s="238">
        <v>2679</v>
      </c>
      <c r="C2742" s="237">
        <v>132.33756839496141</v>
      </c>
    </row>
    <row r="2743" spans="2:3" x14ac:dyDescent="0.25">
      <c r="B2743" s="238">
        <v>2680</v>
      </c>
      <c r="C2743" s="237">
        <v>215.69368118047805</v>
      </c>
    </row>
    <row r="2744" spans="2:3" x14ac:dyDescent="0.25">
      <c r="B2744" s="238">
        <v>2681</v>
      </c>
      <c r="C2744" s="237">
        <v>99.195201433069343</v>
      </c>
    </row>
    <row r="2745" spans="2:3" x14ac:dyDescent="0.25">
      <c r="B2745" s="238">
        <v>2682</v>
      </c>
      <c r="C2745" s="237">
        <v>449.63430565867674</v>
      </c>
    </row>
    <row r="2746" spans="2:3" x14ac:dyDescent="0.25">
      <c r="B2746" s="238">
        <v>2683</v>
      </c>
      <c r="C2746" s="237">
        <v>237.665848895241</v>
      </c>
    </row>
    <row r="2747" spans="2:3" x14ac:dyDescent="0.25">
      <c r="B2747" s="238">
        <v>2684</v>
      </c>
      <c r="C2747" s="237">
        <v>173.49088325694038</v>
      </c>
    </row>
    <row r="2748" spans="2:3" x14ac:dyDescent="0.25">
      <c r="B2748" s="238">
        <v>2685</v>
      </c>
      <c r="C2748" s="237">
        <v>44.45324607503369</v>
      </c>
    </row>
    <row r="2749" spans="2:3" x14ac:dyDescent="0.25">
      <c r="B2749" s="238">
        <v>2686</v>
      </c>
      <c r="C2749" s="237">
        <v>54.477931588433719</v>
      </c>
    </row>
    <row r="2750" spans="2:3" x14ac:dyDescent="0.25">
      <c r="B2750" s="238">
        <v>2687</v>
      </c>
      <c r="C2750" s="237">
        <v>234.62364060584696</v>
      </c>
    </row>
    <row r="2751" spans="2:3" x14ac:dyDescent="0.25">
      <c r="B2751" s="238">
        <v>2688</v>
      </c>
      <c r="C2751" s="237">
        <v>-10.280112332470736</v>
      </c>
    </row>
    <row r="2752" spans="2:3" x14ac:dyDescent="0.25">
      <c r="B2752" s="238">
        <v>2689</v>
      </c>
      <c r="C2752" s="237">
        <v>209.40640838514096</v>
      </c>
    </row>
    <row r="2753" spans="2:3" x14ac:dyDescent="0.25">
      <c r="B2753" s="238">
        <v>2690</v>
      </c>
      <c r="C2753" s="237">
        <v>147.5024098839873</v>
      </c>
    </row>
    <row r="2754" spans="2:3" x14ac:dyDescent="0.25">
      <c r="B2754" s="238">
        <v>2691</v>
      </c>
      <c r="C2754" s="237">
        <v>278.27093416217031</v>
      </c>
    </row>
    <row r="2755" spans="2:3" x14ac:dyDescent="0.25">
      <c r="B2755" s="238">
        <v>2692</v>
      </c>
      <c r="C2755" s="237">
        <v>23.015077359140534</v>
      </c>
    </row>
    <row r="2756" spans="2:3" x14ac:dyDescent="0.25">
      <c r="B2756" s="238">
        <v>2693</v>
      </c>
      <c r="C2756" s="237">
        <v>-69.714005351057779</v>
      </c>
    </row>
    <row r="2757" spans="2:3" x14ac:dyDescent="0.25">
      <c r="B2757" s="238">
        <v>2694</v>
      </c>
      <c r="C2757" s="237">
        <v>120.32379241053704</v>
      </c>
    </row>
    <row r="2758" spans="2:3" x14ac:dyDescent="0.25">
      <c r="B2758" s="238">
        <v>2695</v>
      </c>
      <c r="C2758" s="237">
        <v>67.017180849408902</v>
      </c>
    </row>
    <row r="2759" spans="2:3" x14ac:dyDescent="0.25">
      <c r="B2759" s="238">
        <v>2696</v>
      </c>
      <c r="C2759" s="237">
        <v>-45.792984849001925</v>
      </c>
    </row>
    <row r="2760" spans="2:3" x14ac:dyDescent="0.25">
      <c r="B2760" s="238">
        <v>2697</v>
      </c>
      <c r="C2760" s="237">
        <v>258.11554648538925</v>
      </c>
    </row>
    <row r="2761" spans="2:3" x14ac:dyDescent="0.25">
      <c r="B2761" s="238">
        <v>2698</v>
      </c>
      <c r="C2761" s="237">
        <v>315.82581373167324</v>
      </c>
    </row>
    <row r="2762" spans="2:3" x14ac:dyDescent="0.25">
      <c r="B2762" s="238">
        <v>2699</v>
      </c>
      <c r="C2762" s="237">
        <v>287.16673877537772</v>
      </c>
    </row>
    <row r="2763" spans="2:3" x14ac:dyDescent="0.25">
      <c r="B2763" s="238">
        <v>2700</v>
      </c>
      <c r="C2763" s="237">
        <v>66.926268670626101</v>
      </c>
    </row>
    <row r="2764" spans="2:3" x14ac:dyDescent="0.25">
      <c r="B2764" s="238">
        <v>2701</v>
      </c>
      <c r="C2764" s="237">
        <v>248.15050716328759</v>
      </c>
    </row>
    <row r="2765" spans="2:3" x14ac:dyDescent="0.25">
      <c r="B2765" s="238">
        <v>2702</v>
      </c>
      <c r="C2765" s="237">
        <v>214.40404825633536</v>
      </c>
    </row>
    <row r="2766" spans="2:3" x14ac:dyDescent="0.25">
      <c r="B2766" s="238">
        <v>2703</v>
      </c>
      <c r="C2766" s="237">
        <v>58.514171020806891</v>
      </c>
    </row>
    <row r="2767" spans="2:3" x14ac:dyDescent="0.25">
      <c r="B2767" s="238">
        <v>2704</v>
      </c>
      <c r="C2767" s="237">
        <v>163.81184661186677</v>
      </c>
    </row>
    <row r="2768" spans="2:3" x14ac:dyDescent="0.25">
      <c r="B2768" s="238">
        <v>2705</v>
      </c>
      <c r="C2768" s="237">
        <v>15.062249817989922</v>
      </c>
    </row>
    <row r="2769" spans="2:3" x14ac:dyDescent="0.25">
      <c r="B2769" s="238">
        <v>2706</v>
      </c>
      <c r="C2769" s="237">
        <v>-25.266167054459345</v>
      </c>
    </row>
    <row r="2770" spans="2:3" x14ac:dyDescent="0.25">
      <c r="B2770" s="238">
        <v>2707</v>
      </c>
      <c r="C2770" s="237">
        <v>-46.668897764878835</v>
      </c>
    </row>
    <row r="2771" spans="2:3" x14ac:dyDescent="0.25">
      <c r="B2771" s="238">
        <v>2708</v>
      </c>
      <c r="C2771" s="237">
        <v>93.266653405677033</v>
      </c>
    </row>
    <row r="2772" spans="2:3" x14ac:dyDescent="0.25">
      <c r="B2772" s="238">
        <v>2709</v>
      </c>
      <c r="C2772" s="237">
        <v>61.104276624174481</v>
      </c>
    </row>
    <row r="2773" spans="2:3" x14ac:dyDescent="0.25">
      <c r="B2773" s="238">
        <v>2710</v>
      </c>
      <c r="C2773" s="237">
        <v>127.13429453971672</v>
      </c>
    </row>
    <row r="2774" spans="2:3" x14ac:dyDescent="0.25">
      <c r="B2774" s="238">
        <v>2711</v>
      </c>
      <c r="C2774" s="237">
        <v>-75.073796846110611</v>
      </c>
    </row>
    <row r="2775" spans="2:3" x14ac:dyDescent="0.25">
      <c r="B2775" s="238">
        <v>2712</v>
      </c>
      <c r="C2775" s="237">
        <v>123.80791175097752</v>
      </c>
    </row>
    <row r="2776" spans="2:3" x14ac:dyDescent="0.25">
      <c r="B2776" s="238">
        <v>2713</v>
      </c>
      <c r="C2776" s="237">
        <v>79.380488319927025</v>
      </c>
    </row>
    <row r="2777" spans="2:3" x14ac:dyDescent="0.25">
      <c r="B2777" s="238">
        <v>2714</v>
      </c>
      <c r="C2777" s="237">
        <v>226.86320355964313</v>
      </c>
    </row>
    <row r="2778" spans="2:3" x14ac:dyDescent="0.25">
      <c r="B2778" s="238">
        <v>2715</v>
      </c>
      <c r="C2778" s="237">
        <v>-3.8087597666545605</v>
      </c>
    </row>
    <row r="2779" spans="2:3" x14ac:dyDescent="0.25">
      <c r="B2779" s="238">
        <v>2716</v>
      </c>
      <c r="C2779" s="237">
        <v>-14.915269273732832</v>
      </c>
    </row>
    <row r="2780" spans="2:3" x14ac:dyDescent="0.25">
      <c r="B2780" s="238">
        <v>2717</v>
      </c>
      <c r="C2780" s="237">
        <v>132.52123984237963</v>
      </c>
    </row>
    <row r="2781" spans="2:3" x14ac:dyDescent="0.25">
      <c r="B2781" s="238">
        <v>2718</v>
      </c>
      <c r="C2781" s="237">
        <v>252.37286787959607</v>
      </c>
    </row>
    <row r="2782" spans="2:3" x14ac:dyDescent="0.25">
      <c r="B2782" s="238">
        <v>2719</v>
      </c>
      <c r="C2782" s="237">
        <v>99.406140770188429</v>
      </c>
    </row>
    <row r="2783" spans="2:3" x14ac:dyDescent="0.25">
      <c r="B2783" s="238">
        <v>2720</v>
      </c>
      <c r="C2783" s="237">
        <v>246.49095323950246</v>
      </c>
    </row>
    <row r="2784" spans="2:3" x14ac:dyDescent="0.25">
      <c r="B2784" s="238">
        <v>2721</v>
      </c>
      <c r="C2784" s="237">
        <v>25.673043445300536</v>
      </c>
    </row>
    <row r="2785" spans="2:3" x14ac:dyDescent="0.25">
      <c r="B2785" s="238">
        <v>2722</v>
      </c>
      <c r="C2785" s="237">
        <v>222.88491011256312</v>
      </c>
    </row>
    <row r="2786" spans="2:3" x14ac:dyDescent="0.25">
      <c r="B2786" s="238">
        <v>2723</v>
      </c>
      <c r="C2786" s="237">
        <v>-2.2552738243093415</v>
      </c>
    </row>
    <row r="2787" spans="2:3" x14ac:dyDescent="0.25">
      <c r="B2787" s="238">
        <v>2724</v>
      </c>
      <c r="C2787" s="237">
        <v>15.329529019754631</v>
      </c>
    </row>
    <row r="2788" spans="2:3" x14ac:dyDescent="0.25">
      <c r="B2788" s="238">
        <v>2725</v>
      </c>
      <c r="C2788" s="237">
        <v>66.274263068212633</v>
      </c>
    </row>
    <row r="2789" spans="2:3" x14ac:dyDescent="0.25">
      <c r="B2789" s="238">
        <v>2726</v>
      </c>
      <c r="C2789" s="237">
        <v>-16.088729425857878</v>
      </c>
    </row>
    <row r="2790" spans="2:3" x14ac:dyDescent="0.25">
      <c r="B2790" s="238">
        <v>2727</v>
      </c>
      <c r="C2790" s="237">
        <v>432.26033880582094</v>
      </c>
    </row>
    <row r="2791" spans="2:3" x14ac:dyDescent="0.25">
      <c r="B2791" s="238">
        <v>2728</v>
      </c>
      <c r="C2791" s="237">
        <v>49.178300846320013</v>
      </c>
    </row>
    <row r="2792" spans="2:3" x14ac:dyDescent="0.25">
      <c r="B2792" s="238">
        <v>2729</v>
      </c>
      <c r="C2792" s="237">
        <v>150.16538682141609</v>
      </c>
    </row>
    <row r="2793" spans="2:3" x14ac:dyDescent="0.25">
      <c r="B2793" s="238">
        <v>2730</v>
      </c>
      <c r="C2793" s="237">
        <v>-32.252740598460576</v>
      </c>
    </row>
    <row r="2794" spans="2:3" x14ac:dyDescent="0.25">
      <c r="B2794" s="238">
        <v>2731</v>
      </c>
      <c r="C2794" s="237">
        <v>236.07511355116847</v>
      </c>
    </row>
    <row r="2795" spans="2:3" x14ac:dyDescent="0.25">
      <c r="B2795" s="238">
        <v>2732</v>
      </c>
      <c r="C2795" s="237">
        <v>168.39924727512539</v>
      </c>
    </row>
    <row r="2796" spans="2:3" x14ac:dyDescent="0.25">
      <c r="B2796" s="238">
        <v>2733</v>
      </c>
      <c r="C2796" s="237">
        <v>114.78794215956343</v>
      </c>
    </row>
    <row r="2797" spans="2:3" x14ac:dyDescent="0.25">
      <c r="B2797" s="238">
        <v>2734</v>
      </c>
      <c r="C2797" s="237">
        <v>302.33224830121236</v>
      </c>
    </row>
    <row r="2798" spans="2:3" x14ac:dyDescent="0.25">
      <c r="B2798" s="238">
        <v>2735</v>
      </c>
      <c r="C2798" s="237">
        <v>-78.866484854129027</v>
      </c>
    </row>
    <row r="2799" spans="2:3" x14ac:dyDescent="0.25">
      <c r="B2799" s="238">
        <v>2736</v>
      </c>
      <c r="C2799" s="237">
        <v>114.2716287043407</v>
      </c>
    </row>
    <row r="2800" spans="2:3" x14ac:dyDescent="0.25">
      <c r="B2800" s="238">
        <v>2737</v>
      </c>
      <c r="C2800" s="237">
        <v>-9.4607064649808592</v>
      </c>
    </row>
    <row r="2801" spans="2:3" x14ac:dyDescent="0.25">
      <c r="B2801" s="238">
        <v>2738</v>
      </c>
      <c r="C2801" s="237">
        <v>236.62262340393778</v>
      </c>
    </row>
    <row r="2802" spans="2:3" x14ac:dyDescent="0.25">
      <c r="B2802" s="238">
        <v>2739</v>
      </c>
      <c r="C2802" s="237">
        <v>225.57042187519909</v>
      </c>
    </row>
    <row r="2803" spans="2:3" x14ac:dyDescent="0.25">
      <c r="B2803" s="238">
        <v>2740</v>
      </c>
      <c r="C2803" s="237">
        <v>211.84896926580427</v>
      </c>
    </row>
    <row r="2804" spans="2:3" x14ac:dyDescent="0.25">
      <c r="B2804" s="238">
        <v>2741</v>
      </c>
      <c r="C2804" s="237">
        <v>138.65321100245166</v>
      </c>
    </row>
    <row r="2805" spans="2:3" x14ac:dyDescent="0.25">
      <c r="B2805" s="238">
        <v>2742</v>
      </c>
      <c r="C2805" s="237">
        <v>350.55044448696367</v>
      </c>
    </row>
    <row r="2806" spans="2:3" x14ac:dyDescent="0.25">
      <c r="B2806" s="238">
        <v>2743</v>
      </c>
      <c r="C2806" s="237">
        <v>271.19457856052185</v>
      </c>
    </row>
    <row r="2807" spans="2:3" x14ac:dyDescent="0.25">
      <c r="B2807" s="238">
        <v>2744</v>
      </c>
      <c r="C2807" s="237">
        <v>-24.166882066037942</v>
      </c>
    </row>
    <row r="2808" spans="2:3" x14ac:dyDescent="0.25">
      <c r="B2808" s="238">
        <v>2745</v>
      </c>
      <c r="C2808" s="237">
        <v>128.56448869635139</v>
      </c>
    </row>
    <row r="2809" spans="2:3" x14ac:dyDescent="0.25">
      <c r="B2809" s="238">
        <v>2746</v>
      </c>
      <c r="C2809" s="237">
        <v>253.0206465951469</v>
      </c>
    </row>
    <row r="2810" spans="2:3" x14ac:dyDescent="0.25">
      <c r="B2810" s="238">
        <v>2747</v>
      </c>
      <c r="C2810" s="237">
        <v>195.59778616000241</v>
      </c>
    </row>
    <row r="2811" spans="2:3" x14ac:dyDescent="0.25">
      <c r="B2811" s="238">
        <v>2748</v>
      </c>
      <c r="C2811" s="237">
        <v>324.71199083484964</v>
      </c>
    </row>
    <row r="2812" spans="2:3" x14ac:dyDescent="0.25">
      <c r="B2812" s="238">
        <v>2749</v>
      </c>
      <c r="C2812" s="237">
        <v>132.3814064793365</v>
      </c>
    </row>
    <row r="2813" spans="2:3" x14ac:dyDescent="0.25">
      <c r="B2813" s="238">
        <v>2750</v>
      </c>
      <c r="C2813" s="237">
        <v>298.03212906442047</v>
      </c>
    </row>
    <row r="2814" spans="2:3" x14ac:dyDescent="0.25">
      <c r="B2814" s="238">
        <v>2751</v>
      </c>
      <c r="C2814" s="237">
        <v>56.654039007875049</v>
      </c>
    </row>
    <row r="2815" spans="2:3" x14ac:dyDescent="0.25">
      <c r="B2815" s="238">
        <v>2752</v>
      </c>
      <c r="C2815" s="237">
        <v>106.38376599748973</v>
      </c>
    </row>
    <row r="2816" spans="2:3" x14ac:dyDescent="0.25">
      <c r="B2816" s="238">
        <v>2753</v>
      </c>
      <c r="C2816" s="237">
        <v>209.61415839658014</v>
      </c>
    </row>
    <row r="2817" spans="2:3" x14ac:dyDescent="0.25">
      <c r="B2817" s="238">
        <v>2754</v>
      </c>
      <c r="C2817" s="237">
        <v>179.8603465205251</v>
      </c>
    </row>
    <row r="2818" spans="2:3" x14ac:dyDescent="0.25">
      <c r="B2818" s="238">
        <v>2755</v>
      </c>
      <c r="C2818" s="237">
        <v>-57.775603723419323</v>
      </c>
    </row>
    <row r="2819" spans="2:3" x14ac:dyDescent="0.25">
      <c r="B2819" s="238">
        <v>2756</v>
      </c>
      <c r="C2819" s="237">
        <v>320.79477260051794</v>
      </c>
    </row>
    <row r="2820" spans="2:3" x14ac:dyDescent="0.25">
      <c r="B2820" s="238">
        <v>2757</v>
      </c>
      <c r="C2820" s="237">
        <v>236.28593693554058</v>
      </c>
    </row>
    <row r="2821" spans="2:3" x14ac:dyDescent="0.25">
      <c r="B2821" s="238">
        <v>2758</v>
      </c>
      <c r="C2821" s="237">
        <v>160.87621916574892</v>
      </c>
    </row>
    <row r="2822" spans="2:3" x14ac:dyDescent="0.25">
      <c r="B2822" s="238">
        <v>2759</v>
      </c>
      <c r="C2822" s="237">
        <v>184.84442374621543</v>
      </c>
    </row>
    <row r="2823" spans="2:3" x14ac:dyDescent="0.25">
      <c r="B2823" s="238">
        <v>2760</v>
      </c>
      <c r="C2823" s="237">
        <v>285.81416442709087</v>
      </c>
    </row>
    <row r="2824" spans="2:3" x14ac:dyDescent="0.25">
      <c r="B2824" s="238">
        <v>2761</v>
      </c>
      <c r="C2824" s="237">
        <v>354.85214686138346</v>
      </c>
    </row>
    <row r="2825" spans="2:3" x14ac:dyDescent="0.25">
      <c r="B2825" s="238">
        <v>2762</v>
      </c>
      <c r="C2825" s="237">
        <v>292.5354043833288</v>
      </c>
    </row>
    <row r="2826" spans="2:3" x14ac:dyDescent="0.25">
      <c r="B2826" s="238">
        <v>2763</v>
      </c>
      <c r="C2826" s="237">
        <v>74.843696808139725</v>
      </c>
    </row>
    <row r="2827" spans="2:3" x14ac:dyDescent="0.25">
      <c r="B2827" s="238">
        <v>2764</v>
      </c>
      <c r="C2827" s="237">
        <v>355.22256970158855</v>
      </c>
    </row>
    <row r="2828" spans="2:3" x14ac:dyDescent="0.25">
      <c r="B2828" s="238">
        <v>2765</v>
      </c>
      <c r="C2828" s="237">
        <v>63.454492569328337</v>
      </c>
    </row>
    <row r="2829" spans="2:3" x14ac:dyDescent="0.25">
      <c r="B2829" s="238">
        <v>2766</v>
      </c>
      <c r="C2829" s="237">
        <v>141.18424780958566</v>
      </c>
    </row>
    <row r="2830" spans="2:3" x14ac:dyDescent="0.25">
      <c r="B2830" s="238">
        <v>2767</v>
      </c>
      <c r="C2830" s="237">
        <v>24.090954052796576</v>
      </c>
    </row>
    <row r="2831" spans="2:3" x14ac:dyDescent="0.25">
      <c r="B2831" s="238">
        <v>2768</v>
      </c>
      <c r="C2831" s="237">
        <v>189.18821315861521</v>
      </c>
    </row>
    <row r="2832" spans="2:3" x14ac:dyDescent="0.25">
      <c r="B2832" s="238">
        <v>2769</v>
      </c>
      <c r="C2832" s="237">
        <v>89.04243466017364</v>
      </c>
    </row>
    <row r="2833" spans="2:3" x14ac:dyDescent="0.25">
      <c r="B2833" s="238">
        <v>2770</v>
      </c>
      <c r="C2833" s="237">
        <v>144.15287257122563</v>
      </c>
    </row>
    <row r="2834" spans="2:3" x14ac:dyDescent="0.25">
      <c r="B2834" s="238">
        <v>2771</v>
      </c>
      <c r="C2834" s="237">
        <v>-106.79833969132562</v>
      </c>
    </row>
    <row r="2835" spans="2:3" x14ac:dyDescent="0.25">
      <c r="B2835" s="238">
        <v>2772</v>
      </c>
      <c r="C2835" s="237">
        <v>-23.021131456977798</v>
      </c>
    </row>
    <row r="2836" spans="2:3" x14ac:dyDescent="0.25">
      <c r="B2836" s="238">
        <v>2773</v>
      </c>
      <c r="C2836" s="237">
        <v>191.05392879237246</v>
      </c>
    </row>
    <row r="2837" spans="2:3" x14ac:dyDescent="0.25">
      <c r="B2837" s="238">
        <v>2774</v>
      </c>
      <c r="C2837" s="237">
        <v>132.88713113465661</v>
      </c>
    </row>
    <row r="2838" spans="2:3" x14ac:dyDescent="0.25">
      <c r="B2838" s="238">
        <v>2775</v>
      </c>
      <c r="C2838" s="237">
        <v>227.52940508693041</v>
      </c>
    </row>
    <row r="2839" spans="2:3" x14ac:dyDescent="0.25">
      <c r="B2839" s="238">
        <v>2776</v>
      </c>
      <c r="C2839" s="237">
        <v>163.82303858884262</v>
      </c>
    </row>
    <row r="2840" spans="2:3" x14ac:dyDescent="0.25">
      <c r="B2840" s="238">
        <v>2777</v>
      </c>
      <c r="C2840" s="237">
        <v>-153.04549545208596</v>
      </c>
    </row>
    <row r="2841" spans="2:3" x14ac:dyDescent="0.25">
      <c r="B2841" s="238">
        <v>2778</v>
      </c>
      <c r="C2841" s="237">
        <v>233.1177815103413</v>
      </c>
    </row>
    <row r="2842" spans="2:3" x14ac:dyDescent="0.25">
      <c r="B2842" s="238">
        <v>2779</v>
      </c>
      <c r="C2842" s="237">
        <v>-23.914753327755449</v>
      </c>
    </row>
    <row r="2843" spans="2:3" x14ac:dyDescent="0.25">
      <c r="B2843" s="238">
        <v>2780</v>
      </c>
      <c r="C2843" s="237">
        <v>276.71638276545468</v>
      </c>
    </row>
    <row r="2844" spans="2:3" x14ac:dyDescent="0.25">
      <c r="B2844" s="238">
        <v>2781</v>
      </c>
      <c r="C2844" s="237">
        <v>-63.590563174885204</v>
      </c>
    </row>
    <row r="2845" spans="2:3" x14ac:dyDescent="0.25">
      <c r="B2845" s="238">
        <v>2782</v>
      </c>
      <c r="C2845" s="237">
        <v>85.987922733803771</v>
      </c>
    </row>
    <row r="2846" spans="2:3" x14ac:dyDescent="0.25">
      <c r="B2846" s="238">
        <v>2783</v>
      </c>
      <c r="C2846" s="237">
        <v>360.46441128068079</v>
      </c>
    </row>
    <row r="2847" spans="2:3" x14ac:dyDescent="0.25">
      <c r="B2847" s="238">
        <v>2784</v>
      </c>
      <c r="C2847" s="237">
        <v>96.836389713020239</v>
      </c>
    </row>
    <row r="2848" spans="2:3" x14ac:dyDescent="0.25">
      <c r="B2848" s="238">
        <v>2785</v>
      </c>
      <c r="C2848" s="237">
        <v>198.72561258566208</v>
      </c>
    </row>
    <row r="2849" spans="2:3" x14ac:dyDescent="0.25">
      <c r="B2849" s="238">
        <v>2786</v>
      </c>
      <c r="C2849" s="237">
        <v>90.620696962967145</v>
      </c>
    </row>
    <row r="2850" spans="2:3" x14ac:dyDescent="0.25">
      <c r="B2850" s="238">
        <v>2787</v>
      </c>
      <c r="C2850" s="237">
        <v>-56.268075268500098</v>
      </c>
    </row>
    <row r="2851" spans="2:3" x14ac:dyDescent="0.25">
      <c r="B2851" s="238">
        <v>2788</v>
      </c>
      <c r="C2851" s="237">
        <v>64.938402316298806</v>
      </c>
    </row>
    <row r="2852" spans="2:3" x14ac:dyDescent="0.25">
      <c r="B2852" s="238">
        <v>2789</v>
      </c>
      <c r="C2852" s="237">
        <v>154.38364679303112</v>
      </c>
    </row>
    <row r="2853" spans="2:3" x14ac:dyDescent="0.25">
      <c r="B2853" s="238">
        <v>2790</v>
      </c>
      <c r="C2853" s="237">
        <v>88.373991106364514</v>
      </c>
    </row>
    <row r="2854" spans="2:3" x14ac:dyDescent="0.25">
      <c r="B2854" s="238">
        <v>2791</v>
      </c>
      <c r="C2854" s="237">
        <v>-46.95800350037959</v>
      </c>
    </row>
    <row r="2855" spans="2:3" x14ac:dyDescent="0.25">
      <c r="B2855" s="238">
        <v>2792</v>
      </c>
      <c r="C2855" s="237">
        <v>-49.229080201750435</v>
      </c>
    </row>
    <row r="2856" spans="2:3" x14ac:dyDescent="0.25">
      <c r="B2856" s="238">
        <v>2793</v>
      </c>
      <c r="C2856" s="237">
        <v>170.0170123370801</v>
      </c>
    </row>
    <row r="2857" spans="2:3" x14ac:dyDescent="0.25">
      <c r="B2857" s="238">
        <v>2794</v>
      </c>
      <c r="C2857" s="237">
        <v>-73.527830950633984</v>
      </c>
    </row>
    <row r="2858" spans="2:3" x14ac:dyDescent="0.25">
      <c r="B2858" s="238">
        <v>2795</v>
      </c>
      <c r="C2858" s="237">
        <v>147.30786673524511</v>
      </c>
    </row>
    <row r="2859" spans="2:3" x14ac:dyDescent="0.25">
      <c r="B2859" s="238">
        <v>2796</v>
      </c>
      <c r="C2859" s="237">
        <v>172.82076672458331</v>
      </c>
    </row>
    <row r="2860" spans="2:3" x14ac:dyDescent="0.25">
      <c r="B2860" s="238">
        <v>2797</v>
      </c>
      <c r="C2860" s="237">
        <v>69.760972703981253</v>
      </c>
    </row>
    <row r="2861" spans="2:3" x14ac:dyDescent="0.25">
      <c r="B2861" s="238">
        <v>2798</v>
      </c>
      <c r="C2861" s="237">
        <v>238.5003625451109</v>
      </c>
    </row>
    <row r="2862" spans="2:3" x14ac:dyDescent="0.25">
      <c r="B2862" s="238">
        <v>2799</v>
      </c>
      <c r="C2862" s="237">
        <v>105.65534970351484</v>
      </c>
    </row>
    <row r="2863" spans="2:3" x14ac:dyDescent="0.25">
      <c r="B2863" s="238">
        <v>2800</v>
      </c>
      <c r="C2863" s="237">
        <v>272.31874958706356</v>
      </c>
    </row>
    <row r="2864" spans="2:3" x14ac:dyDescent="0.25">
      <c r="B2864" s="238">
        <v>2801</v>
      </c>
      <c r="C2864" s="237">
        <v>-119.20688051159496</v>
      </c>
    </row>
    <row r="2865" spans="2:3" x14ac:dyDescent="0.25">
      <c r="B2865" s="238">
        <v>2802</v>
      </c>
      <c r="C2865" s="237">
        <v>244.15917029229306</v>
      </c>
    </row>
    <row r="2866" spans="2:3" x14ac:dyDescent="0.25">
      <c r="B2866" s="238">
        <v>2803</v>
      </c>
      <c r="C2866" s="237">
        <v>85.696679938078276</v>
      </c>
    </row>
    <row r="2867" spans="2:3" x14ac:dyDescent="0.25">
      <c r="B2867" s="238">
        <v>2804</v>
      </c>
      <c r="C2867" s="237">
        <v>62.985369326022663</v>
      </c>
    </row>
    <row r="2868" spans="2:3" x14ac:dyDescent="0.25">
      <c r="B2868" s="238">
        <v>2805</v>
      </c>
      <c r="C2868" s="237">
        <v>95.217904755197139</v>
      </c>
    </row>
    <row r="2869" spans="2:3" x14ac:dyDescent="0.25">
      <c r="B2869" s="238">
        <v>2806</v>
      </c>
      <c r="C2869" s="237">
        <v>-5.2712296497772826</v>
      </c>
    </row>
    <row r="2870" spans="2:3" x14ac:dyDescent="0.25">
      <c r="B2870" s="238">
        <v>2807</v>
      </c>
      <c r="C2870" s="237">
        <v>81.205929366164085</v>
      </c>
    </row>
    <row r="2871" spans="2:3" x14ac:dyDescent="0.25">
      <c r="B2871" s="238">
        <v>2808</v>
      </c>
      <c r="C2871" s="237">
        <v>358.09813270664074</v>
      </c>
    </row>
    <row r="2872" spans="2:3" x14ac:dyDescent="0.25">
      <c r="B2872" s="238">
        <v>2809</v>
      </c>
      <c r="C2872" s="237">
        <v>63.557476162252605</v>
      </c>
    </row>
    <row r="2873" spans="2:3" x14ac:dyDescent="0.25">
      <c r="B2873" s="238">
        <v>2810</v>
      </c>
      <c r="C2873" s="237">
        <v>103.25328389073658</v>
      </c>
    </row>
    <row r="2874" spans="2:3" x14ac:dyDescent="0.25">
      <c r="B2874" s="238">
        <v>2811</v>
      </c>
      <c r="C2874" s="237">
        <v>137.06073144407128</v>
      </c>
    </row>
    <row r="2875" spans="2:3" x14ac:dyDescent="0.25">
      <c r="B2875" s="238">
        <v>2812</v>
      </c>
      <c r="C2875" s="237">
        <v>265.93970693798479</v>
      </c>
    </row>
    <row r="2876" spans="2:3" x14ac:dyDescent="0.25">
      <c r="B2876" s="238">
        <v>2813</v>
      </c>
      <c r="C2876" s="237">
        <v>160.15219007871653</v>
      </c>
    </row>
    <row r="2877" spans="2:3" x14ac:dyDescent="0.25">
      <c r="B2877" s="238">
        <v>2814</v>
      </c>
      <c r="C2877" s="237">
        <v>84.530835131326256</v>
      </c>
    </row>
    <row r="2878" spans="2:3" x14ac:dyDescent="0.25">
      <c r="B2878" s="238">
        <v>2815</v>
      </c>
      <c r="C2878" s="237">
        <v>274.80976867959208</v>
      </c>
    </row>
    <row r="2879" spans="2:3" x14ac:dyDescent="0.25">
      <c r="B2879" s="238">
        <v>2816</v>
      </c>
      <c r="C2879" s="237">
        <v>236.93656441843362</v>
      </c>
    </row>
    <row r="2880" spans="2:3" x14ac:dyDescent="0.25">
      <c r="B2880" s="238">
        <v>2817</v>
      </c>
      <c r="C2880" s="237">
        <v>72.445845818428509</v>
      </c>
    </row>
    <row r="2881" spans="2:3" x14ac:dyDescent="0.25">
      <c r="B2881" s="238">
        <v>2818</v>
      </c>
      <c r="C2881" s="237">
        <v>92.239938783297944</v>
      </c>
    </row>
    <row r="2882" spans="2:3" x14ac:dyDescent="0.25">
      <c r="B2882" s="238">
        <v>2819</v>
      </c>
      <c r="C2882" s="237">
        <v>1.0882847392264665</v>
      </c>
    </row>
    <row r="2883" spans="2:3" x14ac:dyDescent="0.25">
      <c r="B2883" s="238">
        <v>2820</v>
      </c>
      <c r="C2883" s="237">
        <v>127.78072572813238</v>
      </c>
    </row>
    <row r="2884" spans="2:3" x14ac:dyDescent="0.25">
      <c r="B2884" s="238">
        <v>2821</v>
      </c>
      <c r="C2884" s="237">
        <v>138.65471847330579</v>
      </c>
    </row>
    <row r="2885" spans="2:3" x14ac:dyDescent="0.25">
      <c r="B2885" s="238">
        <v>2822</v>
      </c>
      <c r="C2885" s="237">
        <v>217.69888324894413</v>
      </c>
    </row>
    <row r="2886" spans="2:3" x14ac:dyDescent="0.25">
      <c r="B2886" s="238">
        <v>2823</v>
      </c>
      <c r="C2886" s="237">
        <v>116.89744581593489</v>
      </c>
    </row>
    <row r="2887" spans="2:3" x14ac:dyDescent="0.25">
      <c r="B2887" s="238">
        <v>2824</v>
      </c>
      <c r="C2887" s="237">
        <v>158.03466656626924</v>
      </c>
    </row>
    <row r="2888" spans="2:3" x14ac:dyDescent="0.25">
      <c r="B2888" s="238">
        <v>2825</v>
      </c>
      <c r="C2888" s="237">
        <v>266.09822584728693</v>
      </c>
    </row>
    <row r="2889" spans="2:3" x14ac:dyDescent="0.25">
      <c r="B2889" s="238">
        <v>2826</v>
      </c>
      <c r="C2889" s="237">
        <v>232.84147496193089</v>
      </c>
    </row>
    <row r="2890" spans="2:3" x14ac:dyDescent="0.25">
      <c r="B2890" s="238">
        <v>2827</v>
      </c>
      <c r="C2890" s="237">
        <v>133.07468246901971</v>
      </c>
    </row>
    <row r="2891" spans="2:3" x14ac:dyDescent="0.25">
      <c r="B2891" s="238">
        <v>2828</v>
      </c>
      <c r="C2891" s="237">
        <v>-7.1033288762275362</v>
      </c>
    </row>
    <row r="2892" spans="2:3" x14ac:dyDescent="0.25">
      <c r="B2892" s="238">
        <v>2829</v>
      </c>
      <c r="C2892" s="237">
        <v>59.185468772289987</v>
      </c>
    </row>
    <row r="2893" spans="2:3" x14ac:dyDescent="0.25">
      <c r="B2893" s="238">
        <v>2830</v>
      </c>
      <c r="C2893" s="237">
        <v>94.524657366534896</v>
      </c>
    </row>
    <row r="2894" spans="2:3" x14ac:dyDescent="0.25">
      <c r="B2894" s="238">
        <v>2831</v>
      </c>
      <c r="C2894" s="237">
        <v>97.028474852666733</v>
      </c>
    </row>
    <row r="2895" spans="2:3" x14ac:dyDescent="0.25">
      <c r="B2895" s="238">
        <v>2832</v>
      </c>
      <c r="C2895" s="237">
        <v>55.037296798470393</v>
      </c>
    </row>
    <row r="2896" spans="2:3" x14ac:dyDescent="0.25">
      <c r="B2896" s="238">
        <v>2833</v>
      </c>
      <c r="C2896" s="237">
        <v>190.72242092507531</v>
      </c>
    </row>
    <row r="2897" spans="2:3" x14ac:dyDescent="0.25">
      <c r="B2897" s="238">
        <v>2834</v>
      </c>
      <c r="C2897" s="237">
        <v>194.37117717277775</v>
      </c>
    </row>
    <row r="2898" spans="2:3" x14ac:dyDescent="0.25">
      <c r="B2898" s="238">
        <v>2835</v>
      </c>
      <c r="C2898" s="237">
        <v>170.30344899606507</v>
      </c>
    </row>
    <row r="2899" spans="2:3" x14ac:dyDescent="0.25">
      <c r="B2899" s="238">
        <v>2836</v>
      </c>
      <c r="C2899" s="237">
        <v>169.85955293101372</v>
      </c>
    </row>
    <row r="2900" spans="2:3" x14ac:dyDescent="0.25">
      <c r="B2900" s="238">
        <v>2837</v>
      </c>
      <c r="C2900" s="237">
        <v>312.40359168348834</v>
      </c>
    </row>
    <row r="2901" spans="2:3" x14ac:dyDescent="0.25">
      <c r="B2901" s="238">
        <v>2838</v>
      </c>
      <c r="C2901" s="237">
        <v>240.42267288623214</v>
      </c>
    </row>
    <row r="2902" spans="2:3" x14ac:dyDescent="0.25">
      <c r="B2902" s="238">
        <v>2839</v>
      </c>
      <c r="C2902" s="237">
        <v>3.6531807153431402</v>
      </c>
    </row>
    <row r="2903" spans="2:3" x14ac:dyDescent="0.25">
      <c r="B2903" s="238">
        <v>2840</v>
      </c>
      <c r="C2903" s="237">
        <v>-18.66211594194192</v>
      </c>
    </row>
    <row r="2904" spans="2:3" x14ac:dyDescent="0.25">
      <c r="B2904" s="238">
        <v>2841</v>
      </c>
      <c r="C2904" s="237">
        <v>306.09115410229481</v>
      </c>
    </row>
    <row r="2905" spans="2:3" x14ac:dyDescent="0.25">
      <c r="B2905" s="238">
        <v>2842</v>
      </c>
      <c r="C2905" s="237">
        <v>256.24320733794877</v>
      </c>
    </row>
    <row r="2906" spans="2:3" x14ac:dyDescent="0.25">
      <c r="B2906" s="238">
        <v>2843</v>
      </c>
      <c r="C2906" s="237">
        <v>100.7823687635029</v>
      </c>
    </row>
    <row r="2907" spans="2:3" x14ac:dyDescent="0.25">
      <c r="B2907" s="238">
        <v>2844</v>
      </c>
      <c r="C2907" s="237">
        <v>3.0133886225545865</v>
      </c>
    </row>
    <row r="2908" spans="2:3" x14ac:dyDescent="0.25">
      <c r="B2908" s="238">
        <v>2845</v>
      </c>
      <c r="C2908" s="237">
        <v>-29.341896789705373</v>
      </c>
    </row>
    <row r="2909" spans="2:3" x14ac:dyDescent="0.25">
      <c r="B2909" s="238">
        <v>2846</v>
      </c>
      <c r="C2909" s="237">
        <v>159.8261934391482</v>
      </c>
    </row>
    <row r="2910" spans="2:3" x14ac:dyDescent="0.25">
      <c r="B2910" s="238">
        <v>2847</v>
      </c>
      <c r="C2910" s="237">
        <v>66.425356433946774</v>
      </c>
    </row>
    <row r="2911" spans="2:3" x14ac:dyDescent="0.25">
      <c r="B2911" s="238">
        <v>2848</v>
      </c>
      <c r="C2911" s="237">
        <v>-12.30668056961872</v>
      </c>
    </row>
    <row r="2912" spans="2:3" x14ac:dyDescent="0.25">
      <c r="B2912" s="238">
        <v>2849</v>
      </c>
      <c r="C2912" s="237">
        <v>78.663499789257941</v>
      </c>
    </row>
    <row r="2913" spans="2:3" x14ac:dyDescent="0.25">
      <c r="B2913" s="238">
        <v>2850</v>
      </c>
      <c r="C2913" s="237">
        <v>272.91150253812231</v>
      </c>
    </row>
    <row r="2914" spans="2:3" x14ac:dyDescent="0.25">
      <c r="B2914" s="238">
        <v>2851</v>
      </c>
      <c r="C2914" s="237">
        <v>0.77784261902307605</v>
      </c>
    </row>
    <row r="2915" spans="2:3" x14ac:dyDescent="0.25">
      <c r="B2915" s="238">
        <v>2852</v>
      </c>
      <c r="C2915" s="237">
        <v>192.67720167879821</v>
      </c>
    </row>
    <row r="2916" spans="2:3" x14ac:dyDescent="0.25">
      <c r="B2916" s="238">
        <v>2853</v>
      </c>
      <c r="C2916" s="237">
        <v>232.4722896493482</v>
      </c>
    </row>
    <row r="2917" spans="2:3" x14ac:dyDescent="0.25">
      <c r="B2917" s="238">
        <v>2854</v>
      </c>
      <c r="C2917" s="237">
        <v>260.57946194431133</v>
      </c>
    </row>
    <row r="2918" spans="2:3" x14ac:dyDescent="0.25">
      <c r="B2918" s="238">
        <v>2855</v>
      </c>
      <c r="C2918" s="237">
        <v>114.98156615648577</v>
      </c>
    </row>
    <row r="2919" spans="2:3" x14ac:dyDescent="0.25">
      <c r="B2919" s="238">
        <v>2856</v>
      </c>
      <c r="C2919" s="237">
        <v>178.07356599127129</v>
      </c>
    </row>
    <row r="2920" spans="2:3" x14ac:dyDescent="0.25">
      <c r="B2920" s="238">
        <v>2857</v>
      </c>
      <c r="C2920" s="237">
        <v>293.89427389924936</v>
      </c>
    </row>
    <row r="2921" spans="2:3" x14ac:dyDescent="0.25">
      <c r="B2921" s="238">
        <v>2858</v>
      </c>
      <c r="C2921" s="237">
        <v>306.35312593444769</v>
      </c>
    </row>
    <row r="2922" spans="2:3" x14ac:dyDescent="0.25">
      <c r="B2922" s="238">
        <v>2859</v>
      </c>
      <c r="C2922" s="237">
        <v>164.20999081255792</v>
      </c>
    </row>
    <row r="2923" spans="2:3" x14ac:dyDescent="0.25">
      <c r="B2923" s="238">
        <v>2860</v>
      </c>
      <c r="C2923" s="237">
        <v>180.13462431275366</v>
      </c>
    </row>
    <row r="2924" spans="2:3" x14ac:dyDescent="0.25">
      <c r="B2924" s="238">
        <v>2861</v>
      </c>
      <c r="C2924" s="237">
        <v>59.79632040805631</v>
      </c>
    </row>
    <row r="2925" spans="2:3" x14ac:dyDescent="0.25">
      <c r="B2925" s="238">
        <v>2862</v>
      </c>
      <c r="C2925" s="237">
        <v>239.59703621747221</v>
      </c>
    </row>
    <row r="2926" spans="2:3" x14ac:dyDescent="0.25">
      <c r="B2926" s="238">
        <v>2863</v>
      </c>
      <c r="C2926" s="237">
        <v>96.716455054497885</v>
      </c>
    </row>
    <row r="2927" spans="2:3" x14ac:dyDescent="0.25">
      <c r="B2927" s="238">
        <v>2864</v>
      </c>
      <c r="C2927" s="237">
        <v>19.379180213854639</v>
      </c>
    </row>
    <row r="2928" spans="2:3" x14ac:dyDescent="0.25">
      <c r="B2928" s="238">
        <v>2865</v>
      </c>
      <c r="C2928" s="237">
        <v>22.800345175700372</v>
      </c>
    </row>
    <row r="2929" spans="2:3" x14ac:dyDescent="0.25">
      <c r="B2929" s="238">
        <v>2866</v>
      </c>
      <c r="C2929" s="237">
        <v>198.98951946580377</v>
      </c>
    </row>
    <row r="2930" spans="2:3" x14ac:dyDescent="0.25">
      <c r="B2930" s="238">
        <v>2867</v>
      </c>
      <c r="C2930" s="237">
        <v>204.15198894069371</v>
      </c>
    </row>
    <row r="2931" spans="2:3" x14ac:dyDescent="0.25">
      <c r="B2931" s="238">
        <v>2868</v>
      </c>
      <c r="C2931" s="237">
        <v>-155.98025129141666</v>
      </c>
    </row>
    <row r="2932" spans="2:3" x14ac:dyDescent="0.25">
      <c r="B2932" s="238">
        <v>2869</v>
      </c>
      <c r="C2932" s="237">
        <v>-26.186248960150891</v>
      </c>
    </row>
    <row r="2933" spans="2:3" x14ac:dyDescent="0.25">
      <c r="B2933" s="238">
        <v>2870</v>
      </c>
      <c r="C2933" s="237">
        <v>111.03032937564433</v>
      </c>
    </row>
    <row r="2934" spans="2:3" x14ac:dyDescent="0.25">
      <c r="B2934" s="238">
        <v>2871</v>
      </c>
      <c r="C2934" s="237">
        <v>182.2792756954546</v>
      </c>
    </row>
    <row r="2935" spans="2:3" x14ac:dyDescent="0.25">
      <c r="B2935" s="238">
        <v>2872</v>
      </c>
      <c r="C2935" s="237">
        <v>213.72763551985184</v>
      </c>
    </row>
    <row r="2936" spans="2:3" x14ac:dyDescent="0.25">
      <c r="B2936" s="238">
        <v>2873</v>
      </c>
      <c r="C2936" s="237">
        <v>276.57357382703367</v>
      </c>
    </row>
    <row r="2937" spans="2:3" x14ac:dyDescent="0.25">
      <c r="B2937" s="238">
        <v>2874</v>
      </c>
      <c r="C2937" s="237">
        <v>-11.834459279108785</v>
      </c>
    </row>
    <row r="2938" spans="2:3" x14ac:dyDescent="0.25">
      <c r="B2938" s="238">
        <v>2875</v>
      </c>
      <c r="C2938" s="237">
        <v>250.16828500814594</v>
      </c>
    </row>
    <row r="2939" spans="2:3" x14ac:dyDescent="0.25">
      <c r="B2939" s="238">
        <v>2876</v>
      </c>
      <c r="C2939" s="237">
        <v>186.63422086510508</v>
      </c>
    </row>
    <row r="2940" spans="2:3" x14ac:dyDescent="0.25">
      <c r="B2940" s="238">
        <v>2877</v>
      </c>
      <c r="C2940" s="237">
        <v>28.903544488008777</v>
      </c>
    </row>
    <row r="2941" spans="2:3" x14ac:dyDescent="0.25">
      <c r="B2941" s="238">
        <v>2878</v>
      </c>
      <c r="C2941" s="237">
        <v>83.991309231244301</v>
      </c>
    </row>
    <row r="2942" spans="2:3" x14ac:dyDescent="0.25">
      <c r="B2942" s="238">
        <v>2879</v>
      </c>
      <c r="C2942" s="237">
        <v>66.024459815109566</v>
      </c>
    </row>
    <row r="2943" spans="2:3" x14ac:dyDescent="0.25">
      <c r="B2943" s="238">
        <v>2880</v>
      </c>
      <c r="C2943" s="237">
        <v>118.00044776653132</v>
      </c>
    </row>
    <row r="2944" spans="2:3" x14ac:dyDescent="0.25">
      <c r="B2944" s="238">
        <v>2881</v>
      </c>
      <c r="C2944" s="237">
        <v>121.80820529867593</v>
      </c>
    </row>
    <row r="2945" spans="2:3" x14ac:dyDescent="0.25">
      <c r="B2945" s="238">
        <v>2882</v>
      </c>
      <c r="C2945" s="237">
        <v>-37.404443363229859</v>
      </c>
    </row>
    <row r="2946" spans="2:3" x14ac:dyDescent="0.25">
      <c r="B2946" s="238">
        <v>2883</v>
      </c>
      <c r="C2946" s="237">
        <v>281.5324481848196</v>
      </c>
    </row>
    <row r="2947" spans="2:3" x14ac:dyDescent="0.25">
      <c r="B2947" s="238">
        <v>2884</v>
      </c>
      <c r="C2947" s="237">
        <v>120.29578884329334</v>
      </c>
    </row>
    <row r="2948" spans="2:3" x14ac:dyDescent="0.25">
      <c r="B2948" s="238">
        <v>2885</v>
      </c>
      <c r="C2948" s="237">
        <v>124.0006912328961</v>
      </c>
    </row>
    <row r="2949" spans="2:3" x14ac:dyDescent="0.25">
      <c r="B2949" s="238">
        <v>2886</v>
      </c>
      <c r="C2949" s="237">
        <v>322.94519583936784</v>
      </c>
    </row>
    <row r="2950" spans="2:3" x14ac:dyDescent="0.25">
      <c r="B2950" s="238">
        <v>2887</v>
      </c>
      <c r="C2950" s="237">
        <v>79.569715642685296</v>
      </c>
    </row>
    <row r="2951" spans="2:3" x14ac:dyDescent="0.25">
      <c r="B2951" s="238">
        <v>2888</v>
      </c>
      <c r="C2951" s="237">
        <v>45.408664796770125</v>
      </c>
    </row>
    <row r="2952" spans="2:3" x14ac:dyDescent="0.25">
      <c r="B2952" s="238">
        <v>2889</v>
      </c>
      <c r="C2952" s="237">
        <v>149.63576820879993</v>
      </c>
    </row>
    <row r="2953" spans="2:3" x14ac:dyDescent="0.25">
      <c r="B2953" s="238">
        <v>2890</v>
      </c>
      <c r="C2953" s="237">
        <v>260.01157406125617</v>
      </c>
    </row>
    <row r="2954" spans="2:3" x14ac:dyDescent="0.25">
      <c r="B2954" s="238">
        <v>2891</v>
      </c>
      <c r="C2954" s="237">
        <v>217.65570983592249</v>
      </c>
    </row>
    <row r="2955" spans="2:3" x14ac:dyDescent="0.25">
      <c r="B2955" s="238">
        <v>2892</v>
      </c>
      <c r="C2955" s="237">
        <v>47.853617756581627</v>
      </c>
    </row>
    <row r="2956" spans="2:3" x14ac:dyDescent="0.25">
      <c r="B2956" s="238">
        <v>2893</v>
      </c>
      <c r="C2956" s="237">
        <v>22.689774740654386</v>
      </c>
    </row>
    <row r="2957" spans="2:3" x14ac:dyDescent="0.25">
      <c r="B2957" s="238">
        <v>2894</v>
      </c>
      <c r="C2957" s="237">
        <v>307.66458616598572</v>
      </c>
    </row>
    <row r="2958" spans="2:3" x14ac:dyDescent="0.25">
      <c r="B2958" s="238">
        <v>2895</v>
      </c>
      <c r="C2958" s="237">
        <v>149.69407998911799</v>
      </c>
    </row>
    <row r="2959" spans="2:3" x14ac:dyDescent="0.25">
      <c r="B2959" s="238">
        <v>2896</v>
      </c>
      <c r="C2959" s="237">
        <v>-14.34351894072168</v>
      </c>
    </row>
    <row r="2960" spans="2:3" x14ac:dyDescent="0.25">
      <c r="B2960" s="238">
        <v>2897</v>
      </c>
      <c r="C2960" s="237">
        <v>53.699098324043959</v>
      </c>
    </row>
    <row r="2961" spans="2:3" x14ac:dyDescent="0.25">
      <c r="B2961" s="238">
        <v>2898</v>
      </c>
      <c r="C2961" s="237">
        <v>-38.700287191844666</v>
      </c>
    </row>
    <row r="2962" spans="2:3" x14ac:dyDescent="0.25">
      <c r="B2962" s="238">
        <v>2899</v>
      </c>
      <c r="C2962" s="237">
        <v>330.91107248050821</v>
      </c>
    </row>
    <row r="2963" spans="2:3" x14ac:dyDescent="0.25">
      <c r="B2963" s="238">
        <v>2900</v>
      </c>
      <c r="C2963" s="237">
        <v>282.9087645795521</v>
      </c>
    </row>
    <row r="2964" spans="2:3" x14ac:dyDescent="0.25">
      <c r="B2964" s="238">
        <v>2901</v>
      </c>
      <c r="C2964" s="237">
        <v>14.229788232826792</v>
      </c>
    </row>
    <row r="2965" spans="2:3" x14ac:dyDescent="0.25">
      <c r="B2965" s="238">
        <v>2902</v>
      </c>
      <c r="C2965" s="237">
        <v>-17.112698572174196</v>
      </c>
    </row>
    <row r="2966" spans="2:3" x14ac:dyDescent="0.25">
      <c r="B2966" s="238">
        <v>2903</v>
      </c>
      <c r="C2966" s="237">
        <v>198.90531434288553</v>
      </c>
    </row>
    <row r="2967" spans="2:3" x14ac:dyDescent="0.25">
      <c r="B2967" s="238">
        <v>2904</v>
      </c>
      <c r="C2967" s="237">
        <v>121.35288876797239</v>
      </c>
    </row>
    <row r="2968" spans="2:3" x14ac:dyDescent="0.25">
      <c r="B2968" s="238">
        <v>2905</v>
      </c>
      <c r="C2968" s="237">
        <v>49.816812251537158</v>
      </c>
    </row>
    <row r="2969" spans="2:3" x14ac:dyDescent="0.25">
      <c r="B2969" s="238">
        <v>2906</v>
      </c>
      <c r="C2969" s="237">
        <v>230.51098763191681</v>
      </c>
    </row>
    <row r="2970" spans="2:3" x14ac:dyDescent="0.25">
      <c r="B2970" s="238">
        <v>2907</v>
      </c>
      <c r="C2970" s="237">
        <v>397.59134812424799</v>
      </c>
    </row>
    <row r="2971" spans="2:3" x14ac:dyDescent="0.25">
      <c r="B2971" s="238">
        <v>2908</v>
      </c>
      <c r="C2971" s="237">
        <v>284.53814329586322</v>
      </c>
    </row>
    <row r="2972" spans="2:3" x14ac:dyDescent="0.25">
      <c r="B2972" s="238">
        <v>2909</v>
      </c>
      <c r="C2972" s="237">
        <v>116.64201057144524</v>
      </c>
    </row>
    <row r="2973" spans="2:3" x14ac:dyDescent="0.25">
      <c r="B2973" s="238">
        <v>2910</v>
      </c>
      <c r="C2973" s="237">
        <v>76.11588968045119</v>
      </c>
    </row>
    <row r="2974" spans="2:3" x14ac:dyDescent="0.25">
      <c r="B2974" s="238">
        <v>2911</v>
      </c>
      <c r="C2974" s="237">
        <v>102.65772156336114</v>
      </c>
    </row>
    <row r="2975" spans="2:3" x14ac:dyDescent="0.25">
      <c r="B2975" s="238">
        <v>2912</v>
      </c>
      <c r="C2975" s="237">
        <v>2.6790563846863762</v>
      </c>
    </row>
    <row r="2976" spans="2:3" x14ac:dyDescent="0.25">
      <c r="B2976" s="238">
        <v>2913</v>
      </c>
      <c r="C2976" s="237">
        <v>76.643773412730397</v>
      </c>
    </row>
    <row r="2977" spans="2:3" x14ac:dyDescent="0.25">
      <c r="B2977" s="238">
        <v>2914</v>
      </c>
      <c r="C2977" s="237">
        <v>177.83343551576093</v>
      </c>
    </row>
    <row r="2978" spans="2:3" x14ac:dyDescent="0.25">
      <c r="B2978" s="238">
        <v>2915</v>
      </c>
      <c r="C2978" s="237">
        <v>50.743017728981968</v>
      </c>
    </row>
    <row r="2979" spans="2:3" x14ac:dyDescent="0.25">
      <c r="B2979" s="238">
        <v>2916</v>
      </c>
      <c r="C2979" s="237">
        <v>290.19502515873603</v>
      </c>
    </row>
    <row r="2980" spans="2:3" x14ac:dyDescent="0.25">
      <c r="B2980" s="238">
        <v>2917</v>
      </c>
      <c r="C2980" s="237">
        <v>-107.69129917700587</v>
      </c>
    </row>
    <row r="2981" spans="2:3" x14ac:dyDescent="0.25">
      <c r="B2981" s="238">
        <v>2918</v>
      </c>
      <c r="C2981" s="237">
        <v>-54.814281975017821</v>
      </c>
    </row>
    <row r="2982" spans="2:3" x14ac:dyDescent="0.25">
      <c r="B2982" s="238">
        <v>2919</v>
      </c>
      <c r="C2982" s="237">
        <v>-43.273787575855266</v>
      </c>
    </row>
    <row r="2983" spans="2:3" x14ac:dyDescent="0.25">
      <c r="B2983" s="238">
        <v>2920</v>
      </c>
      <c r="C2983" s="237">
        <v>216.13475296589792</v>
      </c>
    </row>
    <row r="2984" spans="2:3" x14ac:dyDescent="0.25">
      <c r="B2984" s="238">
        <v>2921</v>
      </c>
      <c r="C2984" s="237">
        <v>292.80124085404964</v>
      </c>
    </row>
    <row r="2985" spans="2:3" x14ac:dyDescent="0.25">
      <c r="B2985" s="238">
        <v>2922</v>
      </c>
      <c r="C2985" s="237">
        <v>182.28915512024011</v>
      </c>
    </row>
    <row r="2986" spans="2:3" x14ac:dyDescent="0.25">
      <c r="B2986" s="238">
        <v>2923</v>
      </c>
      <c r="C2986" s="237">
        <v>58.250283314535316</v>
      </c>
    </row>
    <row r="2987" spans="2:3" x14ac:dyDescent="0.25">
      <c r="B2987" s="238">
        <v>2924</v>
      </c>
      <c r="C2987" s="237">
        <v>95.345277208798521</v>
      </c>
    </row>
    <row r="2988" spans="2:3" x14ac:dyDescent="0.25">
      <c r="B2988" s="238">
        <v>2925</v>
      </c>
      <c r="C2988" s="237">
        <v>404.31564739592886</v>
      </c>
    </row>
    <row r="2989" spans="2:3" x14ac:dyDescent="0.25">
      <c r="B2989" s="238">
        <v>2926</v>
      </c>
      <c r="C2989" s="237">
        <v>214.84875012560843</v>
      </c>
    </row>
    <row r="2990" spans="2:3" x14ac:dyDescent="0.25">
      <c r="B2990" s="238">
        <v>2927</v>
      </c>
      <c r="C2990" s="237">
        <v>171.53026539678064</v>
      </c>
    </row>
    <row r="2991" spans="2:3" x14ac:dyDescent="0.25">
      <c r="B2991" s="238">
        <v>2928</v>
      </c>
      <c r="C2991" s="237">
        <v>117.87516334605637</v>
      </c>
    </row>
    <row r="2992" spans="2:3" x14ac:dyDescent="0.25">
      <c r="B2992" s="238">
        <v>2929</v>
      </c>
      <c r="C2992" s="237">
        <v>68.195447657141045</v>
      </c>
    </row>
    <row r="2993" spans="2:3" x14ac:dyDescent="0.25">
      <c r="B2993" s="238">
        <v>2930</v>
      </c>
      <c r="C2993" s="237">
        <v>229.25010508393561</v>
      </c>
    </row>
    <row r="2994" spans="2:3" x14ac:dyDescent="0.25">
      <c r="B2994" s="238">
        <v>2931</v>
      </c>
      <c r="C2994" s="237">
        <v>-137.09464715398258</v>
      </c>
    </row>
    <row r="2995" spans="2:3" x14ac:dyDescent="0.25">
      <c r="B2995" s="238">
        <v>2932</v>
      </c>
      <c r="C2995" s="237">
        <v>257.46627840837164</v>
      </c>
    </row>
    <row r="2996" spans="2:3" x14ac:dyDescent="0.25">
      <c r="B2996" s="238">
        <v>2933</v>
      </c>
      <c r="C2996" s="237">
        <v>269.29666153405827</v>
      </c>
    </row>
    <row r="2997" spans="2:3" x14ac:dyDescent="0.25">
      <c r="B2997" s="238">
        <v>2934</v>
      </c>
      <c r="C2997" s="237">
        <v>147.56105739729122</v>
      </c>
    </row>
    <row r="2998" spans="2:3" x14ac:dyDescent="0.25">
      <c r="B2998" s="238">
        <v>2935</v>
      </c>
      <c r="C2998" s="237">
        <v>126.16385456821325</v>
      </c>
    </row>
    <row r="2999" spans="2:3" x14ac:dyDescent="0.25">
      <c r="B2999" s="238">
        <v>2936</v>
      </c>
      <c r="C2999" s="237">
        <v>370.30987668950957</v>
      </c>
    </row>
    <row r="3000" spans="2:3" x14ac:dyDescent="0.25">
      <c r="B3000" s="238">
        <v>2937</v>
      </c>
      <c r="C3000" s="237">
        <v>50.544368108312085</v>
      </c>
    </row>
    <row r="3001" spans="2:3" x14ac:dyDescent="0.25">
      <c r="B3001" s="238">
        <v>2938</v>
      </c>
      <c r="C3001" s="237">
        <v>216.73685007502877</v>
      </c>
    </row>
    <row r="3002" spans="2:3" x14ac:dyDescent="0.25">
      <c r="B3002" s="238">
        <v>2939</v>
      </c>
      <c r="C3002" s="237">
        <v>90.866644616729133</v>
      </c>
    </row>
    <row r="3003" spans="2:3" x14ac:dyDescent="0.25">
      <c r="B3003" s="238">
        <v>2940</v>
      </c>
      <c r="C3003" s="237">
        <v>165.92619858088966</v>
      </c>
    </row>
    <row r="3004" spans="2:3" x14ac:dyDescent="0.25">
      <c r="B3004" s="238">
        <v>2941</v>
      </c>
      <c r="C3004" s="237">
        <v>143.51422798373198</v>
      </c>
    </row>
    <row r="3005" spans="2:3" x14ac:dyDescent="0.25">
      <c r="B3005" s="238">
        <v>2942</v>
      </c>
      <c r="C3005" s="237">
        <v>168.40955700031287</v>
      </c>
    </row>
    <row r="3006" spans="2:3" x14ac:dyDescent="0.25">
      <c r="B3006" s="238">
        <v>2943</v>
      </c>
      <c r="C3006" s="237">
        <v>120.31726476436181</v>
      </c>
    </row>
    <row r="3007" spans="2:3" x14ac:dyDescent="0.25">
      <c r="B3007" s="238">
        <v>2944</v>
      </c>
      <c r="C3007" s="237">
        <v>190.05791445753681</v>
      </c>
    </row>
    <row r="3008" spans="2:3" x14ac:dyDescent="0.25">
      <c r="B3008" s="238">
        <v>2945</v>
      </c>
      <c r="C3008" s="237">
        <v>-68.352479256262114</v>
      </c>
    </row>
    <row r="3009" spans="2:3" x14ac:dyDescent="0.25">
      <c r="B3009" s="238">
        <v>2946</v>
      </c>
      <c r="C3009" s="237">
        <v>201.74841064796379</v>
      </c>
    </row>
    <row r="3010" spans="2:3" x14ac:dyDescent="0.25">
      <c r="B3010" s="238">
        <v>2947</v>
      </c>
      <c r="C3010" s="237">
        <v>100.49505235598629</v>
      </c>
    </row>
    <row r="3011" spans="2:3" x14ac:dyDescent="0.25">
      <c r="B3011" s="238">
        <v>2948</v>
      </c>
      <c r="C3011" s="237">
        <v>70.753320553093459</v>
      </c>
    </row>
    <row r="3012" spans="2:3" x14ac:dyDescent="0.25">
      <c r="B3012" s="238">
        <v>2949</v>
      </c>
      <c r="C3012" s="237">
        <v>42.099582330542134</v>
      </c>
    </row>
    <row r="3013" spans="2:3" x14ac:dyDescent="0.25">
      <c r="B3013" s="238">
        <v>2950</v>
      </c>
      <c r="C3013" s="237">
        <v>226.16724423624822</v>
      </c>
    </row>
    <row r="3014" spans="2:3" x14ac:dyDescent="0.25">
      <c r="B3014" s="238">
        <v>2951</v>
      </c>
      <c r="C3014" s="237">
        <v>157.06508721298869</v>
      </c>
    </row>
    <row r="3015" spans="2:3" x14ac:dyDescent="0.25">
      <c r="B3015" s="238">
        <v>2952</v>
      </c>
      <c r="C3015" s="237">
        <v>-9.6675072430649891</v>
      </c>
    </row>
    <row r="3016" spans="2:3" x14ac:dyDescent="0.25">
      <c r="B3016" s="238">
        <v>2953</v>
      </c>
      <c r="C3016" s="237">
        <v>154.33936423685901</v>
      </c>
    </row>
    <row r="3017" spans="2:3" x14ac:dyDescent="0.25">
      <c r="B3017" s="238">
        <v>2954</v>
      </c>
      <c r="C3017" s="237">
        <v>101.36603105457337</v>
      </c>
    </row>
    <row r="3018" spans="2:3" x14ac:dyDescent="0.25">
      <c r="B3018" s="238">
        <v>2955</v>
      </c>
      <c r="C3018" s="237">
        <v>173.77412515259087</v>
      </c>
    </row>
    <row r="3019" spans="2:3" x14ac:dyDescent="0.25">
      <c r="B3019" s="238">
        <v>2956</v>
      </c>
      <c r="C3019" s="237">
        <v>146.80201384688567</v>
      </c>
    </row>
    <row r="3020" spans="2:3" x14ac:dyDescent="0.25">
      <c r="B3020" s="238">
        <v>2957</v>
      </c>
      <c r="C3020" s="237">
        <v>134.5949764772258</v>
      </c>
    </row>
    <row r="3021" spans="2:3" x14ac:dyDescent="0.25">
      <c r="B3021" s="238">
        <v>2958</v>
      </c>
      <c r="C3021" s="237">
        <v>110.09227807708793</v>
      </c>
    </row>
    <row r="3022" spans="2:3" x14ac:dyDescent="0.25">
      <c r="B3022" s="238">
        <v>2959</v>
      </c>
      <c r="C3022" s="237">
        <v>100.46956114617839</v>
      </c>
    </row>
    <row r="3023" spans="2:3" x14ac:dyDescent="0.25">
      <c r="B3023" s="238">
        <v>2960</v>
      </c>
      <c r="C3023" s="237">
        <v>-33.595368582571979</v>
      </c>
    </row>
    <row r="3024" spans="2:3" x14ac:dyDescent="0.25">
      <c r="B3024" s="238">
        <v>2961</v>
      </c>
      <c r="C3024" s="237">
        <v>-102.36992080866173</v>
      </c>
    </row>
    <row r="3025" spans="2:3" x14ac:dyDescent="0.25">
      <c r="B3025" s="238">
        <v>2962</v>
      </c>
      <c r="C3025" s="237">
        <v>208.43528916960898</v>
      </c>
    </row>
    <row r="3026" spans="2:3" x14ac:dyDescent="0.25">
      <c r="B3026" s="238">
        <v>2963</v>
      </c>
      <c r="C3026" s="237">
        <v>141.26592528567375</v>
      </c>
    </row>
    <row r="3027" spans="2:3" x14ac:dyDescent="0.25">
      <c r="B3027" s="238">
        <v>2964</v>
      </c>
      <c r="C3027" s="237">
        <v>177.6557107157447</v>
      </c>
    </row>
    <row r="3028" spans="2:3" x14ac:dyDescent="0.25">
      <c r="B3028" s="238">
        <v>2965</v>
      </c>
      <c r="C3028" s="237">
        <v>237.9604937798353</v>
      </c>
    </row>
    <row r="3029" spans="2:3" x14ac:dyDescent="0.25">
      <c r="B3029" s="238">
        <v>2966</v>
      </c>
      <c r="C3029" s="237">
        <v>159.18317870671851</v>
      </c>
    </row>
    <row r="3030" spans="2:3" x14ac:dyDescent="0.25">
      <c r="B3030" s="238">
        <v>2967</v>
      </c>
      <c r="C3030" s="237">
        <v>7.1922714928744824</v>
      </c>
    </row>
    <row r="3031" spans="2:3" x14ac:dyDescent="0.25">
      <c r="B3031" s="238">
        <v>2968</v>
      </c>
      <c r="C3031" s="237">
        <v>34.768890337120894</v>
      </c>
    </row>
    <row r="3032" spans="2:3" x14ac:dyDescent="0.25">
      <c r="B3032" s="238">
        <v>2969</v>
      </c>
      <c r="C3032" s="237">
        <v>89.241680083811517</v>
      </c>
    </row>
    <row r="3033" spans="2:3" x14ac:dyDescent="0.25">
      <c r="B3033" s="238">
        <v>2970</v>
      </c>
      <c r="C3033" s="237">
        <v>275.7545401092998</v>
      </c>
    </row>
    <row r="3034" spans="2:3" x14ac:dyDescent="0.25">
      <c r="B3034" s="238">
        <v>2971</v>
      </c>
      <c r="C3034" s="237">
        <v>329.90477019989612</v>
      </c>
    </row>
    <row r="3035" spans="2:3" x14ac:dyDescent="0.25">
      <c r="B3035" s="238">
        <v>2972</v>
      </c>
      <c r="C3035" s="237">
        <v>83.388882903892977</v>
      </c>
    </row>
    <row r="3036" spans="2:3" x14ac:dyDescent="0.25">
      <c r="B3036" s="238">
        <v>2973</v>
      </c>
      <c r="C3036" s="237">
        <v>58.584287328103244</v>
      </c>
    </row>
    <row r="3037" spans="2:3" x14ac:dyDescent="0.25">
      <c r="B3037" s="238">
        <v>2974</v>
      </c>
      <c r="C3037" s="237">
        <v>146.52289888223962</v>
      </c>
    </row>
    <row r="3038" spans="2:3" x14ac:dyDescent="0.25">
      <c r="B3038" s="238">
        <v>2975</v>
      </c>
      <c r="C3038" s="237">
        <v>66.035858930679836</v>
      </c>
    </row>
    <row r="3039" spans="2:3" x14ac:dyDescent="0.25">
      <c r="B3039" s="238">
        <v>2976</v>
      </c>
      <c r="C3039" s="237">
        <v>210.447153381178</v>
      </c>
    </row>
    <row r="3040" spans="2:3" x14ac:dyDescent="0.25">
      <c r="B3040" s="238">
        <v>2977</v>
      </c>
      <c r="C3040" s="237">
        <v>109.06554375283267</v>
      </c>
    </row>
    <row r="3041" spans="2:3" x14ac:dyDescent="0.25">
      <c r="B3041" s="238">
        <v>2978</v>
      </c>
      <c r="C3041" s="237">
        <v>25.534064222903481</v>
      </c>
    </row>
    <row r="3042" spans="2:3" x14ac:dyDescent="0.25">
      <c r="B3042" s="238">
        <v>2979</v>
      </c>
      <c r="C3042" s="237">
        <v>255.83567542575233</v>
      </c>
    </row>
    <row r="3043" spans="2:3" x14ac:dyDescent="0.25">
      <c r="B3043" s="238">
        <v>2980</v>
      </c>
      <c r="C3043" s="237">
        <v>-140.06914209791603</v>
      </c>
    </row>
    <row r="3044" spans="2:3" x14ac:dyDescent="0.25">
      <c r="B3044" s="238">
        <v>2981</v>
      </c>
      <c r="C3044" s="237">
        <v>168.84243859420181</v>
      </c>
    </row>
    <row r="3045" spans="2:3" x14ac:dyDescent="0.25">
      <c r="B3045" s="238">
        <v>2982</v>
      </c>
      <c r="C3045" s="237">
        <v>146.77041347931856</v>
      </c>
    </row>
    <row r="3046" spans="2:3" x14ac:dyDescent="0.25">
      <c r="B3046" s="238">
        <v>2983</v>
      </c>
      <c r="C3046" s="237">
        <v>279.532972614713</v>
      </c>
    </row>
    <row r="3047" spans="2:3" x14ac:dyDescent="0.25">
      <c r="B3047" s="238">
        <v>2984</v>
      </c>
      <c r="C3047" s="237">
        <v>-214.74553215771226</v>
      </c>
    </row>
    <row r="3048" spans="2:3" x14ac:dyDescent="0.25">
      <c r="B3048" s="238">
        <v>2985</v>
      </c>
      <c r="C3048" s="237">
        <v>218.98972854607155</v>
      </c>
    </row>
    <row r="3049" spans="2:3" x14ac:dyDescent="0.25">
      <c r="B3049" s="238">
        <v>2986</v>
      </c>
      <c r="C3049" s="237">
        <v>349.44226750155974</v>
      </c>
    </row>
    <row r="3050" spans="2:3" x14ac:dyDescent="0.25">
      <c r="B3050" s="238">
        <v>2987</v>
      </c>
      <c r="C3050" s="237">
        <v>140.09240262136456</v>
      </c>
    </row>
    <row r="3051" spans="2:3" x14ac:dyDescent="0.25">
      <c r="B3051" s="238">
        <v>2988</v>
      </c>
      <c r="C3051" s="237">
        <v>326.82945325206407</v>
      </c>
    </row>
    <row r="3052" spans="2:3" x14ac:dyDescent="0.25">
      <c r="B3052" s="238">
        <v>2989</v>
      </c>
      <c r="C3052" s="237">
        <v>302.89167230356259</v>
      </c>
    </row>
    <row r="3053" spans="2:3" x14ac:dyDescent="0.25">
      <c r="B3053" s="238">
        <v>2990</v>
      </c>
      <c r="C3053" s="237">
        <v>-63.950574266218354</v>
      </c>
    </row>
    <row r="3054" spans="2:3" x14ac:dyDescent="0.25">
      <c r="B3054" s="238">
        <v>2991</v>
      </c>
      <c r="C3054" s="237">
        <v>217.63075377201005</v>
      </c>
    </row>
    <row r="3055" spans="2:3" x14ac:dyDescent="0.25">
      <c r="B3055" s="238">
        <v>2992</v>
      </c>
      <c r="C3055" s="237">
        <v>47.054621017260018</v>
      </c>
    </row>
    <row r="3056" spans="2:3" x14ac:dyDescent="0.25">
      <c r="B3056" s="238">
        <v>2993</v>
      </c>
      <c r="C3056" s="237">
        <v>155.49554741035192</v>
      </c>
    </row>
    <row r="3057" spans="2:3" x14ac:dyDescent="0.25">
      <c r="B3057" s="238">
        <v>2994</v>
      </c>
      <c r="C3057" s="237">
        <v>104.66318679266165</v>
      </c>
    </row>
    <row r="3058" spans="2:3" x14ac:dyDescent="0.25">
      <c r="B3058" s="238">
        <v>2995</v>
      </c>
      <c r="C3058" s="237">
        <v>108.51380772336279</v>
      </c>
    </row>
    <row r="3059" spans="2:3" x14ac:dyDescent="0.25">
      <c r="B3059" s="238">
        <v>2996</v>
      </c>
      <c r="C3059" s="237">
        <v>122.88676840341429</v>
      </c>
    </row>
    <row r="3060" spans="2:3" x14ac:dyDescent="0.25">
      <c r="B3060" s="238">
        <v>2997</v>
      </c>
      <c r="C3060" s="237">
        <v>329.87229638668254</v>
      </c>
    </row>
    <row r="3061" spans="2:3" x14ac:dyDescent="0.25">
      <c r="B3061" s="238">
        <v>2998</v>
      </c>
      <c r="C3061" s="237">
        <v>8.9335309244344927</v>
      </c>
    </row>
    <row r="3062" spans="2:3" x14ac:dyDescent="0.25">
      <c r="B3062" s="238">
        <v>2999</v>
      </c>
      <c r="C3062" s="237">
        <v>57.909965045390379</v>
      </c>
    </row>
    <row r="3063" spans="2:3" x14ac:dyDescent="0.25">
      <c r="B3063" s="238">
        <v>3000</v>
      </c>
      <c r="C3063" s="237">
        <v>-44.786239935759852</v>
      </c>
    </row>
    <row r="3064" spans="2:3" x14ac:dyDescent="0.25">
      <c r="B3064" s="238">
        <v>3001</v>
      </c>
      <c r="C3064" s="237">
        <v>99.772207087654834</v>
      </c>
    </row>
    <row r="3065" spans="2:3" x14ac:dyDescent="0.25">
      <c r="B3065" s="238">
        <v>3002</v>
      </c>
      <c r="C3065" s="237">
        <v>127.45396776495718</v>
      </c>
    </row>
    <row r="3066" spans="2:3" x14ac:dyDescent="0.25">
      <c r="B3066" s="238">
        <v>3003</v>
      </c>
      <c r="C3066" s="237">
        <v>66.538034332543816</v>
      </c>
    </row>
    <row r="3067" spans="2:3" x14ac:dyDescent="0.25">
      <c r="B3067" s="238">
        <v>3004</v>
      </c>
      <c r="C3067" s="237">
        <v>86.517864718989216</v>
      </c>
    </row>
    <row r="3068" spans="2:3" x14ac:dyDescent="0.25">
      <c r="B3068" s="238">
        <v>3005</v>
      </c>
      <c r="C3068" s="237">
        <v>502.55881693545314</v>
      </c>
    </row>
    <row r="3069" spans="2:3" x14ac:dyDescent="0.25">
      <c r="B3069" s="238">
        <v>3006</v>
      </c>
      <c r="C3069" s="237">
        <v>6.7321924660049604</v>
      </c>
    </row>
    <row r="3070" spans="2:3" x14ac:dyDescent="0.25">
      <c r="B3070" s="238">
        <v>3007</v>
      </c>
      <c r="C3070" s="237">
        <v>189.68033420311349</v>
      </c>
    </row>
    <row r="3071" spans="2:3" x14ac:dyDescent="0.25">
      <c r="B3071" s="238">
        <v>3008</v>
      </c>
      <c r="C3071" s="237">
        <v>117.3245167123964</v>
      </c>
    </row>
    <row r="3072" spans="2:3" x14ac:dyDescent="0.25">
      <c r="B3072" s="238">
        <v>3009</v>
      </c>
      <c r="C3072" s="237">
        <v>63.72155889615933</v>
      </c>
    </row>
    <row r="3073" spans="2:3" x14ac:dyDescent="0.25">
      <c r="B3073" s="238">
        <v>3010</v>
      </c>
      <c r="C3073" s="237">
        <v>166.66451643623901</v>
      </c>
    </row>
    <row r="3074" spans="2:3" x14ac:dyDescent="0.25">
      <c r="B3074" s="238">
        <v>3011</v>
      </c>
      <c r="C3074" s="237">
        <v>54.818894594330658</v>
      </c>
    </row>
    <row r="3075" spans="2:3" x14ac:dyDescent="0.25">
      <c r="B3075" s="238">
        <v>3012</v>
      </c>
      <c r="C3075" s="237">
        <v>184.06262926432046</v>
      </c>
    </row>
    <row r="3076" spans="2:3" x14ac:dyDescent="0.25">
      <c r="B3076" s="238">
        <v>3013</v>
      </c>
      <c r="C3076" s="237">
        <v>24.573157399794994</v>
      </c>
    </row>
    <row r="3077" spans="2:3" x14ac:dyDescent="0.25">
      <c r="B3077" s="238">
        <v>3014</v>
      </c>
      <c r="C3077" s="237">
        <v>-60.714520549432706</v>
      </c>
    </row>
    <row r="3078" spans="2:3" x14ac:dyDescent="0.25">
      <c r="B3078" s="238">
        <v>3015</v>
      </c>
      <c r="C3078" s="237">
        <v>130.03189476981203</v>
      </c>
    </row>
    <row r="3079" spans="2:3" x14ac:dyDescent="0.25">
      <c r="B3079" s="238">
        <v>3016</v>
      </c>
      <c r="C3079" s="237">
        <v>80.290166128304065</v>
      </c>
    </row>
    <row r="3080" spans="2:3" x14ac:dyDescent="0.25">
      <c r="B3080" s="238">
        <v>3017</v>
      </c>
      <c r="C3080" s="237">
        <v>17.611113606152728</v>
      </c>
    </row>
    <row r="3081" spans="2:3" x14ac:dyDescent="0.25">
      <c r="B3081" s="238">
        <v>3018</v>
      </c>
      <c r="C3081" s="237">
        <v>22.744774144812496</v>
      </c>
    </row>
    <row r="3082" spans="2:3" x14ac:dyDescent="0.25">
      <c r="B3082" s="238">
        <v>3019</v>
      </c>
      <c r="C3082" s="237">
        <v>-146.19018514115857</v>
      </c>
    </row>
    <row r="3083" spans="2:3" x14ac:dyDescent="0.25">
      <c r="B3083" s="238">
        <v>3020</v>
      </c>
      <c r="C3083" s="237">
        <v>294.10594863720814</v>
      </c>
    </row>
    <row r="3084" spans="2:3" x14ac:dyDescent="0.25">
      <c r="B3084" s="238">
        <v>3021</v>
      </c>
      <c r="C3084" s="237">
        <v>231.43413527917647</v>
      </c>
    </row>
    <row r="3085" spans="2:3" x14ac:dyDescent="0.25">
      <c r="B3085" s="238">
        <v>3022</v>
      </c>
      <c r="C3085" s="237">
        <v>87.408257106282804</v>
      </c>
    </row>
    <row r="3086" spans="2:3" x14ac:dyDescent="0.25">
      <c r="B3086" s="238">
        <v>3023</v>
      </c>
      <c r="C3086" s="237">
        <v>30.428833952103744</v>
      </c>
    </row>
    <row r="3087" spans="2:3" x14ac:dyDescent="0.25">
      <c r="B3087" s="238">
        <v>3024</v>
      </c>
      <c r="C3087" s="237">
        <v>111.15384859425033</v>
      </c>
    </row>
    <row r="3088" spans="2:3" x14ac:dyDescent="0.25">
      <c r="B3088" s="238">
        <v>3025</v>
      </c>
      <c r="C3088" s="237">
        <v>77.722322804134876</v>
      </c>
    </row>
    <row r="3089" spans="2:3" x14ac:dyDescent="0.25">
      <c r="B3089" s="238">
        <v>3026</v>
      </c>
      <c r="C3089" s="237">
        <v>60.720492736815721</v>
      </c>
    </row>
    <row r="3090" spans="2:3" x14ac:dyDescent="0.25">
      <c r="B3090" s="238">
        <v>3027</v>
      </c>
      <c r="C3090" s="237">
        <v>169.52268833681848</v>
      </c>
    </row>
    <row r="3091" spans="2:3" x14ac:dyDescent="0.25">
      <c r="B3091" s="238">
        <v>3028</v>
      </c>
      <c r="C3091" s="237">
        <v>89.172878265833134</v>
      </c>
    </row>
    <row r="3092" spans="2:3" x14ac:dyDescent="0.25">
      <c r="B3092" s="238">
        <v>3029</v>
      </c>
      <c r="C3092" s="237">
        <v>-53.025907578954389</v>
      </c>
    </row>
    <row r="3093" spans="2:3" x14ac:dyDescent="0.25">
      <c r="B3093" s="238">
        <v>3030</v>
      </c>
      <c r="C3093" s="237">
        <v>-90.005774934345993</v>
      </c>
    </row>
    <row r="3094" spans="2:3" x14ac:dyDescent="0.25">
      <c r="B3094" s="238">
        <v>3031</v>
      </c>
      <c r="C3094" s="237">
        <v>191.71473879269448</v>
      </c>
    </row>
    <row r="3095" spans="2:3" x14ac:dyDescent="0.25">
      <c r="B3095" s="238">
        <v>3032</v>
      </c>
      <c r="C3095" s="237">
        <v>167.91601465671118</v>
      </c>
    </row>
    <row r="3096" spans="2:3" x14ac:dyDescent="0.25">
      <c r="B3096" s="238">
        <v>3033</v>
      </c>
      <c r="C3096" s="237">
        <v>377.29911766048451</v>
      </c>
    </row>
    <row r="3097" spans="2:3" x14ac:dyDescent="0.25">
      <c r="B3097" s="238">
        <v>3034</v>
      </c>
      <c r="C3097" s="237">
        <v>1.9685360375091108</v>
      </c>
    </row>
    <row r="3098" spans="2:3" x14ac:dyDescent="0.25">
      <c r="B3098" s="238">
        <v>3035</v>
      </c>
      <c r="C3098" s="237">
        <v>213.46452244221962</v>
      </c>
    </row>
    <row r="3099" spans="2:3" x14ac:dyDescent="0.25">
      <c r="B3099" s="238">
        <v>3036</v>
      </c>
      <c r="C3099" s="237">
        <v>-10.107350599965059</v>
      </c>
    </row>
    <row r="3100" spans="2:3" x14ac:dyDescent="0.25">
      <c r="B3100" s="238">
        <v>3037</v>
      </c>
      <c r="C3100" s="237">
        <v>43.163313838457498</v>
      </c>
    </row>
    <row r="3101" spans="2:3" x14ac:dyDescent="0.25">
      <c r="B3101" s="238">
        <v>3038</v>
      </c>
      <c r="C3101" s="237">
        <v>48.435189824549653</v>
      </c>
    </row>
    <row r="3102" spans="2:3" x14ac:dyDescent="0.25">
      <c r="B3102" s="238">
        <v>3039</v>
      </c>
      <c r="C3102" s="237">
        <v>239.6488940302653</v>
      </c>
    </row>
    <row r="3103" spans="2:3" x14ac:dyDescent="0.25">
      <c r="B3103" s="238">
        <v>3040</v>
      </c>
      <c r="C3103" s="237">
        <v>7.1419935242127224</v>
      </c>
    </row>
    <row r="3104" spans="2:3" x14ac:dyDescent="0.25">
      <c r="B3104" s="238">
        <v>3041</v>
      </c>
      <c r="C3104" s="237">
        <v>205.99879689613886</v>
      </c>
    </row>
    <row r="3105" spans="2:3" x14ac:dyDescent="0.25">
      <c r="B3105" s="238">
        <v>3042</v>
      </c>
      <c r="C3105" s="237">
        <v>269.46028837604172</v>
      </c>
    </row>
    <row r="3106" spans="2:3" x14ac:dyDescent="0.25">
      <c r="B3106" s="238">
        <v>3043</v>
      </c>
      <c r="C3106" s="237">
        <v>280.63011755609733</v>
      </c>
    </row>
    <row r="3107" spans="2:3" x14ac:dyDescent="0.25">
      <c r="B3107" s="238">
        <v>3044</v>
      </c>
      <c r="C3107" s="237">
        <v>215.7443275463848</v>
      </c>
    </row>
    <row r="3108" spans="2:3" x14ac:dyDescent="0.25">
      <c r="B3108" s="238">
        <v>3045</v>
      </c>
      <c r="C3108" s="237">
        <v>156.39560082907641</v>
      </c>
    </row>
    <row r="3109" spans="2:3" x14ac:dyDescent="0.25">
      <c r="B3109" s="238">
        <v>3046</v>
      </c>
      <c r="C3109" s="237">
        <v>296.04896864050295</v>
      </c>
    </row>
    <row r="3110" spans="2:3" x14ac:dyDescent="0.25">
      <c r="B3110" s="238">
        <v>3047</v>
      </c>
      <c r="C3110" s="237">
        <v>135.63795850202936</v>
      </c>
    </row>
    <row r="3111" spans="2:3" x14ac:dyDescent="0.25">
      <c r="B3111" s="238">
        <v>3048</v>
      </c>
      <c r="C3111" s="237">
        <v>197.25363700813597</v>
      </c>
    </row>
    <row r="3112" spans="2:3" x14ac:dyDescent="0.25">
      <c r="B3112" s="238">
        <v>3049</v>
      </c>
      <c r="C3112" s="237">
        <v>-38.940942931219581</v>
      </c>
    </row>
    <row r="3113" spans="2:3" x14ac:dyDescent="0.25">
      <c r="B3113" s="238">
        <v>3050</v>
      </c>
      <c r="C3113" s="237">
        <v>264.70027610645548</v>
      </c>
    </row>
    <row r="3114" spans="2:3" x14ac:dyDescent="0.25">
      <c r="B3114" s="238">
        <v>3051</v>
      </c>
      <c r="C3114" s="237">
        <v>21.590976820820302</v>
      </c>
    </row>
    <row r="3115" spans="2:3" x14ac:dyDescent="0.25">
      <c r="B3115" s="238">
        <v>3052</v>
      </c>
      <c r="C3115" s="237">
        <v>174.66942877120809</v>
      </c>
    </row>
    <row r="3116" spans="2:3" x14ac:dyDescent="0.25">
      <c r="B3116" s="238">
        <v>3053</v>
      </c>
      <c r="C3116" s="237">
        <v>-44.869252899328131</v>
      </c>
    </row>
    <row r="3117" spans="2:3" x14ac:dyDescent="0.25">
      <c r="B3117" s="238">
        <v>3054</v>
      </c>
      <c r="C3117" s="237">
        <v>-113.5234360820811</v>
      </c>
    </row>
    <row r="3118" spans="2:3" x14ac:dyDescent="0.25">
      <c r="B3118" s="238">
        <v>3055</v>
      </c>
      <c r="C3118" s="237">
        <v>134.99484767829514</v>
      </c>
    </row>
    <row r="3119" spans="2:3" x14ac:dyDescent="0.25">
      <c r="B3119" s="238">
        <v>3056</v>
      </c>
      <c r="C3119" s="237">
        <v>173.47313843709352</v>
      </c>
    </row>
    <row r="3120" spans="2:3" x14ac:dyDescent="0.25">
      <c r="B3120" s="238">
        <v>3057</v>
      </c>
      <c r="C3120" s="237">
        <v>179.95749678068708</v>
      </c>
    </row>
    <row r="3121" spans="2:3" x14ac:dyDescent="0.25">
      <c r="B3121" s="238">
        <v>3058</v>
      </c>
      <c r="C3121" s="237">
        <v>12.697234123168073</v>
      </c>
    </row>
    <row r="3122" spans="2:3" x14ac:dyDescent="0.25">
      <c r="B3122" s="238">
        <v>3059</v>
      </c>
      <c r="C3122" s="237">
        <v>-74.543948948410502</v>
      </c>
    </row>
    <row r="3123" spans="2:3" x14ac:dyDescent="0.25">
      <c r="B3123" s="238">
        <v>3060</v>
      </c>
      <c r="C3123" s="237">
        <v>193.02111951710748</v>
      </c>
    </row>
    <row r="3124" spans="2:3" x14ac:dyDescent="0.25">
      <c r="B3124" s="238">
        <v>3061</v>
      </c>
      <c r="C3124" s="237">
        <v>152.82170541488458</v>
      </c>
    </row>
    <row r="3125" spans="2:3" x14ac:dyDescent="0.25">
      <c r="B3125" s="238">
        <v>3062</v>
      </c>
      <c r="C3125" s="237">
        <v>63.300559815973365</v>
      </c>
    </row>
    <row r="3126" spans="2:3" x14ac:dyDescent="0.25">
      <c r="B3126" s="238">
        <v>3063</v>
      </c>
      <c r="C3126" s="237">
        <v>-59.52342231899587</v>
      </c>
    </row>
    <row r="3127" spans="2:3" x14ac:dyDescent="0.25">
      <c r="B3127" s="238">
        <v>3064</v>
      </c>
      <c r="C3127" s="237">
        <v>-99.560432654534196</v>
      </c>
    </row>
    <row r="3128" spans="2:3" x14ac:dyDescent="0.25">
      <c r="B3128" s="238">
        <v>3065</v>
      </c>
      <c r="C3128" s="237">
        <v>62.438470770046784</v>
      </c>
    </row>
    <row r="3129" spans="2:3" x14ac:dyDescent="0.25">
      <c r="B3129" s="238">
        <v>3066</v>
      </c>
      <c r="C3129" s="237">
        <v>101.26668805315637</v>
      </c>
    </row>
    <row r="3130" spans="2:3" x14ac:dyDescent="0.25">
      <c r="B3130" s="238">
        <v>3067</v>
      </c>
      <c r="C3130" s="237">
        <v>-36.354707809066639</v>
      </c>
    </row>
    <row r="3131" spans="2:3" x14ac:dyDescent="0.25">
      <c r="B3131" s="238">
        <v>3068</v>
      </c>
      <c r="C3131" s="237">
        <v>173.18508170708415</v>
      </c>
    </row>
    <row r="3132" spans="2:3" x14ac:dyDescent="0.25">
      <c r="B3132" s="238">
        <v>3069</v>
      </c>
      <c r="C3132" s="237">
        <v>164.02006701099623</v>
      </c>
    </row>
    <row r="3133" spans="2:3" x14ac:dyDescent="0.25">
      <c r="B3133" s="238">
        <v>3070</v>
      </c>
      <c r="C3133" s="237">
        <v>166.01808548922307</v>
      </c>
    </row>
    <row r="3134" spans="2:3" x14ac:dyDescent="0.25">
      <c r="B3134" s="238">
        <v>3071</v>
      </c>
      <c r="C3134" s="237">
        <v>121.16348712549423</v>
      </c>
    </row>
    <row r="3135" spans="2:3" x14ac:dyDescent="0.25">
      <c r="B3135" s="238">
        <v>3072</v>
      </c>
      <c r="C3135" s="237">
        <v>377.41355195874536</v>
      </c>
    </row>
    <row r="3136" spans="2:3" x14ac:dyDescent="0.25">
      <c r="B3136" s="238">
        <v>3073</v>
      </c>
      <c r="C3136" s="237">
        <v>310.34465176776268</v>
      </c>
    </row>
    <row r="3137" spans="2:3" x14ac:dyDescent="0.25">
      <c r="B3137" s="238">
        <v>3074</v>
      </c>
      <c r="C3137" s="237">
        <v>111.71098394322102</v>
      </c>
    </row>
    <row r="3138" spans="2:3" x14ac:dyDescent="0.25">
      <c r="B3138" s="238">
        <v>3075</v>
      </c>
      <c r="C3138" s="237">
        <v>297.79841585673256</v>
      </c>
    </row>
    <row r="3139" spans="2:3" x14ac:dyDescent="0.25">
      <c r="B3139" s="238">
        <v>3076</v>
      </c>
      <c r="C3139" s="237">
        <v>-73.565376533366617</v>
      </c>
    </row>
    <row r="3140" spans="2:3" x14ac:dyDescent="0.25">
      <c r="B3140" s="238">
        <v>3077</v>
      </c>
      <c r="C3140" s="237">
        <v>246.50138158619791</v>
      </c>
    </row>
    <row r="3141" spans="2:3" x14ac:dyDescent="0.25">
      <c r="B3141" s="238">
        <v>3078</v>
      </c>
      <c r="C3141" s="237">
        <v>53.561282942522837</v>
      </c>
    </row>
    <row r="3142" spans="2:3" x14ac:dyDescent="0.25">
      <c r="B3142" s="238">
        <v>3079</v>
      </c>
      <c r="C3142" s="237">
        <v>195.9330956363483</v>
      </c>
    </row>
    <row r="3143" spans="2:3" x14ac:dyDescent="0.25">
      <c r="B3143" s="238">
        <v>3080</v>
      </c>
      <c r="C3143" s="237">
        <v>-14.332987059546838</v>
      </c>
    </row>
    <row r="3144" spans="2:3" x14ac:dyDescent="0.25">
      <c r="B3144" s="238">
        <v>3081</v>
      </c>
      <c r="C3144" s="237">
        <v>198.27566541387898</v>
      </c>
    </row>
    <row r="3145" spans="2:3" x14ac:dyDescent="0.25">
      <c r="B3145" s="238">
        <v>3082</v>
      </c>
      <c r="C3145" s="237">
        <v>166.40572157215723</v>
      </c>
    </row>
    <row r="3146" spans="2:3" x14ac:dyDescent="0.25">
      <c r="B3146" s="238">
        <v>3083</v>
      </c>
      <c r="C3146" s="237">
        <v>-7.9273049916823197</v>
      </c>
    </row>
    <row r="3147" spans="2:3" x14ac:dyDescent="0.25">
      <c r="B3147" s="238">
        <v>3084</v>
      </c>
      <c r="C3147" s="237">
        <v>209.92041529397537</v>
      </c>
    </row>
    <row r="3148" spans="2:3" x14ac:dyDescent="0.25">
      <c r="B3148" s="238">
        <v>3085</v>
      </c>
      <c r="C3148" s="237">
        <v>52.286802507407813</v>
      </c>
    </row>
    <row r="3149" spans="2:3" x14ac:dyDescent="0.25">
      <c r="B3149" s="238">
        <v>3086</v>
      </c>
      <c r="C3149" s="237">
        <v>32.708188962381271</v>
      </c>
    </row>
    <row r="3150" spans="2:3" x14ac:dyDescent="0.25">
      <c r="B3150" s="238">
        <v>3087</v>
      </c>
      <c r="C3150" s="237">
        <v>-21.563505450805195</v>
      </c>
    </row>
    <row r="3151" spans="2:3" x14ac:dyDescent="0.25">
      <c r="B3151" s="238">
        <v>3088</v>
      </c>
      <c r="C3151" s="237">
        <v>93.048237952321244</v>
      </c>
    </row>
    <row r="3152" spans="2:3" x14ac:dyDescent="0.25">
      <c r="B3152" s="238">
        <v>3089</v>
      </c>
      <c r="C3152" s="237">
        <v>103.79138410244387</v>
      </c>
    </row>
    <row r="3153" spans="2:3" x14ac:dyDescent="0.25">
      <c r="B3153" s="238">
        <v>3090</v>
      </c>
      <c r="C3153" s="237">
        <v>72.016808843932949</v>
      </c>
    </row>
    <row r="3154" spans="2:3" x14ac:dyDescent="0.25">
      <c r="B3154" s="238">
        <v>3091</v>
      </c>
      <c r="C3154" s="237">
        <v>7.7569382920107302</v>
      </c>
    </row>
    <row r="3155" spans="2:3" x14ac:dyDescent="0.25">
      <c r="B3155" s="238">
        <v>3092</v>
      </c>
      <c r="C3155" s="237">
        <v>169.95259530603749</v>
      </c>
    </row>
    <row r="3156" spans="2:3" x14ac:dyDescent="0.25">
      <c r="B3156" s="238">
        <v>3093</v>
      </c>
      <c r="C3156" s="237">
        <v>234.3940356034675</v>
      </c>
    </row>
    <row r="3157" spans="2:3" x14ac:dyDescent="0.25">
      <c r="B3157" s="238">
        <v>3094</v>
      </c>
      <c r="C3157" s="237">
        <v>185.81912646221667</v>
      </c>
    </row>
    <row r="3158" spans="2:3" x14ac:dyDescent="0.25">
      <c r="B3158" s="238">
        <v>3095</v>
      </c>
      <c r="C3158" s="237">
        <v>204.37035545700508</v>
      </c>
    </row>
    <row r="3159" spans="2:3" x14ac:dyDescent="0.25">
      <c r="B3159" s="238">
        <v>3096</v>
      </c>
      <c r="C3159" s="237">
        <v>-59.147474073924514</v>
      </c>
    </row>
    <row r="3160" spans="2:3" x14ac:dyDescent="0.25">
      <c r="B3160" s="238">
        <v>3097</v>
      </c>
      <c r="C3160" s="237">
        <v>-2.6940595593527092</v>
      </c>
    </row>
    <row r="3161" spans="2:3" x14ac:dyDescent="0.25">
      <c r="B3161" s="238">
        <v>3098</v>
      </c>
      <c r="C3161" s="237">
        <v>230.39868499822717</v>
      </c>
    </row>
    <row r="3162" spans="2:3" x14ac:dyDescent="0.25">
      <c r="B3162" s="238">
        <v>3099</v>
      </c>
      <c r="C3162" s="237">
        <v>95.914452730870877</v>
      </c>
    </row>
    <row r="3163" spans="2:3" x14ac:dyDescent="0.25">
      <c r="B3163" s="238">
        <v>3100</v>
      </c>
      <c r="C3163" s="237">
        <v>252.82005581395617</v>
      </c>
    </row>
    <row r="3164" spans="2:3" x14ac:dyDescent="0.25">
      <c r="B3164" s="238">
        <v>3101</v>
      </c>
      <c r="C3164" s="237">
        <v>78.21979634050075</v>
      </c>
    </row>
    <row r="3165" spans="2:3" x14ac:dyDescent="0.25">
      <c r="B3165" s="238">
        <v>3102</v>
      </c>
      <c r="C3165" s="237">
        <v>111.46366744182397</v>
      </c>
    </row>
    <row r="3166" spans="2:3" x14ac:dyDescent="0.25">
      <c r="B3166" s="238">
        <v>3103</v>
      </c>
      <c r="C3166" s="237">
        <v>33.766052072298066</v>
      </c>
    </row>
    <row r="3167" spans="2:3" x14ac:dyDescent="0.25">
      <c r="B3167" s="238">
        <v>3104</v>
      </c>
      <c r="C3167" s="237">
        <v>71.502416624244603</v>
      </c>
    </row>
    <row r="3168" spans="2:3" x14ac:dyDescent="0.25">
      <c r="B3168" s="238">
        <v>3105</v>
      </c>
      <c r="C3168" s="237">
        <v>294.58216388519895</v>
      </c>
    </row>
    <row r="3169" spans="2:3" x14ac:dyDescent="0.25">
      <c r="B3169" s="238">
        <v>3106</v>
      </c>
      <c r="C3169" s="237">
        <v>184.22358764198992</v>
      </c>
    </row>
    <row r="3170" spans="2:3" x14ac:dyDescent="0.25">
      <c r="B3170" s="238">
        <v>3107</v>
      </c>
      <c r="C3170" s="237">
        <v>181.28540406952055</v>
      </c>
    </row>
    <row r="3171" spans="2:3" x14ac:dyDescent="0.25">
      <c r="B3171" s="238">
        <v>3108</v>
      </c>
      <c r="C3171" s="237">
        <v>-51.756546495463454</v>
      </c>
    </row>
    <row r="3172" spans="2:3" x14ac:dyDescent="0.25">
      <c r="B3172" s="238">
        <v>3109</v>
      </c>
      <c r="C3172" s="237">
        <v>417.34540825978286</v>
      </c>
    </row>
    <row r="3173" spans="2:3" x14ac:dyDescent="0.25">
      <c r="B3173" s="238">
        <v>3110</v>
      </c>
      <c r="C3173" s="237">
        <v>-15.769245059074677</v>
      </c>
    </row>
    <row r="3174" spans="2:3" x14ac:dyDescent="0.25">
      <c r="B3174" s="238">
        <v>3111</v>
      </c>
      <c r="C3174" s="237">
        <v>44.44509894506686</v>
      </c>
    </row>
    <row r="3175" spans="2:3" x14ac:dyDescent="0.25">
      <c r="B3175" s="238">
        <v>3112</v>
      </c>
      <c r="C3175" s="237">
        <v>222.0957525274145</v>
      </c>
    </row>
    <row r="3176" spans="2:3" x14ac:dyDescent="0.25">
      <c r="B3176" s="238">
        <v>3113</v>
      </c>
      <c r="C3176" s="237">
        <v>41.125847449993586</v>
      </c>
    </row>
    <row r="3177" spans="2:3" x14ac:dyDescent="0.25">
      <c r="B3177" s="238">
        <v>3114</v>
      </c>
      <c r="C3177" s="237">
        <v>-105.52005248233314</v>
      </c>
    </row>
    <row r="3178" spans="2:3" x14ac:dyDescent="0.25">
      <c r="B3178" s="238">
        <v>3115</v>
      </c>
      <c r="C3178" s="237">
        <v>252.79862186445726</v>
      </c>
    </row>
    <row r="3179" spans="2:3" x14ac:dyDescent="0.25">
      <c r="B3179" s="238">
        <v>3116</v>
      </c>
      <c r="C3179" s="237">
        <v>267.81316793529601</v>
      </c>
    </row>
    <row r="3180" spans="2:3" x14ac:dyDescent="0.25">
      <c r="B3180" s="238">
        <v>3117</v>
      </c>
      <c r="C3180" s="237">
        <v>141.9378498294991</v>
      </c>
    </row>
    <row r="3181" spans="2:3" x14ac:dyDescent="0.25">
      <c r="B3181" s="238">
        <v>3118</v>
      </c>
      <c r="C3181" s="237">
        <v>83.524880346106244</v>
      </c>
    </row>
    <row r="3182" spans="2:3" x14ac:dyDescent="0.25">
      <c r="B3182" s="238">
        <v>3119</v>
      </c>
      <c r="C3182" s="237">
        <v>183.66928337320422</v>
      </c>
    </row>
    <row r="3183" spans="2:3" x14ac:dyDescent="0.25">
      <c r="B3183" s="238">
        <v>3120</v>
      </c>
      <c r="C3183" s="237">
        <v>125.42593625895502</v>
      </c>
    </row>
    <row r="3184" spans="2:3" x14ac:dyDescent="0.25">
      <c r="B3184" s="238">
        <v>3121</v>
      </c>
      <c r="C3184" s="237">
        <v>-79.217322670116715</v>
      </c>
    </row>
    <row r="3185" spans="2:3" x14ac:dyDescent="0.25">
      <c r="B3185" s="238">
        <v>3122</v>
      </c>
      <c r="C3185" s="237">
        <v>39.734233015026234</v>
      </c>
    </row>
    <row r="3186" spans="2:3" x14ac:dyDescent="0.25">
      <c r="B3186" s="238">
        <v>3123</v>
      </c>
      <c r="C3186" s="237">
        <v>143.73036125468636</v>
      </c>
    </row>
    <row r="3187" spans="2:3" x14ac:dyDescent="0.25">
      <c r="B3187" s="238">
        <v>3124</v>
      </c>
      <c r="C3187" s="237">
        <v>104.63138143490744</v>
      </c>
    </row>
    <row r="3188" spans="2:3" x14ac:dyDescent="0.25">
      <c r="B3188" s="238">
        <v>3125</v>
      </c>
      <c r="C3188" s="237">
        <v>-24.863835363186922</v>
      </c>
    </row>
    <row r="3189" spans="2:3" x14ac:dyDescent="0.25">
      <c r="B3189" s="238">
        <v>3126</v>
      </c>
      <c r="C3189" s="237">
        <v>42.643226421766897</v>
      </c>
    </row>
    <row r="3190" spans="2:3" x14ac:dyDescent="0.25">
      <c r="B3190" s="238">
        <v>3127</v>
      </c>
      <c r="C3190" s="237">
        <v>203.97707425569587</v>
      </c>
    </row>
    <row r="3191" spans="2:3" x14ac:dyDescent="0.25">
      <c r="B3191" s="238">
        <v>3128</v>
      </c>
      <c r="C3191" s="237">
        <v>249.61311912416681</v>
      </c>
    </row>
    <row r="3192" spans="2:3" x14ac:dyDescent="0.25">
      <c r="B3192" s="238">
        <v>3129</v>
      </c>
      <c r="C3192" s="237">
        <v>478.34881205106615</v>
      </c>
    </row>
    <row r="3193" spans="2:3" x14ac:dyDescent="0.25">
      <c r="B3193" s="238">
        <v>3130</v>
      </c>
      <c r="C3193" s="237">
        <v>174.69089130299443</v>
      </c>
    </row>
    <row r="3194" spans="2:3" x14ac:dyDescent="0.25">
      <c r="B3194" s="238">
        <v>3131</v>
      </c>
      <c r="C3194" s="237">
        <v>206.49773030916549</v>
      </c>
    </row>
    <row r="3195" spans="2:3" x14ac:dyDescent="0.25">
      <c r="B3195" s="238">
        <v>3132</v>
      </c>
      <c r="C3195" s="237">
        <v>-13.229646186399549</v>
      </c>
    </row>
    <row r="3196" spans="2:3" x14ac:dyDescent="0.25">
      <c r="B3196" s="238">
        <v>3133</v>
      </c>
      <c r="C3196" s="237">
        <v>-61.880468335951974</v>
      </c>
    </row>
    <row r="3197" spans="2:3" x14ac:dyDescent="0.25">
      <c r="B3197" s="238">
        <v>3134</v>
      </c>
      <c r="C3197" s="237">
        <v>-57.997000220083891</v>
      </c>
    </row>
    <row r="3198" spans="2:3" x14ac:dyDescent="0.25">
      <c r="B3198" s="238">
        <v>3135</v>
      </c>
      <c r="C3198" s="237">
        <v>-14.992349253837972</v>
      </c>
    </row>
    <row r="3199" spans="2:3" x14ac:dyDescent="0.25">
      <c r="B3199" s="238">
        <v>3136</v>
      </c>
      <c r="C3199" s="237">
        <v>-10.491044000097276</v>
      </c>
    </row>
    <row r="3200" spans="2:3" x14ac:dyDescent="0.25">
      <c r="B3200" s="238">
        <v>3137</v>
      </c>
      <c r="C3200" s="237">
        <v>16.793779740617552</v>
      </c>
    </row>
    <row r="3201" spans="2:3" x14ac:dyDescent="0.25">
      <c r="B3201" s="238">
        <v>3138</v>
      </c>
      <c r="C3201" s="237">
        <v>90.125860712296642</v>
      </c>
    </row>
    <row r="3202" spans="2:3" x14ac:dyDescent="0.25">
      <c r="B3202" s="238">
        <v>3139</v>
      </c>
      <c r="C3202" s="237">
        <v>208.76207559685122</v>
      </c>
    </row>
    <row r="3203" spans="2:3" x14ac:dyDescent="0.25">
      <c r="B3203" s="238">
        <v>3140</v>
      </c>
      <c r="C3203" s="237">
        <v>157.03690887637805</v>
      </c>
    </row>
    <row r="3204" spans="2:3" x14ac:dyDescent="0.25">
      <c r="B3204" s="238">
        <v>3141</v>
      </c>
      <c r="C3204" s="237">
        <v>121.82366557728662</v>
      </c>
    </row>
    <row r="3205" spans="2:3" x14ac:dyDescent="0.25">
      <c r="B3205" s="238">
        <v>3142</v>
      </c>
      <c r="C3205" s="237">
        <v>91.848307522556723</v>
      </c>
    </row>
    <row r="3206" spans="2:3" x14ac:dyDescent="0.25">
      <c r="B3206" s="238">
        <v>3143</v>
      </c>
      <c r="C3206" s="237">
        <v>174.84719672075875</v>
      </c>
    </row>
    <row r="3207" spans="2:3" x14ac:dyDescent="0.25">
      <c r="B3207" s="238">
        <v>3144</v>
      </c>
      <c r="C3207" s="237">
        <v>59.932446191694915</v>
      </c>
    </row>
    <row r="3208" spans="2:3" x14ac:dyDescent="0.25">
      <c r="B3208" s="238">
        <v>3145</v>
      </c>
      <c r="C3208" s="237">
        <v>113.27064335989812</v>
      </c>
    </row>
    <row r="3209" spans="2:3" x14ac:dyDescent="0.25">
      <c r="B3209" s="238">
        <v>3146</v>
      </c>
      <c r="C3209" s="237">
        <v>-67.142802079623607</v>
      </c>
    </row>
    <row r="3210" spans="2:3" x14ac:dyDescent="0.25">
      <c r="B3210" s="238">
        <v>3147</v>
      </c>
      <c r="C3210" s="237">
        <v>-64.039140338324472</v>
      </c>
    </row>
    <row r="3211" spans="2:3" x14ac:dyDescent="0.25">
      <c r="B3211" s="238">
        <v>3148</v>
      </c>
      <c r="C3211" s="237">
        <v>247.19785446784039</v>
      </c>
    </row>
    <row r="3212" spans="2:3" x14ac:dyDescent="0.25">
      <c r="B3212" s="238">
        <v>3149</v>
      </c>
      <c r="C3212" s="237">
        <v>106.95752607496605</v>
      </c>
    </row>
    <row r="3213" spans="2:3" x14ac:dyDescent="0.25">
      <c r="B3213" s="238">
        <v>3150</v>
      </c>
      <c r="C3213" s="237">
        <v>104.47616255782624</v>
      </c>
    </row>
    <row r="3214" spans="2:3" x14ac:dyDescent="0.25">
      <c r="B3214" s="238">
        <v>3151</v>
      </c>
      <c r="C3214" s="237">
        <v>140.17537866200172</v>
      </c>
    </row>
    <row r="3215" spans="2:3" x14ac:dyDescent="0.25">
      <c r="B3215" s="238">
        <v>3152</v>
      </c>
      <c r="C3215" s="237">
        <v>-7.5062257928858713</v>
      </c>
    </row>
    <row r="3216" spans="2:3" x14ac:dyDescent="0.25">
      <c r="B3216" s="238">
        <v>3153</v>
      </c>
      <c r="C3216" s="237">
        <v>69.624910400682651</v>
      </c>
    </row>
    <row r="3217" spans="2:3" x14ac:dyDescent="0.25">
      <c r="B3217" s="238">
        <v>3154</v>
      </c>
      <c r="C3217" s="237">
        <v>18.800610237301044</v>
      </c>
    </row>
    <row r="3218" spans="2:3" x14ac:dyDescent="0.25">
      <c r="B3218" s="238">
        <v>3155</v>
      </c>
      <c r="C3218" s="237">
        <v>112.41993335619567</v>
      </c>
    </row>
    <row r="3219" spans="2:3" x14ac:dyDescent="0.25">
      <c r="B3219" s="238">
        <v>3156</v>
      </c>
      <c r="C3219" s="237">
        <v>-44.175829203439832</v>
      </c>
    </row>
    <row r="3220" spans="2:3" x14ac:dyDescent="0.25">
      <c r="B3220" s="238">
        <v>3157</v>
      </c>
      <c r="C3220" s="237">
        <v>-78.417327953706121</v>
      </c>
    </row>
    <row r="3221" spans="2:3" x14ac:dyDescent="0.25">
      <c r="B3221" s="238">
        <v>3158</v>
      </c>
      <c r="C3221" s="237">
        <v>234.97516521323527</v>
      </c>
    </row>
    <row r="3222" spans="2:3" x14ac:dyDescent="0.25">
      <c r="B3222" s="238">
        <v>3159</v>
      </c>
      <c r="C3222" s="237">
        <v>224.11166446357043</v>
      </c>
    </row>
    <row r="3223" spans="2:3" x14ac:dyDescent="0.25">
      <c r="B3223" s="238">
        <v>3160</v>
      </c>
      <c r="C3223" s="237">
        <v>-21.020661051112626</v>
      </c>
    </row>
    <row r="3224" spans="2:3" x14ac:dyDescent="0.25">
      <c r="B3224" s="238">
        <v>3161</v>
      </c>
      <c r="C3224" s="237">
        <v>-199.80469977943596</v>
      </c>
    </row>
    <row r="3225" spans="2:3" x14ac:dyDescent="0.25">
      <c r="B3225" s="238">
        <v>3162</v>
      </c>
      <c r="C3225" s="237">
        <v>172.63640643981799</v>
      </c>
    </row>
    <row r="3226" spans="2:3" x14ac:dyDescent="0.25">
      <c r="B3226" s="238">
        <v>3163</v>
      </c>
      <c r="C3226" s="237">
        <v>-134.66846605650582</v>
      </c>
    </row>
    <row r="3227" spans="2:3" x14ac:dyDescent="0.25">
      <c r="B3227" s="238">
        <v>3164</v>
      </c>
      <c r="C3227" s="237">
        <v>16.957311711022385</v>
      </c>
    </row>
    <row r="3228" spans="2:3" x14ac:dyDescent="0.25">
      <c r="B3228" s="238">
        <v>3165</v>
      </c>
      <c r="C3228" s="237">
        <v>-98.418583500905299</v>
      </c>
    </row>
    <row r="3229" spans="2:3" x14ac:dyDescent="0.25">
      <c r="B3229" s="238">
        <v>3166</v>
      </c>
      <c r="C3229" s="237">
        <v>339.66309818580453</v>
      </c>
    </row>
    <row r="3230" spans="2:3" x14ac:dyDescent="0.25">
      <c r="B3230" s="238">
        <v>3167</v>
      </c>
      <c r="C3230" s="237">
        <v>207.27016687129318</v>
      </c>
    </row>
    <row r="3231" spans="2:3" x14ac:dyDescent="0.25">
      <c r="B3231" s="238">
        <v>3168</v>
      </c>
      <c r="C3231" s="237">
        <v>65.756930854156238</v>
      </c>
    </row>
    <row r="3232" spans="2:3" x14ac:dyDescent="0.25">
      <c r="B3232" s="238">
        <v>3169</v>
      </c>
      <c r="C3232" s="237">
        <v>-44.600345276133254</v>
      </c>
    </row>
    <row r="3233" spans="2:3" x14ac:dyDescent="0.25">
      <c r="B3233" s="238">
        <v>3170</v>
      </c>
      <c r="C3233" s="237">
        <v>-53.302112365633434</v>
      </c>
    </row>
    <row r="3234" spans="2:3" x14ac:dyDescent="0.25">
      <c r="B3234" s="238">
        <v>3171</v>
      </c>
      <c r="C3234" s="237">
        <v>96.062785787855333</v>
      </c>
    </row>
    <row r="3235" spans="2:3" x14ac:dyDescent="0.25">
      <c r="B3235" s="238">
        <v>3172</v>
      </c>
      <c r="C3235" s="237">
        <v>14.656231738165459</v>
      </c>
    </row>
    <row r="3236" spans="2:3" x14ac:dyDescent="0.25">
      <c r="B3236" s="238">
        <v>3173</v>
      </c>
      <c r="C3236" s="237">
        <v>-113.09498028278531</v>
      </c>
    </row>
    <row r="3237" spans="2:3" x14ac:dyDescent="0.25">
      <c r="B3237" s="238">
        <v>3174</v>
      </c>
      <c r="C3237" s="237">
        <v>-120.70264253900504</v>
      </c>
    </row>
    <row r="3238" spans="2:3" x14ac:dyDescent="0.25">
      <c r="B3238" s="238">
        <v>3175</v>
      </c>
      <c r="C3238" s="237">
        <v>266.84466967971036</v>
      </c>
    </row>
    <row r="3239" spans="2:3" x14ac:dyDescent="0.25">
      <c r="B3239" s="238">
        <v>3176</v>
      </c>
      <c r="C3239" s="237">
        <v>-63.592969874709325</v>
      </c>
    </row>
    <row r="3240" spans="2:3" x14ac:dyDescent="0.25">
      <c r="B3240" s="238">
        <v>3177</v>
      </c>
      <c r="C3240" s="237">
        <v>144.64359346593142</v>
      </c>
    </row>
    <row r="3241" spans="2:3" x14ac:dyDescent="0.25">
      <c r="B3241" s="238">
        <v>3178</v>
      </c>
      <c r="C3241" s="237">
        <v>31.598101172227501</v>
      </c>
    </row>
    <row r="3242" spans="2:3" x14ac:dyDescent="0.25">
      <c r="B3242" s="238">
        <v>3179</v>
      </c>
      <c r="C3242" s="237">
        <v>148.34081287173069</v>
      </c>
    </row>
    <row r="3243" spans="2:3" x14ac:dyDescent="0.25">
      <c r="B3243" s="238">
        <v>3180</v>
      </c>
      <c r="C3243" s="237">
        <v>209.65328049113725</v>
      </c>
    </row>
    <row r="3244" spans="2:3" x14ac:dyDescent="0.25">
      <c r="B3244" s="238">
        <v>3181</v>
      </c>
      <c r="C3244" s="237">
        <v>262.14727373777094</v>
      </c>
    </row>
    <row r="3245" spans="2:3" x14ac:dyDescent="0.25">
      <c r="B3245" s="238">
        <v>3182</v>
      </c>
      <c r="C3245" s="237">
        <v>-91.233312336321774</v>
      </c>
    </row>
    <row r="3246" spans="2:3" x14ac:dyDescent="0.25">
      <c r="B3246" s="238">
        <v>3183</v>
      </c>
      <c r="C3246" s="237">
        <v>328.33700525591468</v>
      </c>
    </row>
    <row r="3247" spans="2:3" x14ac:dyDescent="0.25">
      <c r="B3247" s="238">
        <v>3184</v>
      </c>
      <c r="C3247" s="237">
        <v>-100.19249387025533</v>
      </c>
    </row>
    <row r="3248" spans="2:3" x14ac:dyDescent="0.25">
      <c r="B3248" s="238">
        <v>3185</v>
      </c>
      <c r="C3248" s="237">
        <v>109.95376079443741</v>
      </c>
    </row>
    <row r="3249" spans="2:3" x14ac:dyDescent="0.25">
      <c r="B3249" s="238">
        <v>3186</v>
      </c>
      <c r="C3249" s="237">
        <v>190.87473834778439</v>
      </c>
    </row>
    <row r="3250" spans="2:3" x14ac:dyDescent="0.25">
      <c r="B3250" s="238">
        <v>3187</v>
      </c>
      <c r="C3250" s="237">
        <v>150.8590052036152</v>
      </c>
    </row>
    <row r="3251" spans="2:3" x14ac:dyDescent="0.25">
      <c r="B3251" s="238">
        <v>3188</v>
      </c>
      <c r="C3251" s="237">
        <v>-172.05923228619753</v>
      </c>
    </row>
    <row r="3252" spans="2:3" x14ac:dyDescent="0.25">
      <c r="B3252" s="238">
        <v>3189</v>
      </c>
      <c r="C3252" s="237">
        <v>166.13565473279974</v>
      </c>
    </row>
    <row r="3253" spans="2:3" x14ac:dyDescent="0.25">
      <c r="B3253" s="238">
        <v>3190</v>
      </c>
      <c r="C3253" s="237">
        <v>-66.088661059024986</v>
      </c>
    </row>
    <row r="3254" spans="2:3" x14ac:dyDescent="0.25">
      <c r="B3254" s="238">
        <v>3191</v>
      </c>
      <c r="C3254" s="237">
        <v>19.746265384891771</v>
      </c>
    </row>
    <row r="3255" spans="2:3" x14ac:dyDescent="0.25">
      <c r="B3255" s="238">
        <v>3192</v>
      </c>
      <c r="C3255" s="237">
        <v>140.41542669150616</v>
      </c>
    </row>
    <row r="3256" spans="2:3" x14ac:dyDescent="0.25">
      <c r="B3256" s="238">
        <v>3193</v>
      </c>
      <c r="C3256" s="237">
        <v>34.33225174447422</v>
      </c>
    </row>
    <row r="3257" spans="2:3" x14ac:dyDescent="0.25">
      <c r="B3257" s="238">
        <v>3194</v>
      </c>
      <c r="C3257" s="237">
        <v>221.27121174386008</v>
      </c>
    </row>
    <row r="3258" spans="2:3" x14ac:dyDescent="0.25">
      <c r="B3258" s="238">
        <v>3195</v>
      </c>
      <c r="C3258" s="237">
        <v>180.67969079125362</v>
      </c>
    </row>
    <row r="3259" spans="2:3" x14ac:dyDescent="0.25">
      <c r="B3259" s="238">
        <v>3196</v>
      </c>
      <c r="C3259" s="237">
        <v>170.39907130833791</v>
      </c>
    </row>
    <row r="3260" spans="2:3" x14ac:dyDescent="0.25">
      <c r="B3260" s="238">
        <v>3197</v>
      </c>
      <c r="C3260" s="237">
        <v>-6.4273257748966017</v>
      </c>
    </row>
    <row r="3261" spans="2:3" x14ac:dyDescent="0.25">
      <c r="B3261" s="238">
        <v>3198</v>
      </c>
      <c r="C3261" s="237">
        <v>350.76043968732097</v>
      </c>
    </row>
    <row r="3262" spans="2:3" x14ac:dyDescent="0.25">
      <c r="B3262" s="238">
        <v>3199</v>
      </c>
      <c r="C3262" s="237">
        <v>74.091756363890141</v>
      </c>
    </row>
    <row r="3263" spans="2:3" x14ac:dyDescent="0.25">
      <c r="B3263" s="238">
        <v>3200</v>
      </c>
      <c r="C3263" s="237">
        <v>115.04072035529829</v>
      </c>
    </row>
    <row r="3264" spans="2:3" x14ac:dyDescent="0.25">
      <c r="B3264" s="238">
        <v>3201</v>
      </c>
      <c r="C3264" s="237">
        <v>-49.163026805452432</v>
      </c>
    </row>
    <row r="3265" spans="2:3" x14ac:dyDescent="0.25">
      <c r="B3265" s="238">
        <v>3202</v>
      </c>
      <c r="C3265" s="237">
        <v>197.28119270279154</v>
      </c>
    </row>
    <row r="3266" spans="2:3" x14ac:dyDescent="0.25">
      <c r="B3266" s="238">
        <v>3203</v>
      </c>
      <c r="C3266" s="237">
        <v>196.72039610018055</v>
      </c>
    </row>
    <row r="3267" spans="2:3" x14ac:dyDescent="0.25">
      <c r="B3267" s="238">
        <v>3204</v>
      </c>
      <c r="C3267" s="237">
        <v>-141.82993417025062</v>
      </c>
    </row>
    <row r="3268" spans="2:3" x14ac:dyDescent="0.25">
      <c r="B3268" s="238">
        <v>3205</v>
      </c>
      <c r="C3268" s="237">
        <v>181.36820294324647</v>
      </c>
    </row>
    <row r="3269" spans="2:3" x14ac:dyDescent="0.25">
      <c r="B3269" s="238">
        <v>3206</v>
      </c>
      <c r="C3269" s="237">
        <v>68.713277287197684</v>
      </c>
    </row>
    <row r="3270" spans="2:3" x14ac:dyDescent="0.25">
      <c r="B3270" s="238">
        <v>3207</v>
      </c>
      <c r="C3270" s="237">
        <v>80.380554803188033</v>
      </c>
    </row>
    <row r="3271" spans="2:3" x14ac:dyDescent="0.25">
      <c r="B3271" s="238">
        <v>3208</v>
      </c>
      <c r="C3271" s="237">
        <v>287.62282154860804</v>
      </c>
    </row>
    <row r="3272" spans="2:3" x14ac:dyDescent="0.25">
      <c r="B3272" s="238">
        <v>3209</v>
      </c>
      <c r="C3272" s="237">
        <v>185.90956667092064</v>
      </c>
    </row>
    <row r="3273" spans="2:3" x14ac:dyDescent="0.25">
      <c r="B3273" s="238">
        <v>3210</v>
      </c>
      <c r="C3273" s="237">
        <v>143.45327310615247</v>
      </c>
    </row>
    <row r="3274" spans="2:3" x14ac:dyDescent="0.25">
      <c r="B3274" s="238">
        <v>3211</v>
      </c>
      <c r="C3274" s="237">
        <v>58.464948254675562</v>
      </c>
    </row>
    <row r="3275" spans="2:3" x14ac:dyDescent="0.25">
      <c r="B3275" s="238">
        <v>3212</v>
      </c>
      <c r="C3275" s="237">
        <v>234.84345737592179</v>
      </c>
    </row>
    <row r="3276" spans="2:3" x14ac:dyDescent="0.25">
      <c r="B3276" s="238">
        <v>3213</v>
      </c>
      <c r="C3276" s="237">
        <v>-31.462775958924851</v>
      </c>
    </row>
    <row r="3277" spans="2:3" x14ac:dyDescent="0.25">
      <c r="B3277" s="238">
        <v>3214</v>
      </c>
      <c r="C3277" s="237">
        <v>89.070056511367227</v>
      </c>
    </row>
    <row r="3278" spans="2:3" x14ac:dyDescent="0.25">
      <c r="B3278" s="238">
        <v>3215</v>
      </c>
      <c r="C3278" s="237">
        <v>-125.03708361342217</v>
      </c>
    </row>
    <row r="3279" spans="2:3" x14ac:dyDescent="0.25">
      <c r="B3279" s="238">
        <v>3216</v>
      </c>
      <c r="C3279" s="237">
        <v>6.749270191189737</v>
      </c>
    </row>
    <row r="3280" spans="2:3" x14ac:dyDescent="0.25">
      <c r="B3280" s="238">
        <v>3217</v>
      </c>
      <c r="C3280" s="237">
        <v>106.40074051955433</v>
      </c>
    </row>
    <row r="3281" spans="2:3" x14ac:dyDescent="0.25">
      <c r="B3281" s="238">
        <v>3218</v>
      </c>
      <c r="C3281" s="237">
        <v>210.58733589885023</v>
      </c>
    </row>
    <row r="3282" spans="2:3" x14ac:dyDescent="0.25">
      <c r="B3282" s="238">
        <v>3219</v>
      </c>
      <c r="C3282" s="237">
        <v>-50.346942550854095</v>
      </c>
    </row>
    <row r="3283" spans="2:3" x14ac:dyDescent="0.25">
      <c r="B3283" s="238">
        <v>3220</v>
      </c>
      <c r="C3283" s="237">
        <v>316.54416384752278</v>
      </c>
    </row>
    <row r="3284" spans="2:3" x14ac:dyDescent="0.25">
      <c r="B3284" s="238">
        <v>3221</v>
      </c>
      <c r="C3284" s="237">
        <v>24.716557135076187</v>
      </c>
    </row>
    <row r="3285" spans="2:3" x14ac:dyDescent="0.25">
      <c r="B3285" s="238">
        <v>3222</v>
      </c>
      <c r="C3285" s="237">
        <v>95.696201411983694</v>
      </c>
    </row>
    <row r="3286" spans="2:3" x14ac:dyDescent="0.25">
      <c r="B3286" s="238">
        <v>3223</v>
      </c>
      <c r="C3286" s="237">
        <v>89.7209387583206</v>
      </c>
    </row>
    <row r="3287" spans="2:3" x14ac:dyDescent="0.25">
      <c r="B3287" s="238">
        <v>3224</v>
      </c>
      <c r="C3287" s="237">
        <v>272.04594600883541</v>
      </c>
    </row>
    <row r="3288" spans="2:3" x14ac:dyDescent="0.25">
      <c r="B3288" s="238">
        <v>3225</v>
      </c>
      <c r="C3288" s="237">
        <v>79.548394402117751</v>
      </c>
    </row>
    <row r="3289" spans="2:3" x14ac:dyDescent="0.25">
      <c r="B3289" s="238">
        <v>3226</v>
      </c>
      <c r="C3289" s="237">
        <v>467.96737247969696</v>
      </c>
    </row>
    <row r="3290" spans="2:3" x14ac:dyDescent="0.25">
      <c r="B3290" s="238">
        <v>3227</v>
      </c>
      <c r="C3290" s="237">
        <v>98.128547548445724</v>
      </c>
    </row>
    <row r="3291" spans="2:3" x14ac:dyDescent="0.25">
      <c r="B3291" s="238">
        <v>3228</v>
      </c>
      <c r="C3291" s="237">
        <v>254.14407111556915</v>
      </c>
    </row>
    <row r="3292" spans="2:3" x14ac:dyDescent="0.25">
      <c r="B3292" s="238">
        <v>3229</v>
      </c>
      <c r="C3292" s="237">
        <v>122.00527381839248</v>
      </c>
    </row>
    <row r="3293" spans="2:3" x14ac:dyDescent="0.25">
      <c r="B3293" s="238">
        <v>3230</v>
      </c>
      <c r="C3293" s="237">
        <v>45.935544229012322</v>
      </c>
    </row>
    <row r="3294" spans="2:3" x14ac:dyDescent="0.25">
      <c r="B3294" s="238">
        <v>3231</v>
      </c>
      <c r="C3294" s="237">
        <v>146.15808420777444</v>
      </c>
    </row>
    <row r="3295" spans="2:3" x14ac:dyDescent="0.25">
      <c r="B3295" s="238">
        <v>3232</v>
      </c>
      <c r="C3295" s="237">
        <v>-157.38929577573037</v>
      </c>
    </row>
    <row r="3296" spans="2:3" x14ac:dyDescent="0.25">
      <c r="B3296" s="238">
        <v>3233</v>
      </c>
      <c r="C3296" s="237">
        <v>205.0239893401033</v>
      </c>
    </row>
    <row r="3297" spans="2:3" x14ac:dyDescent="0.25">
      <c r="B3297" s="238">
        <v>3234</v>
      </c>
      <c r="C3297" s="237">
        <v>159.08992297651565</v>
      </c>
    </row>
    <row r="3298" spans="2:3" x14ac:dyDescent="0.25">
      <c r="B3298" s="238">
        <v>3235</v>
      </c>
      <c r="C3298" s="237">
        <v>74.965285292347318</v>
      </c>
    </row>
    <row r="3299" spans="2:3" x14ac:dyDescent="0.25">
      <c r="B3299" s="238">
        <v>3236</v>
      </c>
      <c r="C3299" s="237">
        <v>62.641083662004803</v>
      </c>
    </row>
    <row r="3300" spans="2:3" x14ac:dyDescent="0.25">
      <c r="B3300" s="238">
        <v>3237</v>
      </c>
      <c r="C3300" s="237">
        <v>-102.93788541104703</v>
      </c>
    </row>
    <row r="3301" spans="2:3" x14ac:dyDescent="0.25">
      <c r="B3301" s="238">
        <v>3238</v>
      </c>
      <c r="C3301" s="237">
        <v>11.523644621630893</v>
      </c>
    </row>
    <row r="3302" spans="2:3" x14ac:dyDescent="0.25">
      <c r="B3302" s="238">
        <v>3239</v>
      </c>
      <c r="C3302" s="237">
        <v>27.620287623361364</v>
      </c>
    </row>
    <row r="3303" spans="2:3" x14ac:dyDescent="0.25">
      <c r="B3303" s="238">
        <v>3240</v>
      </c>
      <c r="C3303" s="237">
        <v>-119.18209276004521</v>
      </c>
    </row>
    <row r="3304" spans="2:3" x14ac:dyDescent="0.25">
      <c r="B3304" s="238">
        <v>3241</v>
      </c>
      <c r="C3304" s="237">
        <v>73.271311903118203</v>
      </c>
    </row>
    <row r="3305" spans="2:3" x14ac:dyDescent="0.25">
      <c r="B3305" s="238">
        <v>3242</v>
      </c>
      <c r="C3305" s="237">
        <v>395.15308681084412</v>
      </c>
    </row>
    <row r="3306" spans="2:3" x14ac:dyDescent="0.25">
      <c r="B3306" s="238">
        <v>3243</v>
      </c>
      <c r="C3306" s="237">
        <v>-156.06018602076477</v>
      </c>
    </row>
    <row r="3307" spans="2:3" x14ac:dyDescent="0.25">
      <c r="B3307" s="238">
        <v>3244</v>
      </c>
      <c r="C3307" s="237">
        <v>6.4607451946064458</v>
      </c>
    </row>
    <row r="3308" spans="2:3" x14ac:dyDescent="0.25">
      <c r="B3308" s="238">
        <v>3245</v>
      </c>
      <c r="C3308" s="237">
        <v>-54.239792934104429</v>
      </c>
    </row>
    <row r="3309" spans="2:3" x14ac:dyDescent="0.25">
      <c r="B3309" s="238">
        <v>3246</v>
      </c>
      <c r="C3309" s="237">
        <v>-10.45504850685424</v>
      </c>
    </row>
    <row r="3310" spans="2:3" x14ac:dyDescent="0.25">
      <c r="B3310" s="238">
        <v>3247</v>
      </c>
      <c r="C3310" s="237">
        <v>233.27822219252312</v>
      </c>
    </row>
    <row r="3311" spans="2:3" x14ac:dyDescent="0.25">
      <c r="B3311" s="238">
        <v>3248</v>
      </c>
      <c r="C3311" s="237">
        <v>149.33423059174575</v>
      </c>
    </row>
    <row r="3312" spans="2:3" x14ac:dyDescent="0.25">
      <c r="B3312" s="238">
        <v>3249</v>
      </c>
      <c r="C3312" s="237">
        <v>183.34531447725539</v>
      </c>
    </row>
    <row r="3313" spans="2:3" x14ac:dyDescent="0.25">
      <c r="B3313" s="238">
        <v>3250</v>
      </c>
      <c r="C3313" s="237">
        <v>179.30312711884739</v>
      </c>
    </row>
    <row r="3314" spans="2:3" x14ac:dyDescent="0.25">
      <c r="B3314" s="238">
        <v>3251</v>
      </c>
      <c r="C3314" s="237">
        <v>199.52501399227305</v>
      </c>
    </row>
    <row r="3315" spans="2:3" x14ac:dyDescent="0.25">
      <c r="B3315" s="238">
        <v>3252</v>
      </c>
      <c r="C3315" s="237">
        <v>-38.174947811385834</v>
      </c>
    </row>
    <row r="3316" spans="2:3" x14ac:dyDescent="0.25">
      <c r="B3316" s="238">
        <v>3253</v>
      </c>
      <c r="C3316" s="237">
        <v>81.840847633505888</v>
      </c>
    </row>
    <row r="3317" spans="2:3" x14ac:dyDescent="0.25">
      <c r="B3317" s="238">
        <v>3254</v>
      </c>
      <c r="C3317" s="237">
        <v>-9.5140461815321657</v>
      </c>
    </row>
    <row r="3318" spans="2:3" x14ac:dyDescent="0.25">
      <c r="B3318" s="238">
        <v>3255</v>
      </c>
      <c r="C3318" s="237">
        <v>-20.219891987158434</v>
      </c>
    </row>
    <row r="3319" spans="2:3" x14ac:dyDescent="0.25">
      <c r="B3319" s="238">
        <v>3256</v>
      </c>
      <c r="C3319" s="237">
        <v>270.0876259037658</v>
      </c>
    </row>
    <row r="3320" spans="2:3" x14ac:dyDescent="0.25">
      <c r="B3320" s="238">
        <v>3257</v>
      </c>
      <c r="C3320" s="237">
        <v>172.94202551386115</v>
      </c>
    </row>
    <row r="3321" spans="2:3" x14ac:dyDescent="0.25">
      <c r="B3321" s="238">
        <v>3258</v>
      </c>
      <c r="C3321" s="237">
        <v>123.98547700541147</v>
      </c>
    </row>
    <row r="3322" spans="2:3" x14ac:dyDescent="0.25">
      <c r="B3322" s="238">
        <v>3259</v>
      </c>
      <c r="C3322" s="237">
        <v>254.59929082611359</v>
      </c>
    </row>
    <row r="3323" spans="2:3" x14ac:dyDescent="0.25">
      <c r="B3323" s="238">
        <v>3260</v>
      </c>
      <c r="C3323" s="237">
        <v>318.45312525913903</v>
      </c>
    </row>
    <row r="3324" spans="2:3" x14ac:dyDescent="0.25">
      <c r="B3324" s="238">
        <v>3261</v>
      </c>
      <c r="C3324" s="237">
        <v>-7.8118937729135354</v>
      </c>
    </row>
    <row r="3325" spans="2:3" x14ac:dyDescent="0.25">
      <c r="B3325" s="238">
        <v>3262</v>
      </c>
      <c r="C3325" s="237">
        <v>253.25889222596078</v>
      </c>
    </row>
    <row r="3326" spans="2:3" x14ac:dyDescent="0.25">
      <c r="B3326" s="238">
        <v>3263</v>
      </c>
      <c r="C3326" s="237">
        <v>8.2302966903252752</v>
      </c>
    </row>
    <row r="3327" spans="2:3" x14ac:dyDescent="0.25">
      <c r="B3327" s="238">
        <v>3264</v>
      </c>
      <c r="C3327" s="237">
        <v>141.95383545287513</v>
      </c>
    </row>
    <row r="3328" spans="2:3" x14ac:dyDescent="0.25">
      <c r="B3328" s="238">
        <v>3265</v>
      </c>
      <c r="C3328" s="237">
        <v>237.06384641132632</v>
      </c>
    </row>
    <row r="3329" spans="2:3" x14ac:dyDescent="0.25">
      <c r="B3329" s="238">
        <v>3266</v>
      </c>
      <c r="C3329" s="237">
        <v>159.4702509386353</v>
      </c>
    </row>
    <row r="3330" spans="2:3" x14ac:dyDescent="0.25">
      <c r="B3330" s="238">
        <v>3267</v>
      </c>
      <c r="C3330" s="237">
        <v>202.04106135271232</v>
      </c>
    </row>
    <row r="3331" spans="2:3" x14ac:dyDescent="0.25">
      <c r="B3331" s="238">
        <v>3268</v>
      </c>
      <c r="C3331" s="237">
        <v>50.801804541793587</v>
      </c>
    </row>
    <row r="3332" spans="2:3" x14ac:dyDescent="0.25">
      <c r="B3332" s="238">
        <v>3269</v>
      </c>
      <c r="C3332" s="237">
        <v>131.94883458152236</v>
      </c>
    </row>
    <row r="3333" spans="2:3" x14ac:dyDescent="0.25">
      <c r="B3333" s="238">
        <v>3270</v>
      </c>
      <c r="C3333" s="237">
        <v>83.491915746554582</v>
      </c>
    </row>
    <row r="3334" spans="2:3" x14ac:dyDescent="0.25">
      <c r="B3334" s="238">
        <v>3271</v>
      </c>
      <c r="C3334" s="237">
        <v>-36.866729059541086</v>
      </c>
    </row>
    <row r="3335" spans="2:3" x14ac:dyDescent="0.25">
      <c r="B3335" s="238">
        <v>3272</v>
      </c>
      <c r="C3335" s="237">
        <v>22.849197148407043</v>
      </c>
    </row>
    <row r="3336" spans="2:3" x14ac:dyDescent="0.25">
      <c r="B3336" s="238">
        <v>3273</v>
      </c>
      <c r="C3336" s="237">
        <v>42.324718096187155</v>
      </c>
    </row>
    <row r="3337" spans="2:3" x14ac:dyDescent="0.25">
      <c r="B3337" s="238">
        <v>3274</v>
      </c>
      <c r="C3337" s="237">
        <v>257.76971156953124</v>
      </c>
    </row>
    <row r="3338" spans="2:3" x14ac:dyDescent="0.25">
      <c r="B3338" s="238">
        <v>3275</v>
      </c>
      <c r="C3338" s="237">
        <v>60.021166376281208</v>
      </c>
    </row>
    <row r="3339" spans="2:3" x14ac:dyDescent="0.25">
      <c r="B3339" s="238">
        <v>3276</v>
      </c>
      <c r="C3339" s="237">
        <v>-37.952917705038118</v>
      </c>
    </row>
    <row r="3340" spans="2:3" x14ac:dyDescent="0.25">
      <c r="B3340" s="238">
        <v>3277</v>
      </c>
      <c r="C3340" s="237">
        <v>267.8583439184888</v>
      </c>
    </row>
    <row r="3341" spans="2:3" x14ac:dyDescent="0.25">
      <c r="B3341" s="238">
        <v>3278</v>
      </c>
      <c r="C3341" s="237">
        <v>221.89252994035931</v>
      </c>
    </row>
    <row r="3342" spans="2:3" x14ac:dyDescent="0.25">
      <c r="B3342" s="238">
        <v>3279</v>
      </c>
      <c r="C3342" s="237">
        <v>347.8358434934504</v>
      </c>
    </row>
    <row r="3343" spans="2:3" x14ac:dyDescent="0.25">
      <c r="B3343" s="238">
        <v>3280</v>
      </c>
      <c r="C3343" s="237">
        <v>-107.31224909844275</v>
      </c>
    </row>
    <row r="3344" spans="2:3" x14ac:dyDescent="0.25">
      <c r="B3344" s="238">
        <v>3281</v>
      </c>
      <c r="C3344" s="237">
        <v>23.993768510240088</v>
      </c>
    </row>
    <row r="3345" spans="2:3" x14ac:dyDescent="0.25">
      <c r="B3345" s="238">
        <v>3282</v>
      </c>
      <c r="C3345" s="237">
        <v>142.28451000877163</v>
      </c>
    </row>
    <row r="3346" spans="2:3" x14ac:dyDescent="0.25">
      <c r="B3346" s="238">
        <v>3283</v>
      </c>
      <c r="C3346" s="237">
        <v>-127.07434544627057</v>
      </c>
    </row>
    <row r="3347" spans="2:3" x14ac:dyDescent="0.25">
      <c r="B3347" s="238">
        <v>3284</v>
      </c>
      <c r="C3347" s="237">
        <v>-139.119220885988</v>
      </c>
    </row>
    <row r="3348" spans="2:3" x14ac:dyDescent="0.25">
      <c r="B3348" s="238">
        <v>3285</v>
      </c>
      <c r="C3348" s="237">
        <v>12.345693211859384</v>
      </c>
    </row>
    <row r="3349" spans="2:3" x14ac:dyDescent="0.25">
      <c r="B3349" s="238">
        <v>3286</v>
      </c>
      <c r="C3349" s="237">
        <v>331.65036825239139</v>
      </c>
    </row>
    <row r="3350" spans="2:3" x14ac:dyDescent="0.25">
      <c r="B3350" s="238">
        <v>3287</v>
      </c>
      <c r="C3350" s="237">
        <v>-81.690247176550116</v>
      </c>
    </row>
    <row r="3351" spans="2:3" x14ac:dyDescent="0.25">
      <c r="B3351" s="238">
        <v>3288</v>
      </c>
      <c r="C3351" s="237">
        <v>60.818217805706546</v>
      </c>
    </row>
    <row r="3352" spans="2:3" x14ac:dyDescent="0.25">
      <c r="B3352" s="238">
        <v>3289</v>
      </c>
      <c r="C3352" s="237">
        <v>227.03402796422029</v>
      </c>
    </row>
    <row r="3353" spans="2:3" x14ac:dyDescent="0.25">
      <c r="B3353" s="238">
        <v>3290</v>
      </c>
      <c r="C3353" s="237">
        <v>287.12684494833798</v>
      </c>
    </row>
    <row r="3354" spans="2:3" x14ac:dyDescent="0.25">
      <c r="B3354" s="238">
        <v>3291</v>
      </c>
      <c r="C3354" s="237">
        <v>-8.4487011308610533</v>
      </c>
    </row>
    <row r="3355" spans="2:3" x14ac:dyDescent="0.25">
      <c r="B3355" s="238">
        <v>3292</v>
      </c>
      <c r="C3355" s="237">
        <v>-68.546134805911123</v>
      </c>
    </row>
    <row r="3356" spans="2:3" x14ac:dyDescent="0.25">
      <c r="B3356" s="238">
        <v>3293</v>
      </c>
      <c r="C3356" s="237">
        <v>-48.867762939214117</v>
      </c>
    </row>
    <row r="3357" spans="2:3" x14ac:dyDescent="0.25">
      <c r="B3357" s="238">
        <v>3294</v>
      </c>
      <c r="C3357" s="237">
        <v>159.1374287617767</v>
      </c>
    </row>
    <row r="3358" spans="2:3" x14ac:dyDescent="0.25">
      <c r="B3358" s="238">
        <v>3295</v>
      </c>
      <c r="C3358" s="237">
        <v>349.85400594951989</v>
      </c>
    </row>
    <row r="3359" spans="2:3" x14ac:dyDescent="0.25">
      <c r="B3359" s="238">
        <v>3296</v>
      </c>
      <c r="C3359" s="237">
        <v>56.462047836151697</v>
      </c>
    </row>
    <row r="3360" spans="2:3" x14ac:dyDescent="0.25">
      <c r="B3360" s="238">
        <v>3297</v>
      </c>
      <c r="C3360" s="237">
        <v>-50.997327512512015</v>
      </c>
    </row>
    <row r="3361" spans="2:3" x14ac:dyDescent="0.25">
      <c r="B3361" s="238">
        <v>3298</v>
      </c>
      <c r="C3361" s="237">
        <v>160.21352272785853</v>
      </c>
    </row>
    <row r="3362" spans="2:3" x14ac:dyDescent="0.25">
      <c r="B3362" s="238">
        <v>3299</v>
      </c>
      <c r="C3362" s="237">
        <v>207.87485430490119</v>
      </c>
    </row>
    <row r="3363" spans="2:3" x14ac:dyDescent="0.25">
      <c r="B3363" s="238">
        <v>3300</v>
      </c>
      <c r="C3363" s="237">
        <v>253.32227373456789</v>
      </c>
    </row>
    <row r="3364" spans="2:3" x14ac:dyDescent="0.25">
      <c r="B3364" s="238">
        <v>3301</v>
      </c>
      <c r="C3364" s="237">
        <v>160.64533651076121</v>
      </c>
    </row>
    <row r="3365" spans="2:3" x14ac:dyDescent="0.25">
      <c r="B3365" s="238">
        <v>3302</v>
      </c>
      <c r="C3365" s="237">
        <v>171.94217317373418</v>
      </c>
    </row>
    <row r="3366" spans="2:3" x14ac:dyDescent="0.25">
      <c r="B3366" s="238">
        <v>3303</v>
      </c>
      <c r="C3366" s="237">
        <v>167.27940182446685</v>
      </c>
    </row>
    <row r="3367" spans="2:3" x14ac:dyDescent="0.25">
      <c r="B3367" s="238">
        <v>3304</v>
      </c>
      <c r="C3367" s="237">
        <v>122.1667367495283</v>
      </c>
    </row>
    <row r="3368" spans="2:3" x14ac:dyDescent="0.25">
      <c r="B3368" s="238">
        <v>3305</v>
      </c>
      <c r="C3368" s="237">
        <v>25.371513556769827</v>
      </c>
    </row>
    <row r="3369" spans="2:3" x14ac:dyDescent="0.25">
      <c r="B3369" s="238">
        <v>3306</v>
      </c>
      <c r="C3369" s="237">
        <v>72.415660903648401</v>
      </c>
    </row>
    <row r="3370" spans="2:3" x14ac:dyDescent="0.25">
      <c r="B3370" s="238">
        <v>3307</v>
      </c>
      <c r="C3370" s="237">
        <v>37.237816428335464</v>
      </c>
    </row>
    <row r="3371" spans="2:3" x14ac:dyDescent="0.25">
      <c r="B3371" s="238">
        <v>3308</v>
      </c>
      <c r="C3371" s="237">
        <v>2.1954291793087322</v>
      </c>
    </row>
    <row r="3372" spans="2:3" x14ac:dyDescent="0.25">
      <c r="B3372" s="238">
        <v>3309</v>
      </c>
      <c r="C3372" s="237">
        <v>193.01644051041296</v>
      </c>
    </row>
    <row r="3373" spans="2:3" x14ac:dyDescent="0.25">
      <c r="B3373" s="238">
        <v>3310</v>
      </c>
      <c r="C3373" s="237">
        <v>306.9643010366421</v>
      </c>
    </row>
    <row r="3374" spans="2:3" x14ac:dyDescent="0.25">
      <c r="B3374" s="238">
        <v>3311</v>
      </c>
      <c r="C3374" s="237">
        <v>181.03336730549711</v>
      </c>
    </row>
    <row r="3375" spans="2:3" x14ac:dyDescent="0.25">
      <c r="B3375" s="238">
        <v>3312</v>
      </c>
      <c r="C3375" s="237">
        <v>264.4614161782232</v>
      </c>
    </row>
    <row r="3376" spans="2:3" x14ac:dyDescent="0.25">
      <c r="B3376" s="238">
        <v>3313</v>
      </c>
      <c r="C3376" s="237">
        <v>320.56812740436754</v>
      </c>
    </row>
    <row r="3377" spans="2:3" x14ac:dyDescent="0.25">
      <c r="B3377" s="238">
        <v>3314</v>
      </c>
      <c r="C3377" s="237">
        <v>93.309438016654582</v>
      </c>
    </row>
    <row r="3378" spans="2:3" x14ac:dyDescent="0.25">
      <c r="B3378" s="238">
        <v>3315</v>
      </c>
      <c r="C3378" s="237">
        <v>59.484426078584455</v>
      </c>
    </row>
    <row r="3379" spans="2:3" x14ac:dyDescent="0.25">
      <c r="B3379" s="238">
        <v>3316</v>
      </c>
      <c r="C3379" s="237">
        <v>-4.1619662130633515</v>
      </c>
    </row>
    <row r="3380" spans="2:3" x14ac:dyDescent="0.25">
      <c r="B3380" s="238">
        <v>3317</v>
      </c>
      <c r="C3380" s="237">
        <v>7.2430998241122353</v>
      </c>
    </row>
    <row r="3381" spans="2:3" x14ac:dyDescent="0.25">
      <c r="B3381" s="238">
        <v>3318</v>
      </c>
      <c r="C3381" s="237">
        <v>264.37413055169804</v>
      </c>
    </row>
    <row r="3382" spans="2:3" x14ac:dyDescent="0.25">
      <c r="B3382" s="238">
        <v>3319</v>
      </c>
      <c r="C3382" s="237">
        <v>197.39727274590851</v>
      </c>
    </row>
    <row r="3383" spans="2:3" x14ac:dyDescent="0.25">
      <c r="B3383" s="238">
        <v>3320</v>
      </c>
      <c r="C3383" s="237">
        <v>151.0093843700555</v>
      </c>
    </row>
    <row r="3384" spans="2:3" x14ac:dyDescent="0.25">
      <c r="B3384" s="238">
        <v>3321</v>
      </c>
      <c r="C3384" s="237">
        <v>-144.15295614296849</v>
      </c>
    </row>
    <row r="3385" spans="2:3" x14ac:dyDescent="0.25">
      <c r="B3385" s="238">
        <v>3322</v>
      </c>
      <c r="C3385" s="237">
        <v>-0.26389999138532971</v>
      </c>
    </row>
    <row r="3386" spans="2:3" x14ac:dyDescent="0.25">
      <c r="B3386" s="238">
        <v>3323</v>
      </c>
      <c r="C3386" s="237">
        <v>297.43998702201111</v>
      </c>
    </row>
    <row r="3387" spans="2:3" x14ac:dyDescent="0.25">
      <c r="B3387" s="238">
        <v>3324</v>
      </c>
      <c r="C3387" s="237">
        <v>159.71955943031242</v>
      </c>
    </row>
    <row r="3388" spans="2:3" x14ac:dyDescent="0.25">
      <c r="B3388" s="238">
        <v>3325</v>
      </c>
      <c r="C3388" s="237">
        <v>39.737031753243031</v>
      </c>
    </row>
    <row r="3389" spans="2:3" x14ac:dyDescent="0.25">
      <c r="B3389" s="238">
        <v>3326</v>
      </c>
      <c r="C3389" s="237">
        <v>1.3526277684104855</v>
      </c>
    </row>
    <row r="3390" spans="2:3" x14ac:dyDescent="0.25">
      <c r="B3390" s="238">
        <v>3327</v>
      </c>
      <c r="C3390" s="237">
        <v>57.326266795807214</v>
      </c>
    </row>
    <row r="3391" spans="2:3" x14ac:dyDescent="0.25">
      <c r="B3391" s="238">
        <v>3328</v>
      </c>
      <c r="C3391" s="237">
        <v>-1.2998279285851169</v>
      </c>
    </row>
    <row r="3392" spans="2:3" x14ac:dyDescent="0.25">
      <c r="B3392" s="238">
        <v>3329</v>
      </c>
      <c r="C3392" s="237">
        <v>262.67147858151685</v>
      </c>
    </row>
    <row r="3393" spans="2:3" x14ac:dyDescent="0.25">
      <c r="B3393" s="238">
        <v>3330</v>
      </c>
      <c r="C3393" s="237">
        <v>118.83775521713507</v>
      </c>
    </row>
    <row r="3394" spans="2:3" x14ac:dyDescent="0.25">
      <c r="B3394" s="238">
        <v>3331</v>
      </c>
      <c r="C3394" s="237">
        <v>-19.76548199240932</v>
      </c>
    </row>
    <row r="3395" spans="2:3" x14ac:dyDescent="0.25">
      <c r="B3395" s="238">
        <v>3332</v>
      </c>
      <c r="C3395" s="237">
        <v>287.78466531634325</v>
      </c>
    </row>
    <row r="3396" spans="2:3" x14ac:dyDescent="0.25">
      <c r="B3396" s="238">
        <v>3333</v>
      </c>
      <c r="C3396" s="237">
        <v>122.60252216437998</v>
      </c>
    </row>
    <row r="3397" spans="2:3" x14ac:dyDescent="0.25">
      <c r="B3397" s="238">
        <v>3334</v>
      </c>
      <c r="C3397" s="237">
        <v>-84.354563101484985</v>
      </c>
    </row>
    <row r="3398" spans="2:3" x14ac:dyDescent="0.25">
      <c r="B3398" s="238">
        <v>3335</v>
      </c>
      <c r="C3398" s="237">
        <v>162.43587196111147</v>
      </c>
    </row>
    <row r="3399" spans="2:3" x14ac:dyDescent="0.25">
      <c r="B3399" s="238">
        <v>3336</v>
      </c>
      <c r="C3399" s="237">
        <v>101.72558765336093</v>
      </c>
    </row>
    <row r="3400" spans="2:3" x14ac:dyDescent="0.25">
      <c r="B3400" s="238">
        <v>3337</v>
      </c>
      <c r="C3400" s="237">
        <v>319.56236323259526</v>
      </c>
    </row>
    <row r="3401" spans="2:3" x14ac:dyDescent="0.25">
      <c r="B3401" s="238">
        <v>3338</v>
      </c>
      <c r="C3401" s="237">
        <v>177.23278915563353</v>
      </c>
    </row>
    <row r="3402" spans="2:3" x14ac:dyDescent="0.25">
      <c r="B3402" s="238">
        <v>3339</v>
      </c>
      <c r="C3402" s="237">
        <v>95.569371867774791</v>
      </c>
    </row>
    <row r="3403" spans="2:3" x14ac:dyDescent="0.25">
      <c r="B3403" s="238">
        <v>3340</v>
      </c>
      <c r="C3403" s="237">
        <v>52.377425988756556</v>
      </c>
    </row>
    <row r="3404" spans="2:3" x14ac:dyDescent="0.25">
      <c r="B3404" s="238">
        <v>3341</v>
      </c>
      <c r="C3404" s="237">
        <v>160.84112640085658</v>
      </c>
    </row>
    <row r="3405" spans="2:3" x14ac:dyDescent="0.25">
      <c r="B3405" s="238">
        <v>3342</v>
      </c>
      <c r="C3405" s="237">
        <v>71.20668536458524</v>
      </c>
    </row>
    <row r="3406" spans="2:3" x14ac:dyDescent="0.25">
      <c r="B3406" s="238">
        <v>3343</v>
      </c>
      <c r="C3406" s="237">
        <v>49.515757198637559</v>
      </c>
    </row>
    <row r="3407" spans="2:3" x14ac:dyDescent="0.25">
      <c r="B3407" s="238">
        <v>3344</v>
      </c>
      <c r="C3407" s="237">
        <v>170.27096723708297</v>
      </c>
    </row>
    <row r="3408" spans="2:3" x14ac:dyDescent="0.25">
      <c r="B3408" s="238">
        <v>3345</v>
      </c>
      <c r="C3408" s="237">
        <v>112.64828127183037</v>
      </c>
    </row>
    <row r="3409" spans="2:3" x14ac:dyDescent="0.25">
      <c r="B3409" s="238">
        <v>3346</v>
      </c>
      <c r="C3409" s="237">
        <v>179.35689865015755</v>
      </c>
    </row>
    <row r="3410" spans="2:3" x14ac:dyDescent="0.25">
      <c r="B3410" s="238">
        <v>3347</v>
      </c>
      <c r="C3410" s="237">
        <v>154.25557489163739</v>
      </c>
    </row>
    <row r="3411" spans="2:3" x14ac:dyDescent="0.25">
      <c r="B3411" s="238">
        <v>3348</v>
      </c>
      <c r="C3411" s="237">
        <v>172.12307362323369</v>
      </c>
    </row>
    <row r="3412" spans="2:3" x14ac:dyDescent="0.25">
      <c r="B3412" s="238">
        <v>3349</v>
      </c>
      <c r="C3412" s="237">
        <v>-93.819863537577589</v>
      </c>
    </row>
    <row r="3413" spans="2:3" x14ac:dyDescent="0.25">
      <c r="B3413" s="238">
        <v>3350</v>
      </c>
      <c r="C3413" s="237">
        <v>256.49188978337986</v>
      </c>
    </row>
    <row r="3414" spans="2:3" x14ac:dyDescent="0.25">
      <c r="B3414" s="238">
        <v>3351</v>
      </c>
      <c r="C3414" s="237">
        <v>99.987289070923111</v>
      </c>
    </row>
    <row r="3415" spans="2:3" x14ac:dyDescent="0.25">
      <c r="B3415" s="238">
        <v>3352</v>
      </c>
      <c r="C3415" s="237">
        <v>192.16064901433822</v>
      </c>
    </row>
    <row r="3416" spans="2:3" x14ac:dyDescent="0.25">
      <c r="B3416" s="238">
        <v>3353</v>
      </c>
      <c r="C3416" s="237">
        <v>173.7856244454284</v>
      </c>
    </row>
    <row r="3417" spans="2:3" x14ac:dyDescent="0.25">
      <c r="B3417" s="238">
        <v>3354</v>
      </c>
      <c r="C3417" s="237">
        <v>241.43058153309596</v>
      </c>
    </row>
    <row r="3418" spans="2:3" x14ac:dyDescent="0.25">
      <c r="B3418" s="238">
        <v>3355</v>
      </c>
      <c r="C3418" s="237">
        <v>159.22469703747745</v>
      </c>
    </row>
    <row r="3419" spans="2:3" x14ac:dyDescent="0.25">
      <c r="B3419" s="238">
        <v>3356</v>
      </c>
      <c r="C3419" s="237">
        <v>35.283568806223101</v>
      </c>
    </row>
    <row r="3420" spans="2:3" x14ac:dyDescent="0.25">
      <c r="B3420" s="238">
        <v>3357</v>
      </c>
      <c r="C3420" s="237">
        <v>351.79098340326595</v>
      </c>
    </row>
    <row r="3421" spans="2:3" x14ac:dyDescent="0.25">
      <c r="B3421" s="238">
        <v>3358</v>
      </c>
      <c r="C3421" s="237">
        <v>96.783274034957017</v>
      </c>
    </row>
    <row r="3422" spans="2:3" x14ac:dyDescent="0.25">
      <c r="B3422" s="238">
        <v>3359</v>
      </c>
      <c r="C3422" s="237">
        <v>346.84693212787721</v>
      </c>
    </row>
    <row r="3423" spans="2:3" x14ac:dyDescent="0.25">
      <c r="B3423" s="238">
        <v>3360</v>
      </c>
      <c r="C3423" s="237">
        <v>277.37881326149125</v>
      </c>
    </row>
    <row r="3424" spans="2:3" x14ac:dyDescent="0.25">
      <c r="B3424" s="238">
        <v>3361</v>
      </c>
      <c r="C3424" s="237">
        <v>81.98426755222016</v>
      </c>
    </row>
    <row r="3425" spans="2:3" x14ac:dyDescent="0.25">
      <c r="B3425" s="238">
        <v>3362</v>
      </c>
      <c r="C3425" s="237">
        <v>8.8456558212557468</v>
      </c>
    </row>
    <row r="3426" spans="2:3" x14ac:dyDescent="0.25">
      <c r="B3426" s="238">
        <v>3363</v>
      </c>
      <c r="C3426" s="237">
        <v>-161.21083477247976</v>
      </c>
    </row>
    <row r="3427" spans="2:3" x14ac:dyDescent="0.25">
      <c r="B3427" s="238">
        <v>3364</v>
      </c>
      <c r="C3427" s="237">
        <v>69.772854570385306</v>
      </c>
    </row>
    <row r="3428" spans="2:3" x14ac:dyDescent="0.25">
      <c r="B3428" s="238">
        <v>3365</v>
      </c>
      <c r="C3428" s="237">
        <v>264.88134536537859</v>
      </c>
    </row>
    <row r="3429" spans="2:3" x14ac:dyDescent="0.25">
      <c r="B3429" s="238">
        <v>3366</v>
      </c>
      <c r="C3429" s="237">
        <v>-127.46627455661704</v>
      </c>
    </row>
    <row r="3430" spans="2:3" x14ac:dyDescent="0.25">
      <c r="B3430" s="238">
        <v>3367</v>
      </c>
      <c r="C3430" s="237">
        <v>130.2380017094163</v>
      </c>
    </row>
    <row r="3431" spans="2:3" x14ac:dyDescent="0.25">
      <c r="B3431" s="238">
        <v>3368</v>
      </c>
      <c r="C3431" s="237">
        <v>206.33770942518822</v>
      </c>
    </row>
    <row r="3432" spans="2:3" x14ac:dyDescent="0.25">
      <c r="B3432" s="238">
        <v>3369</v>
      </c>
      <c r="C3432" s="237">
        <v>291.12411762222104</v>
      </c>
    </row>
    <row r="3433" spans="2:3" x14ac:dyDescent="0.25">
      <c r="B3433" s="238">
        <v>3370</v>
      </c>
      <c r="C3433" s="237">
        <v>122.92792716462985</v>
      </c>
    </row>
    <row r="3434" spans="2:3" x14ac:dyDescent="0.25">
      <c r="B3434" s="238">
        <v>3371</v>
      </c>
      <c r="C3434" s="237">
        <v>71.482109172359003</v>
      </c>
    </row>
    <row r="3435" spans="2:3" x14ac:dyDescent="0.25">
      <c r="B3435" s="238">
        <v>3372</v>
      </c>
      <c r="C3435" s="237">
        <v>106.00728812864779</v>
      </c>
    </row>
    <row r="3436" spans="2:3" x14ac:dyDescent="0.25">
      <c r="B3436" s="238">
        <v>3373</v>
      </c>
      <c r="C3436" s="237">
        <v>-220.97809945071475</v>
      </c>
    </row>
    <row r="3437" spans="2:3" x14ac:dyDescent="0.25">
      <c r="B3437" s="238">
        <v>3374</v>
      </c>
      <c r="C3437" s="237">
        <v>246.21183317875096</v>
      </c>
    </row>
    <row r="3438" spans="2:3" x14ac:dyDescent="0.25">
      <c r="B3438" s="238">
        <v>3375</v>
      </c>
      <c r="C3438" s="237">
        <v>116.50234933996775</v>
      </c>
    </row>
    <row r="3439" spans="2:3" x14ac:dyDescent="0.25">
      <c r="B3439" s="238">
        <v>3376</v>
      </c>
      <c r="C3439" s="237">
        <v>24.162924854317154</v>
      </c>
    </row>
    <row r="3440" spans="2:3" x14ac:dyDescent="0.25">
      <c r="B3440" s="238">
        <v>3377</v>
      </c>
      <c r="C3440" s="237">
        <v>-47.242369691326331</v>
      </c>
    </row>
    <row r="3441" spans="2:3" x14ac:dyDescent="0.25">
      <c r="B3441" s="238">
        <v>3378</v>
      </c>
      <c r="C3441" s="237">
        <v>157.65795117289213</v>
      </c>
    </row>
    <row r="3442" spans="2:3" x14ac:dyDescent="0.25">
      <c r="B3442" s="238">
        <v>3379</v>
      </c>
      <c r="C3442" s="237">
        <v>151.42775587235795</v>
      </c>
    </row>
    <row r="3443" spans="2:3" x14ac:dyDescent="0.25">
      <c r="B3443" s="238">
        <v>3380</v>
      </c>
      <c r="C3443" s="237">
        <v>-32.322370261510372</v>
      </c>
    </row>
    <row r="3444" spans="2:3" x14ac:dyDescent="0.25">
      <c r="B3444" s="238">
        <v>3381</v>
      </c>
      <c r="C3444" s="237">
        <v>-234.45733515118991</v>
      </c>
    </row>
    <row r="3445" spans="2:3" x14ac:dyDescent="0.25">
      <c r="B3445" s="238">
        <v>3382</v>
      </c>
      <c r="C3445" s="237">
        <v>-125.8602386625551</v>
      </c>
    </row>
    <row r="3446" spans="2:3" x14ac:dyDescent="0.25">
      <c r="B3446" s="238">
        <v>3383</v>
      </c>
      <c r="C3446" s="237">
        <v>219.52191242884828</v>
      </c>
    </row>
    <row r="3447" spans="2:3" x14ac:dyDescent="0.25">
      <c r="B3447" s="238">
        <v>3384</v>
      </c>
      <c r="C3447" s="237">
        <v>25.324727025444076</v>
      </c>
    </row>
    <row r="3448" spans="2:3" x14ac:dyDescent="0.25">
      <c r="B3448" s="238">
        <v>3385</v>
      </c>
      <c r="C3448" s="237">
        <v>132.98191029046421</v>
      </c>
    </row>
    <row r="3449" spans="2:3" x14ac:dyDescent="0.25">
      <c r="B3449" s="238">
        <v>3386</v>
      </c>
      <c r="C3449" s="237">
        <v>357.92084611879562</v>
      </c>
    </row>
    <row r="3450" spans="2:3" x14ac:dyDescent="0.25">
      <c r="B3450" s="238">
        <v>3387</v>
      </c>
      <c r="C3450" s="237">
        <v>83.590507913708336</v>
      </c>
    </row>
    <row r="3451" spans="2:3" x14ac:dyDescent="0.25">
      <c r="B3451" s="238">
        <v>3388</v>
      </c>
      <c r="C3451" s="237">
        <v>34.11844773384972</v>
      </c>
    </row>
    <row r="3452" spans="2:3" x14ac:dyDescent="0.25">
      <c r="B3452" s="238">
        <v>3389</v>
      </c>
      <c r="C3452" s="237">
        <v>16.876354711427354</v>
      </c>
    </row>
    <row r="3453" spans="2:3" x14ac:dyDescent="0.25">
      <c r="B3453" s="238">
        <v>3390</v>
      </c>
      <c r="C3453" s="237">
        <v>184.78280132642425</v>
      </c>
    </row>
    <row r="3454" spans="2:3" x14ac:dyDescent="0.25">
      <c r="B3454" s="238">
        <v>3391</v>
      </c>
      <c r="C3454" s="237">
        <v>390.23417155029523</v>
      </c>
    </row>
    <row r="3455" spans="2:3" x14ac:dyDescent="0.25">
      <c r="B3455" s="238">
        <v>3392</v>
      </c>
      <c r="C3455" s="237">
        <v>104.07056649666163</v>
      </c>
    </row>
    <row r="3456" spans="2:3" x14ac:dyDescent="0.25">
      <c r="B3456" s="238">
        <v>3393</v>
      </c>
      <c r="C3456" s="237">
        <v>210.50574875354138</v>
      </c>
    </row>
    <row r="3457" spans="2:3" x14ac:dyDescent="0.25">
      <c r="B3457" s="238">
        <v>3394</v>
      </c>
      <c r="C3457" s="237">
        <v>28.036767887839218</v>
      </c>
    </row>
    <row r="3458" spans="2:3" x14ac:dyDescent="0.25">
      <c r="B3458" s="238">
        <v>3395</v>
      </c>
      <c r="C3458" s="237">
        <v>130.98616562773117</v>
      </c>
    </row>
    <row r="3459" spans="2:3" x14ac:dyDescent="0.25">
      <c r="B3459" s="238">
        <v>3396</v>
      </c>
      <c r="C3459" s="237">
        <v>-75.764863456589751</v>
      </c>
    </row>
    <row r="3460" spans="2:3" x14ac:dyDescent="0.25">
      <c r="B3460" s="238">
        <v>3397</v>
      </c>
      <c r="C3460" s="237">
        <v>-155.63695921180255</v>
      </c>
    </row>
    <row r="3461" spans="2:3" x14ac:dyDescent="0.25">
      <c r="B3461" s="238">
        <v>3398</v>
      </c>
      <c r="C3461" s="237">
        <v>77.163934175054123</v>
      </c>
    </row>
    <row r="3462" spans="2:3" x14ac:dyDescent="0.25">
      <c r="B3462" s="238">
        <v>3399</v>
      </c>
      <c r="C3462" s="237">
        <v>-31.603290623940495</v>
      </c>
    </row>
    <row r="3463" spans="2:3" x14ac:dyDescent="0.25">
      <c r="B3463" s="238">
        <v>3400</v>
      </c>
      <c r="C3463" s="237">
        <v>390.11375659879769</v>
      </c>
    </row>
    <row r="3464" spans="2:3" x14ac:dyDescent="0.25">
      <c r="B3464" s="238">
        <v>3401</v>
      </c>
      <c r="C3464" s="237">
        <v>72.87955535451232</v>
      </c>
    </row>
    <row r="3465" spans="2:3" x14ac:dyDescent="0.25">
      <c r="B3465" s="238">
        <v>3402</v>
      </c>
      <c r="C3465" s="237">
        <v>151.77491614909144</v>
      </c>
    </row>
    <row r="3466" spans="2:3" x14ac:dyDescent="0.25">
      <c r="B3466" s="238">
        <v>3403</v>
      </c>
      <c r="C3466" s="237">
        <v>128.40236504535716</v>
      </c>
    </row>
    <row r="3467" spans="2:3" x14ac:dyDescent="0.25">
      <c r="B3467" s="238">
        <v>3404</v>
      </c>
      <c r="C3467" s="237">
        <v>286.21031599486514</v>
      </c>
    </row>
    <row r="3468" spans="2:3" x14ac:dyDescent="0.25">
      <c r="B3468" s="238">
        <v>3405</v>
      </c>
      <c r="C3468" s="237">
        <v>130.48197084077182</v>
      </c>
    </row>
    <row r="3469" spans="2:3" x14ac:dyDescent="0.25">
      <c r="B3469" s="238">
        <v>3406</v>
      </c>
      <c r="C3469" s="237">
        <v>60.735660424354691</v>
      </c>
    </row>
    <row r="3470" spans="2:3" x14ac:dyDescent="0.25">
      <c r="B3470" s="238">
        <v>3407</v>
      </c>
      <c r="C3470" s="237">
        <v>101.07032631571404</v>
      </c>
    </row>
    <row r="3471" spans="2:3" x14ac:dyDescent="0.25">
      <c r="B3471" s="238">
        <v>3408</v>
      </c>
      <c r="C3471" s="237">
        <v>291.92364917652355</v>
      </c>
    </row>
    <row r="3472" spans="2:3" x14ac:dyDescent="0.25">
      <c r="B3472" s="238">
        <v>3409</v>
      </c>
      <c r="C3472" s="237">
        <v>361.09796820976845</v>
      </c>
    </row>
    <row r="3473" spans="2:3" x14ac:dyDescent="0.25">
      <c r="B3473" s="238">
        <v>3410</v>
      </c>
      <c r="C3473" s="237">
        <v>67.28067598512564</v>
      </c>
    </row>
    <row r="3474" spans="2:3" x14ac:dyDescent="0.25">
      <c r="B3474" s="238">
        <v>3411</v>
      </c>
      <c r="C3474" s="237">
        <v>7.888793335245353</v>
      </c>
    </row>
    <row r="3475" spans="2:3" x14ac:dyDescent="0.25">
      <c r="B3475" s="238">
        <v>3412</v>
      </c>
      <c r="C3475" s="237">
        <v>-36.444606038038955</v>
      </c>
    </row>
    <row r="3476" spans="2:3" x14ac:dyDescent="0.25">
      <c r="B3476" s="238">
        <v>3413</v>
      </c>
      <c r="C3476" s="237">
        <v>-14.0163996397917</v>
      </c>
    </row>
    <row r="3477" spans="2:3" x14ac:dyDescent="0.25">
      <c r="B3477" s="238">
        <v>3414</v>
      </c>
      <c r="C3477" s="237">
        <v>359.13642658237256</v>
      </c>
    </row>
    <row r="3478" spans="2:3" x14ac:dyDescent="0.25">
      <c r="B3478" s="238">
        <v>3415</v>
      </c>
      <c r="C3478" s="237">
        <v>129.2414879814535</v>
      </c>
    </row>
    <row r="3479" spans="2:3" x14ac:dyDescent="0.25">
      <c r="B3479" s="238">
        <v>3416</v>
      </c>
      <c r="C3479" s="237">
        <v>95.467074531112459</v>
      </c>
    </row>
    <row r="3480" spans="2:3" x14ac:dyDescent="0.25">
      <c r="B3480" s="238">
        <v>3417</v>
      </c>
      <c r="C3480" s="237">
        <v>-245.38683256007431</v>
      </c>
    </row>
    <row r="3481" spans="2:3" x14ac:dyDescent="0.25">
      <c r="B3481" s="238">
        <v>3418</v>
      </c>
      <c r="C3481" s="237">
        <v>180.22070649347711</v>
      </c>
    </row>
    <row r="3482" spans="2:3" x14ac:dyDescent="0.25">
      <c r="B3482" s="238">
        <v>3419</v>
      </c>
      <c r="C3482" s="237">
        <v>138.55598291087711</v>
      </c>
    </row>
    <row r="3483" spans="2:3" x14ac:dyDescent="0.25">
      <c r="B3483" s="238">
        <v>3420</v>
      </c>
      <c r="C3483" s="237">
        <v>519.10544713837112</v>
      </c>
    </row>
    <row r="3484" spans="2:3" x14ac:dyDescent="0.25">
      <c r="B3484" s="238">
        <v>3421</v>
      </c>
      <c r="C3484" s="237">
        <v>209.65549494412306</v>
      </c>
    </row>
    <row r="3485" spans="2:3" x14ac:dyDescent="0.25">
      <c r="B3485" s="238">
        <v>3422</v>
      </c>
      <c r="C3485" s="237">
        <v>7.6492551466271692</v>
      </c>
    </row>
    <row r="3486" spans="2:3" x14ac:dyDescent="0.25">
      <c r="B3486" s="238">
        <v>3423</v>
      </c>
      <c r="C3486" s="237">
        <v>360.85886010730133</v>
      </c>
    </row>
    <row r="3487" spans="2:3" x14ac:dyDescent="0.25">
      <c r="B3487" s="238">
        <v>3424</v>
      </c>
      <c r="C3487" s="237">
        <v>95.192343767330584</v>
      </c>
    </row>
    <row r="3488" spans="2:3" x14ac:dyDescent="0.25">
      <c r="B3488" s="238">
        <v>3425</v>
      </c>
      <c r="C3488" s="237">
        <v>-4.7503747063116464</v>
      </c>
    </row>
    <row r="3489" spans="2:3" x14ac:dyDescent="0.25">
      <c r="B3489" s="238">
        <v>3426</v>
      </c>
      <c r="C3489" s="237">
        <v>25.304519187640395</v>
      </c>
    </row>
    <row r="3490" spans="2:3" x14ac:dyDescent="0.25">
      <c r="B3490" s="238">
        <v>3427</v>
      </c>
      <c r="C3490" s="237">
        <v>80.205456486522223</v>
      </c>
    </row>
    <row r="3491" spans="2:3" x14ac:dyDescent="0.25">
      <c r="B3491" s="238">
        <v>3428</v>
      </c>
      <c r="C3491" s="237">
        <v>-91.42158015650017</v>
      </c>
    </row>
    <row r="3492" spans="2:3" x14ac:dyDescent="0.25">
      <c r="B3492" s="238">
        <v>3429</v>
      </c>
      <c r="C3492" s="237">
        <v>28.423355915500622</v>
      </c>
    </row>
    <row r="3493" spans="2:3" x14ac:dyDescent="0.25">
      <c r="B3493" s="238">
        <v>3430</v>
      </c>
      <c r="C3493" s="237">
        <v>104.20103056042386</v>
      </c>
    </row>
    <row r="3494" spans="2:3" x14ac:dyDescent="0.25">
      <c r="B3494" s="238">
        <v>3431</v>
      </c>
      <c r="C3494" s="237">
        <v>139.12829791210896</v>
      </c>
    </row>
    <row r="3495" spans="2:3" x14ac:dyDescent="0.25">
      <c r="B3495" s="238">
        <v>3432</v>
      </c>
      <c r="C3495" s="237">
        <v>53.157390957477375</v>
      </c>
    </row>
    <row r="3496" spans="2:3" x14ac:dyDescent="0.25">
      <c r="B3496" s="238">
        <v>3433</v>
      </c>
      <c r="C3496" s="237">
        <v>157.25666161805313</v>
      </c>
    </row>
    <row r="3497" spans="2:3" x14ac:dyDescent="0.25">
      <c r="B3497" s="238">
        <v>3434</v>
      </c>
      <c r="C3497" s="237">
        <v>-109.84478555246847</v>
      </c>
    </row>
    <row r="3498" spans="2:3" x14ac:dyDescent="0.25">
      <c r="B3498" s="238">
        <v>3435</v>
      </c>
      <c r="C3498" s="237">
        <v>140.37742924147167</v>
      </c>
    </row>
    <row r="3499" spans="2:3" x14ac:dyDescent="0.25">
      <c r="B3499" s="238">
        <v>3436</v>
      </c>
      <c r="C3499" s="237">
        <v>6.5093921144723481</v>
      </c>
    </row>
    <row r="3500" spans="2:3" x14ac:dyDescent="0.25">
      <c r="B3500" s="238">
        <v>3437</v>
      </c>
      <c r="C3500" s="237">
        <v>304.26649867209017</v>
      </c>
    </row>
    <row r="3501" spans="2:3" x14ac:dyDescent="0.25">
      <c r="B3501" s="238">
        <v>3438</v>
      </c>
      <c r="C3501" s="237">
        <v>153.46911445977099</v>
      </c>
    </row>
    <row r="3502" spans="2:3" x14ac:dyDescent="0.25">
      <c r="B3502" s="238">
        <v>3439</v>
      </c>
      <c r="C3502" s="237">
        <v>281.29369853675894</v>
      </c>
    </row>
    <row r="3503" spans="2:3" x14ac:dyDescent="0.25">
      <c r="B3503" s="238">
        <v>3440</v>
      </c>
      <c r="C3503" s="237">
        <v>1.2792515719954025</v>
      </c>
    </row>
    <row r="3504" spans="2:3" x14ac:dyDescent="0.25">
      <c r="B3504" s="238">
        <v>3441</v>
      </c>
      <c r="C3504" s="237">
        <v>190.97639218984375</v>
      </c>
    </row>
    <row r="3505" spans="2:3" x14ac:dyDescent="0.25">
      <c r="B3505" s="238">
        <v>3442</v>
      </c>
      <c r="C3505" s="237">
        <v>201.65995280785143</v>
      </c>
    </row>
    <row r="3506" spans="2:3" x14ac:dyDescent="0.25">
      <c r="B3506" s="238">
        <v>3443</v>
      </c>
      <c r="C3506" s="237">
        <v>138.63681092122476</v>
      </c>
    </row>
    <row r="3507" spans="2:3" x14ac:dyDescent="0.25">
      <c r="B3507" s="238">
        <v>3444</v>
      </c>
      <c r="C3507" s="237">
        <v>202.92931073319193</v>
      </c>
    </row>
    <row r="3508" spans="2:3" x14ac:dyDescent="0.25">
      <c r="B3508" s="238">
        <v>3445</v>
      </c>
      <c r="C3508" s="237">
        <v>235.00235697064869</v>
      </c>
    </row>
    <row r="3509" spans="2:3" x14ac:dyDescent="0.25">
      <c r="B3509" s="238">
        <v>3446</v>
      </c>
      <c r="C3509" s="237">
        <v>86.437735123163762</v>
      </c>
    </row>
    <row r="3510" spans="2:3" x14ac:dyDescent="0.25">
      <c r="B3510" s="238">
        <v>3447</v>
      </c>
      <c r="C3510" s="237">
        <v>182.07111875924662</v>
      </c>
    </row>
    <row r="3511" spans="2:3" x14ac:dyDescent="0.25">
      <c r="B3511" s="238">
        <v>3448</v>
      </c>
      <c r="C3511" s="237">
        <v>121.343498031127</v>
      </c>
    </row>
    <row r="3512" spans="2:3" x14ac:dyDescent="0.25">
      <c r="B3512" s="238">
        <v>3449</v>
      </c>
      <c r="C3512" s="237">
        <v>154.96161440019944</v>
      </c>
    </row>
    <row r="3513" spans="2:3" x14ac:dyDescent="0.25">
      <c r="B3513" s="238">
        <v>3450</v>
      </c>
      <c r="C3513" s="237">
        <v>183.16233868839984</v>
      </c>
    </row>
    <row r="3514" spans="2:3" x14ac:dyDescent="0.25">
      <c r="B3514" s="238">
        <v>3451</v>
      </c>
      <c r="C3514" s="237">
        <v>-66.575680130242318</v>
      </c>
    </row>
    <row r="3515" spans="2:3" x14ac:dyDescent="0.25">
      <c r="B3515" s="238">
        <v>3452</v>
      </c>
      <c r="C3515" s="237">
        <v>25.689122055089385</v>
      </c>
    </row>
    <row r="3516" spans="2:3" x14ac:dyDescent="0.25">
      <c r="B3516" s="238">
        <v>3453</v>
      </c>
      <c r="C3516" s="237">
        <v>-70.02442403276828</v>
      </c>
    </row>
    <row r="3517" spans="2:3" x14ac:dyDescent="0.25">
      <c r="B3517" s="238">
        <v>3454</v>
      </c>
      <c r="C3517" s="237">
        <v>126.465919036711</v>
      </c>
    </row>
    <row r="3518" spans="2:3" x14ac:dyDescent="0.25">
      <c r="B3518" s="238">
        <v>3455</v>
      </c>
      <c r="C3518" s="237">
        <v>56.075533802527382</v>
      </c>
    </row>
    <row r="3519" spans="2:3" x14ac:dyDescent="0.25">
      <c r="B3519" s="238">
        <v>3456</v>
      </c>
      <c r="C3519" s="237">
        <v>235.79065682896561</v>
      </c>
    </row>
    <row r="3520" spans="2:3" x14ac:dyDescent="0.25">
      <c r="B3520" s="238">
        <v>3457</v>
      </c>
      <c r="C3520" s="237">
        <v>200.53467391881117</v>
      </c>
    </row>
    <row r="3521" spans="2:3" x14ac:dyDescent="0.25">
      <c r="B3521" s="238">
        <v>3458</v>
      </c>
      <c r="C3521" s="237">
        <v>195.86771444832812</v>
      </c>
    </row>
    <row r="3522" spans="2:3" x14ac:dyDescent="0.25">
      <c r="B3522" s="238">
        <v>3459</v>
      </c>
      <c r="C3522" s="237">
        <v>275.74291487066785</v>
      </c>
    </row>
    <row r="3523" spans="2:3" x14ac:dyDescent="0.25">
      <c r="B3523" s="238">
        <v>3460</v>
      </c>
      <c r="C3523" s="237">
        <v>39.193521704252106</v>
      </c>
    </row>
    <row r="3524" spans="2:3" x14ac:dyDescent="0.25">
      <c r="B3524" s="238">
        <v>3461</v>
      </c>
      <c r="C3524" s="237">
        <v>-1.3494948145381187</v>
      </c>
    </row>
    <row r="3525" spans="2:3" x14ac:dyDescent="0.25">
      <c r="B3525" s="238">
        <v>3462</v>
      </c>
      <c r="C3525" s="237">
        <v>62.103163754616503</v>
      </c>
    </row>
    <row r="3526" spans="2:3" x14ac:dyDescent="0.25">
      <c r="B3526" s="238">
        <v>3463</v>
      </c>
      <c r="C3526" s="237">
        <v>-34.907118709662313</v>
      </c>
    </row>
    <row r="3527" spans="2:3" x14ac:dyDescent="0.25">
      <c r="B3527" s="238">
        <v>3464</v>
      </c>
      <c r="C3527" s="237">
        <v>133.51792842588611</v>
      </c>
    </row>
    <row r="3528" spans="2:3" x14ac:dyDescent="0.25">
      <c r="B3528" s="238">
        <v>3465</v>
      </c>
      <c r="C3528" s="237">
        <v>108.86365202226362</v>
      </c>
    </row>
    <row r="3529" spans="2:3" x14ac:dyDescent="0.25">
      <c r="B3529" s="238">
        <v>3466</v>
      </c>
      <c r="C3529" s="237">
        <v>379.86061143148089</v>
      </c>
    </row>
    <row r="3530" spans="2:3" x14ac:dyDescent="0.25">
      <c r="B3530" s="238">
        <v>3467</v>
      </c>
      <c r="C3530" s="237">
        <v>41.676783289487133</v>
      </c>
    </row>
    <row r="3531" spans="2:3" x14ac:dyDescent="0.25">
      <c r="B3531" s="238">
        <v>3468</v>
      </c>
      <c r="C3531" s="237">
        <v>57.725437312782745</v>
      </c>
    </row>
    <row r="3532" spans="2:3" x14ac:dyDescent="0.25">
      <c r="B3532" s="238">
        <v>3469</v>
      </c>
      <c r="C3532" s="237">
        <v>85.988387766102193</v>
      </c>
    </row>
    <row r="3533" spans="2:3" x14ac:dyDescent="0.25">
      <c r="B3533" s="238">
        <v>3470</v>
      </c>
      <c r="C3533" s="237">
        <v>316.16246230154275</v>
      </c>
    </row>
    <row r="3534" spans="2:3" x14ac:dyDescent="0.25">
      <c r="B3534" s="238">
        <v>3471</v>
      </c>
      <c r="C3534" s="237">
        <v>199.71387474146798</v>
      </c>
    </row>
    <row r="3535" spans="2:3" x14ac:dyDescent="0.25">
      <c r="B3535" s="238">
        <v>3472</v>
      </c>
      <c r="C3535" s="237">
        <v>123.24276905608581</v>
      </c>
    </row>
    <row r="3536" spans="2:3" x14ac:dyDescent="0.25">
      <c r="B3536" s="238">
        <v>3473</v>
      </c>
      <c r="C3536" s="237">
        <v>-41.5716108628543</v>
      </c>
    </row>
    <row r="3537" spans="2:3" x14ac:dyDescent="0.25">
      <c r="B3537" s="238">
        <v>3474</v>
      </c>
      <c r="C3537" s="237">
        <v>65.467401977316499</v>
      </c>
    </row>
    <row r="3538" spans="2:3" x14ac:dyDescent="0.25">
      <c r="B3538" s="238">
        <v>3475</v>
      </c>
      <c r="C3538" s="237">
        <v>264.3170409847387</v>
      </c>
    </row>
    <row r="3539" spans="2:3" x14ac:dyDescent="0.25">
      <c r="B3539" s="238">
        <v>3476</v>
      </c>
      <c r="C3539" s="237">
        <v>53.921048573317691</v>
      </c>
    </row>
    <row r="3540" spans="2:3" x14ac:dyDescent="0.25">
      <c r="B3540" s="238">
        <v>3477</v>
      </c>
      <c r="C3540" s="237">
        <v>4.2364067309668911</v>
      </c>
    </row>
    <row r="3541" spans="2:3" x14ac:dyDescent="0.25">
      <c r="B3541" s="238">
        <v>3478</v>
      </c>
      <c r="C3541" s="237">
        <v>131.3292691475967</v>
      </c>
    </row>
    <row r="3542" spans="2:3" x14ac:dyDescent="0.25">
      <c r="B3542" s="238">
        <v>3479</v>
      </c>
      <c r="C3542" s="237">
        <v>48.050397864558931</v>
      </c>
    </row>
    <row r="3543" spans="2:3" x14ac:dyDescent="0.25">
      <c r="B3543" s="238">
        <v>3480</v>
      </c>
      <c r="C3543" s="237">
        <v>174.84730033158445</v>
      </c>
    </row>
    <row r="3544" spans="2:3" x14ac:dyDescent="0.25">
      <c r="B3544" s="238">
        <v>3481</v>
      </c>
      <c r="C3544" s="237">
        <v>381.2443830148618</v>
      </c>
    </row>
    <row r="3545" spans="2:3" x14ac:dyDescent="0.25">
      <c r="B3545" s="238">
        <v>3482</v>
      </c>
      <c r="C3545" s="237">
        <v>356.03059796923765</v>
      </c>
    </row>
    <row r="3546" spans="2:3" x14ac:dyDescent="0.25">
      <c r="B3546" s="238">
        <v>3483</v>
      </c>
      <c r="C3546" s="237">
        <v>53.117386566619686</v>
      </c>
    </row>
    <row r="3547" spans="2:3" x14ac:dyDescent="0.25">
      <c r="B3547" s="238">
        <v>3484</v>
      </c>
      <c r="C3547" s="237">
        <v>142.41260117207872</v>
      </c>
    </row>
    <row r="3548" spans="2:3" x14ac:dyDescent="0.25">
      <c r="B3548" s="238">
        <v>3485</v>
      </c>
      <c r="C3548" s="237">
        <v>143.84024053781272</v>
      </c>
    </row>
    <row r="3549" spans="2:3" x14ac:dyDescent="0.25">
      <c r="B3549" s="238">
        <v>3486</v>
      </c>
      <c r="C3549" s="237">
        <v>-36.283808336366178</v>
      </c>
    </row>
    <row r="3550" spans="2:3" x14ac:dyDescent="0.25">
      <c r="B3550" s="238">
        <v>3487</v>
      </c>
      <c r="C3550" s="237">
        <v>343.12274145211217</v>
      </c>
    </row>
    <row r="3551" spans="2:3" x14ac:dyDescent="0.25">
      <c r="B3551" s="238">
        <v>3488</v>
      </c>
      <c r="C3551" s="237">
        <v>136.43794179163424</v>
      </c>
    </row>
    <row r="3552" spans="2:3" x14ac:dyDescent="0.25">
      <c r="B3552" s="238">
        <v>3489</v>
      </c>
      <c r="C3552" s="237">
        <v>207.44951274518107</v>
      </c>
    </row>
    <row r="3553" spans="2:3" x14ac:dyDescent="0.25">
      <c r="B3553" s="238">
        <v>3490</v>
      </c>
      <c r="C3553" s="237">
        <v>-33.785295570454025</v>
      </c>
    </row>
    <row r="3554" spans="2:3" x14ac:dyDescent="0.25">
      <c r="B3554" s="238">
        <v>3491</v>
      </c>
      <c r="C3554" s="237">
        <v>81.875172966263435</v>
      </c>
    </row>
    <row r="3555" spans="2:3" x14ac:dyDescent="0.25">
      <c r="B3555" s="238">
        <v>3492</v>
      </c>
      <c r="C3555" s="237">
        <v>61.604186879802214</v>
      </c>
    </row>
    <row r="3556" spans="2:3" x14ac:dyDescent="0.25">
      <c r="B3556" s="238">
        <v>3493</v>
      </c>
      <c r="C3556" s="237">
        <v>102.79397688323348</v>
      </c>
    </row>
    <row r="3557" spans="2:3" x14ac:dyDescent="0.25">
      <c r="B3557" s="238">
        <v>3494</v>
      </c>
      <c r="C3557" s="237">
        <v>65.604637792271575</v>
      </c>
    </row>
    <row r="3558" spans="2:3" x14ac:dyDescent="0.25">
      <c r="B3558" s="238">
        <v>3495</v>
      </c>
      <c r="C3558" s="237">
        <v>42.360896314287544</v>
      </c>
    </row>
    <row r="3559" spans="2:3" x14ac:dyDescent="0.25">
      <c r="B3559" s="238">
        <v>3496</v>
      </c>
      <c r="C3559" s="237">
        <v>258.54152226289563</v>
      </c>
    </row>
    <row r="3560" spans="2:3" x14ac:dyDescent="0.25">
      <c r="B3560" s="238">
        <v>3497</v>
      </c>
      <c r="C3560" s="237">
        <v>73.120440039569388</v>
      </c>
    </row>
    <row r="3561" spans="2:3" x14ac:dyDescent="0.25">
      <c r="B3561" s="238">
        <v>3498</v>
      </c>
      <c r="C3561" s="237">
        <v>240.42570112483168</v>
      </c>
    </row>
    <row r="3562" spans="2:3" x14ac:dyDescent="0.25">
      <c r="B3562" s="238">
        <v>3499</v>
      </c>
      <c r="C3562" s="237">
        <v>-15.790450948259519</v>
      </c>
    </row>
    <row r="3563" spans="2:3" x14ac:dyDescent="0.25">
      <c r="B3563" s="238">
        <v>3500</v>
      </c>
      <c r="C3563" s="237">
        <v>108.55501093519651</v>
      </c>
    </row>
    <row r="3564" spans="2:3" x14ac:dyDescent="0.25">
      <c r="B3564" s="238">
        <v>3501</v>
      </c>
      <c r="C3564" s="237">
        <v>34.809656014142391</v>
      </c>
    </row>
    <row r="3565" spans="2:3" x14ac:dyDescent="0.25">
      <c r="B3565" s="238">
        <v>3502</v>
      </c>
      <c r="C3565" s="237">
        <v>187.65856885415212</v>
      </c>
    </row>
    <row r="3566" spans="2:3" x14ac:dyDescent="0.25">
      <c r="B3566" s="238">
        <v>3503</v>
      </c>
      <c r="C3566" s="237">
        <v>-115.99334301697533</v>
      </c>
    </row>
    <row r="3567" spans="2:3" x14ac:dyDescent="0.25">
      <c r="B3567" s="238">
        <v>3504</v>
      </c>
      <c r="C3567" s="237">
        <v>-39.025557916401198</v>
      </c>
    </row>
    <row r="3568" spans="2:3" x14ac:dyDescent="0.25">
      <c r="B3568" s="238">
        <v>3505</v>
      </c>
      <c r="C3568" s="237">
        <v>131.1776993894905</v>
      </c>
    </row>
    <row r="3569" spans="2:3" x14ac:dyDescent="0.25">
      <c r="B3569" s="238">
        <v>3506</v>
      </c>
      <c r="C3569" s="237">
        <v>-51.476958978621894</v>
      </c>
    </row>
    <row r="3570" spans="2:3" x14ac:dyDescent="0.25">
      <c r="B3570" s="238">
        <v>3507</v>
      </c>
      <c r="C3570" s="237">
        <v>204.42889425949011</v>
      </c>
    </row>
    <row r="3571" spans="2:3" x14ac:dyDescent="0.25">
      <c r="B3571" s="238">
        <v>3508</v>
      </c>
      <c r="C3571" s="237">
        <v>95.093224360573458</v>
      </c>
    </row>
    <row r="3572" spans="2:3" x14ac:dyDescent="0.25">
      <c r="B3572" s="238">
        <v>3509</v>
      </c>
      <c r="C3572" s="237">
        <v>45.224527305640891</v>
      </c>
    </row>
    <row r="3573" spans="2:3" x14ac:dyDescent="0.25">
      <c r="B3573" s="238">
        <v>3510</v>
      </c>
      <c r="C3573" s="237">
        <v>239.79674835648979</v>
      </c>
    </row>
    <row r="3574" spans="2:3" x14ac:dyDescent="0.25">
      <c r="B3574" s="238">
        <v>3511</v>
      </c>
      <c r="C3574" s="237">
        <v>273.05135851598641</v>
      </c>
    </row>
    <row r="3575" spans="2:3" x14ac:dyDescent="0.25">
      <c r="B3575" s="238">
        <v>3512</v>
      </c>
      <c r="C3575" s="237">
        <v>-48.178891471494353</v>
      </c>
    </row>
    <row r="3576" spans="2:3" x14ac:dyDescent="0.25">
      <c r="B3576" s="238">
        <v>3513</v>
      </c>
      <c r="C3576" s="237">
        <v>217.45849636312454</v>
      </c>
    </row>
    <row r="3577" spans="2:3" x14ac:dyDescent="0.25">
      <c r="B3577" s="238">
        <v>3514</v>
      </c>
      <c r="C3577" s="237">
        <v>-4.3267852475768649</v>
      </c>
    </row>
    <row r="3578" spans="2:3" x14ac:dyDescent="0.25">
      <c r="B3578" s="238">
        <v>3515</v>
      </c>
      <c r="C3578" s="237">
        <v>141.51737600568669</v>
      </c>
    </row>
    <row r="3579" spans="2:3" x14ac:dyDescent="0.25">
      <c r="B3579" s="238">
        <v>3516</v>
      </c>
      <c r="C3579" s="237">
        <v>2.606037815276693</v>
      </c>
    </row>
    <row r="3580" spans="2:3" x14ac:dyDescent="0.25">
      <c r="B3580" s="238">
        <v>3517</v>
      </c>
      <c r="C3580" s="237">
        <v>2.9711317315241388</v>
      </c>
    </row>
    <row r="3581" spans="2:3" x14ac:dyDescent="0.25">
      <c r="B3581" s="238">
        <v>3518</v>
      </c>
      <c r="C3581" s="237">
        <v>11.710399065313126</v>
      </c>
    </row>
    <row r="3582" spans="2:3" x14ac:dyDescent="0.25">
      <c r="B3582" s="238">
        <v>3519</v>
      </c>
      <c r="C3582" s="237">
        <v>223.54837254659807</v>
      </c>
    </row>
    <row r="3583" spans="2:3" x14ac:dyDescent="0.25">
      <c r="B3583" s="238">
        <v>3520</v>
      </c>
      <c r="C3583" s="237">
        <v>257.48787404225874</v>
      </c>
    </row>
    <row r="3584" spans="2:3" x14ac:dyDescent="0.25">
      <c r="B3584" s="238">
        <v>3521</v>
      </c>
      <c r="C3584" s="237">
        <v>214.20918420671319</v>
      </c>
    </row>
    <row r="3585" spans="2:3" x14ac:dyDescent="0.25">
      <c r="B3585" s="238">
        <v>3522</v>
      </c>
      <c r="C3585" s="237">
        <v>-98.55018912470257</v>
      </c>
    </row>
    <row r="3586" spans="2:3" x14ac:dyDescent="0.25">
      <c r="B3586" s="238">
        <v>3523</v>
      </c>
      <c r="C3586" s="237">
        <v>250.24596968752627</v>
      </c>
    </row>
    <row r="3587" spans="2:3" x14ac:dyDescent="0.25">
      <c r="B3587" s="238">
        <v>3524</v>
      </c>
      <c r="C3587" s="237">
        <v>149.92611893053996</v>
      </c>
    </row>
    <row r="3588" spans="2:3" x14ac:dyDescent="0.25">
      <c r="B3588" s="238">
        <v>3525</v>
      </c>
      <c r="C3588" s="237">
        <v>91.822199541107523</v>
      </c>
    </row>
    <row r="3589" spans="2:3" x14ac:dyDescent="0.25">
      <c r="B3589" s="238">
        <v>3526</v>
      </c>
      <c r="C3589" s="237">
        <v>-79.043081656373687</v>
      </c>
    </row>
    <row r="3590" spans="2:3" x14ac:dyDescent="0.25">
      <c r="B3590" s="238">
        <v>3527</v>
      </c>
      <c r="C3590" s="237">
        <v>110.36807616096243</v>
      </c>
    </row>
    <row r="3591" spans="2:3" x14ac:dyDescent="0.25">
      <c r="B3591" s="238">
        <v>3528</v>
      </c>
      <c r="C3591" s="237">
        <v>444.59043057904267</v>
      </c>
    </row>
    <row r="3592" spans="2:3" x14ac:dyDescent="0.25">
      <c r="B3592" s="238">
        <v>3529</v>
      </c>
      <c r="C3592" s="237">
        <v>201.91593182875192</v>
      </c>
    </row>
    <row r="3593" spans="2:3" x14ac:dyDescent="0.25">
      <c r="B3593" s="238">
        <v>3530</v>
      </c>
      <c r="C3593" s="237">
        <v>6.7206997079708515</v>
      </c>
    </row>
    <row r="3594" spans="2:3" x14ac:dyDescent="0.25">
      <c r="B3594" s="238">
        <v>3531</v>
      </c>
      <c r="C3594" s="237">
        <v>-64.13123963006791</v>
      </c>
    </row>
    <row r="3595" spans="2:3" x14ac:dyDescent="0.25">
      <c r="B3595" s="238">
        <v>3532</v>
      </c>
      <c r="C3595" s="237">
        <v>16.151229202200028</v>
      </c>
    </row>
    <row r="3596" spans="2:3" x14ac:dyDescent="0.25">
      <c r="B3596" s="238">
        <v>3533</v>
      </c>
      <c r="C3596" s="237">
        <v>219.49222513527678</v>
      </c>
    </row>
    <row r="3597" spans="2:3" x14ac:dyDescent="0.25">
      <c r="B3597" s="238">
        <v>3534</v>
      </c>
      <c r="C3597" s="237">
        <v>342.22353970658634</v>
      </c>
    </row>
    <row r="3598" spans="2:3" x14ac:dyDescent="0.25">
      <c r="B3598" s="238">
        <v>3535</v>
      </c>
      <c r="C3598" s="237">
        <v>304.74482165959762</v>
      </c>
    </row>
    <row r="3599" spans="2:3" x14ac:dyDescent="0.25">
      <c r="B3599" s="238">
        <v>3536</v>
      </c>
      <c r="C3599" s="237">
        <v>153.40443818820546</v>
      </c>
    </row>
    <row r="3600" spans="2:3" x14ac:dyDescent="0.25">
      <c r="B3600" s="238">
        <v>3537</v>
      </c>
      <c r="C3600" s="237">
        <v>-13.856044917872254</v>
      </c>
    </row>
    <row r="3601" spans="2:3" x14ac:dyDescent="0.25">
      <c r="B3601" s="238">
        <v>3538</v>
      </c>
      <c r="C3601" s="237">
        <v>207.02590160686634</v>
      </c>
    </row>
    <row r="3602" spans="2:3" x14ac:dyDescent="0.25">
      <c r="B3602" s="238">
        <v>3539</v>
      </c>
      <c r="C3602" s="237">
        <v>152.91617773016995</v>
      </c>
    </row>
    <row r="3603" spans="2:3" x14ac:dyDescent="0.25">
      <c r="B3603" s="238">
        <v>3540</v>
      </c>
      <c r="C3603" s="237">
        <v>-42.250631534844246</v>
      </c>
    </row>
    <row r="3604" spans="2:3" x14ac:dyDescent="0.25">
      <c r="B3604" s="238">
        <v>3541</v>
      </c>
      <c r="C3604" s="237">
        <v>61.757939115027526</v>
      </c>
    </row>
    <row r="3605" spans="2:3" x14ac:dyDescent="0.25">
      <c r="B3605" s="238">
        <v>3542</v>
      </c>
      <c r="C3605" s="237">
        <v>280.19810276201576</v>
      </c>
    </row>
    <row r="3606" spans="2:3" x14ac:dyDescent="0.25">
      <c r="B3606" s="238">
        <v>3543</v>
      </c>
      <c r="C3606" s="237">
        <v>278.87874236960238</v>
      </c>
    </row>
    <row r="3607" spans="2:3" x14ac:dyDescent="0.25">
      <c r="B3607" s="238">
        <v>3544</v>
      </c>
      <c r="C3607" s="237">
        <v>43.635014285986685</v>
      </c>
    </row>
    <row r="3608" spans="2:3" x14ac:dyDescent="0.25">
      <c r="B3608" s="238">
        <v>3545</v>
      </c>
      <c r="C3608" s="237">
        <v>176.5437678553705</v>
      </c>
    </row>
    <row r="3609" spans="2:3" x14ac:dyDescent="0.25">
      <c r="B3609" s="238">
        <v>3546</v>
      </c>
      <c r="C3609" s="237">
        <v>162.25756058138239</v>
      </c>
    </row>
    <row r="3610" spans="2:3" x14ac:dyDescent="0.25">
      <c r="B3610" s="238">
        <v>3547</v>
      </c>
      <c r="C3610" s="237">
        <v>127.92150027015801</v>
      </c>
    </row>
    <row r="3611" spans="2:3" x14ac:dyDescent="0.25">
      <c r="B3611" s="238">
        <v>3548</v>
      </c>
      <c r="C3611" s="237">
        <v>-22.011463984507259</v>
      </c>
    </row>
    <row r="3612" spans="2:3" x14ac:dyDescent="0.25">
      <c r="B3612" s="238">
        <v>3549</v>
      </c>
      <c r="C3612" s="237">
        <v>109.46485297868105</v>
      </c>
    </row>
    <row r="3613" spans="2:3" x14ac:dyDescent="0.25">
      <c r="B3613" s="238">
        <v>3550</v>
      </c>
      <c r="C3613" s="237">
        <v>168.69389735579122</v>
      </c>
    </row>
    <row r="3614" spans="2:3" x14ac:dyDescent="0.25">
      <c r="B3614" s="238">
        <v>3551</v>
      </c>
      <c r="C3614" s="237">
        <v>342.80391244747386</v>
      </c>
    </row>
    <row r="3615" spans="2:3" x14ac:dyDescent="0.25">
      <c r="B3615" s="238">
        <v>3552</v>
      </c>
      <c r="C3615" s="237">
        <v>203.89717206222934</v>
      </c>
    </row>
    <row r="3616" spans="2:3" x14ac:dyDescent="0.25">
      <c r="B3616" s="238">
        <v>3553</v>
      </c>
      <c r="C3616" s="237">
        <v>50.995468684462992</v>
      </c>
    </row>
    <row r="3617" spans="2:3" x14ac:dyDescent="0.25">
      <c r="B3617" s="238">
        <v>3554</v>
      </c>
      <c r="C3617" s="237">
        <v>71.365985021569315</v>
      </c>
    </row>
    <row r="3618" spans="2:3" x14ac:dyDescent="0.25">
      <c r="B3618" s="238">
        <v>3555</v>
      </c>
      <c r="C3618" s="237">
        <v>121.6176661602657</v>
      </c>
    </row>
    <row r="3619" spans="2:3" x14ac:dyDescent="0.25">
      <c r="B3619" s="238">
        <v>3556</v>
      </c>
      <c r="C3619" s="237">
        <v>124.73372206307145</v>
      </c>
    </row>
    <row r="3620" spans="2:3" x14ac:dyDescent="0.25">
      <c r="B3620" s="238">
        <v>3557</v>
      </c>
      <c r="C3620" s="237">
        <v>27.605439086863754</v>
      </c>
    </row>
    <row r="3621" spans="2:3" x14ac:dyDescent="0.25">
      <c r="B3621" s="238">
        <v>3558</v>
      </c>
      <c r="C3621" s="237">
        <v>-161.60085677683338</v>
      </c>
    </row>
    <row r="3622" spans="2:3" x14ac:dyDescent="0.25">
      <c r="B3622" s="238">
        <v>3559</v>
      </c>
      <c r="C3622" s="237">
        <v>6.616348778093851</v>
      </c>
    </row>
    <row r="3623" spans="2:3" x14ac:dyDescent="0.25">
      <c r="B3623" s="238">
        <v>3560</v>
      </c>
      <c r="C3623" s="237">
        <v>1.7381033959833729</v>
      </c>
    </row>
    <row r="3624" spans="2:3" x14ac:dyDescent="0.25">
      <c r="B3624" s="238">
        <v>3561</v>
      </c>
      <c r="C3624" s="237">
        <v>183.11687193044918</v>
      </c>
    </row>
    <row r="3625" spans="2:3" x14ac:dyDescent="0.25">
      <c r="B3625" s="238">
        <v>3562</v>
      </c>
      <c r="C3625" s="237">
        <v>199.61123639532315</v>
      </c>
    </row>
    <row r="3626" spans="2:3" x14ac:dyDescent="0.25">
      <c r="B3626" s="238">
        <v>3563</v>
      </c>
      <c r="C3626" s="237">
        <v>100.75586263855512</v>
      </c>
    </row>
    <row r="3627" spans="2:3" x14ac:dyDescent="0.25">
      <c r="B3627" s="238">
        <v>3564</v>
      </c>
      <c r="C3627" s="237">
        <v>137.29600844641658</v>
      </c>
    </row>
    <row r="3628" spans="2:3" x14ac:dyDescent="0.25">
      <c r="B3628" s="238">
        <v>3565</v>
      </c>
      <c r="C3628" s="237">
        <v>42.546024479883442</v>
      </c>
    </row>
    <row r="3629" spans="2:3" x14ac:dyDescent="0.25">
      <c r="B3629" s="238">
        <v>3566</v>
      </c>
      <c r="C3629" s="237">
        <v>244.06635791409468</v>
      </c>
    </row>
    <row r="3630" spans="2:3" x14ac:dyDescent="0.25">
      <c r="B3630" s="238">
        <v>3567</v>
      </c>
      <c r="C3630" s="237">
        <v>44.144577325994419</v>
      </c>
    </row>
    <row r="3631" spans="2:3" x14ac:dyDescent="0.25">
      <c r="B3631" s="238">
        <v>3568</v>
      </c>
      <c r="C3631" s="237">
        <v>31.782923481804289</v>
      </c>
    </row>
    <row r="3632" spans="2:3" x14ac:dyDescent="0.25">
      <c r="B3632" s="238">
        <v>3569</v>
      </c>
      <c r="C3632" s="237">
        <v>-7.299555943421467</v>
      </c>
    </row>
    <row r="3633" spans="2:3" x14ac:dyDescent="0.25">
      <c r="B3633" s="238">
        <v>3570</v>
      </c>
      <c r="C3633" s="237">
        <v>-185.80200353117061</v>
      </c>
    </row>
    <row r="3634" spans="2:3" x14ac:dyDescent="0.25">
      <c r="B3634" s="238">
        <v>3571</v>
      </c>
      <c r="C3634" s="237">
        <v>17.027070493435446</v>
      </c>
    </row>
    <row r="3635" spans="2:3" x14ac:dyDescent="0.25">
      <c r="B3635" s="238">
        <v>3572</v>
      </c>
      <c r="C3635" s="237">
        <v>14.005615370046996</v>
      </c>
    </row>
    <row r="3636" spans="2:3" x14ac:dyDescent="0.25">
      <c r="B3636" s="238">
        <v>3573</v>
      </c>
      <c r="C3636" s="237">
        <v>132.06368789451932</v>
      </c>
    </row>
    <row r="3637" spans="2:3" x14ac:dyDescent="0.25">
      <c r="B3637" s="238">
        <v>3574</v>
      </c>
      <c r="C3637" s="237">
        <v>420.39335170351058</v>
      </c>
    </row>
    <row r="3638" spans="2:3" x14ac:dyDescent="0.25">
      <c r="B3638" s="238">
        <v>3575</v>
      </c>
      <c r="C3638" s="237">
        <v>259.37430973031485</v>
      </c>
    </row>
    <row r="3639" spans="2:3" x14ac:dyDescent="0.25">
      <c r="B3639" s="238">
        <v>3576</v>
      </c>
      <c r="C3639" s="237">
        <v>129.98501671725961</v>
      </c>
    </row>
    <row r="3640" spans="2:3" x14ac:dyDescent="0.25">
      <c r="B3640" s="238">
        <v>3577</v>
      </c>
      <c r="C3640" s="237">
        <v>133.55520098715488</v>
      </c>
    </row>
    <row r="3641" spans="2:3" x14ac:dyDescent="0.25">
      <c r="B3641" s="238">
        <v>3578</v>
      </c>
      <c r="C3641" s="237">
        <v>353.6321749468708</v>
      </c>
    </row>
    <row r="3642" spans="2:3" x14ac:dyDescent="0.25">
      <c r="B3642" s="238">
        <v>3579</v>
      </c>
      <c r="C3642" s="237">
        <v>185.0147323035884</v>
      </c>
    </row>
    <row r="3643" spans="2:3" x14ac:dyDescent="0.25">
      <c r="B3643" s="238">
        <v>3580</v>
      </c>
      <c r="C3643" s="237">
        <v>172.96411430910922</v>
      </c>
    </row>
    <row r="3644" spans="2:3" x14ac:dyDescent="0.25">
      <c r="B3644" s="238">
        <v>3581</v>
      </c>
      <c r="C3644" s="237">
        <v>292.6114156563898</v>
      </c>
    </row>
    <row r="3645" spans="2:3" x14ac:dyDescent="0.25">
      <c r="B3645" s="238">
        <v>3582</v>
      </c>
      <c r="C3645" s="237">
        <v>197.71923435420405</v>
      </c>
    </row>
    <row r="3646" spans="2:3" x14ac:dyDescent="0.25">
      <c r="B3646" s="238">
        <v>3583</v>
      </c>
      <c r="C3646" s="237">
        <v>260.77348656394361</v>
      </c>
    </row>
    <row r="3647" spans="2:3" x14ac:dyDescent="0.25">
      <c r="B3647" s="238">
        <v>3584</v>
      </c>
      <c r="C3647" s="237">
        <v>148.27954533222851</v>
      </c>
    </row>
    <row r="3648" spans="2:3" x14ac:dyDescent="0.25">
      <c r="B3648" s="238">
        <v>3585</v>
      </c>
      <c r="C3648" s="237">
        <v>-6.0475224881342626</v>
      </c>
    </row>
    <row r="3649" spans="2:3" x14ac:dyDescent="0.25">
      <c r="B3649" s="238">
        <v>3586</v>
      </c>
      <c r="C3649" s="237">
        <v>316.56458103231881</v>
      </c>
    </row>
    <row r="3650" spans="2:3" x14ac:dyDescent="0.25">
      <c r="B3650" s="238">
        <v>3587</v>
      </c>
      <c r="C3650" s="237">
        <v>197.11898114178516</v>
      </c>
    </row>
    <row r="3651" spans="2:3" x14ac:dyDescent="0.25">
      <c r="B3651" s="238">
        <v>3588</v>
      </c>
      <c r="C3651" s="237">
        <v>20.36953742010526</v>
      </c>
    </row>
    <row r="3652" spans="2:3" x14ac:dyDescent="0.25">
      <c r="B3652" s="238">
        <v>3589</v>
      </c>
      <c r="C3652" s="237">
        <v>342.77030424089708</v>
      </c>
    </row>
    <row r="3653" spans="2:3" x14ac:dyDescent="0.25">
      <c r="B3653" s="238">
        <v>3590</v>
      </c>
      <c r="C3653" s="237">
        <v>42.206862290291255</v>
      </c>
    </row>
    <row r="3654" spans="2:3" x14ac:dyDescent="0.25">
      <c r="B3654" s="238">
        <v>3591</v>
      </c>
      <c r="C3654" s="237">
        <v>55.612036158003818</v>
      </c>
    </row>
    <row r="3655" spans="2:3" x14ac:dyDescent="0.25">
      <c r="B3655" s="238">
        <v>3592</v>
      </c>
      <c r="C3655" s="237">
        <v>-22.13071662002983</v>
      </c>
    </row>
    <row r="3656" spans="2:3" x14ac:dyDescent="0.25">
      <c r="B3656" s="238">
        <v>3593</v>
      </c>
      <c r="C3656" s="237">
        <v>33.628787280469808</v>
      </c>
    </row>
    <row r="3657" spans="2:3" x14ac:dyDescent="0.25">
      <c r="B3657" s="238">
        <v>3594</v>
      </c>
      <c r="C3657" s="237">
        <v>126.21495930432312</v>
      </c>
    </row>
    <row r="3658" spans="2:3" x14ac:dyDescent="0.25">
      <c r="B3658" s="238">
        <v>3595</v>
      </c>
      <c r="C3658" s="237">
        <v>189.66587715719413</v>
      </c>
    </row>
    <row r="3659" spans="2:3" x14ac:dyDescent="0.25">
      <c r="B3659" s="238">
        <v>3596</v>
      </c>
      <c r="C3659" s="237">
        <v>164.64650963229693</v>
      </c>
    </row>
    <row r="3660" spans="2:3" x14ac:dyDescent="0.25">
      <c r="B3660" s="238">
        <v>3597</v>
      </c>
      <c r="C3660" s="237">
        <v>92.179905514662167</v>
      </c>
    </row>
    <row r="3661" spans="2:3" x14ac:dyDescent="0.25">
      <c r="B3661" s="238">
        <v>3598</v>
      </c>
      <c r="C3661" s="237">
        <v>174.9480730402355</v>
      </c>
    </row>
    <row r="3662" spans="2:3" x14ac:dyDescent="0.25">
      <c r="B3662" s="238">
        <v>3599</v>
      </c>
      <c r="C3662" s="237">
        <v>239.36949976573825</v>
      </c>
    </row>
    <row r="3663" spans="2:3" x14ac:dyDescent="0.25">
      <c r="B3663" s="238">
        <v>3600</v>
      </c>
      <c r="C3663" s="237">
        <v>-74.971735157019594</v>
      </c>
    </row>
    <row r="3664" spans="2:3" x14ac:dyDescent="0.25">
      <c r="B3664" s="238">
        <v>3601</v>
      </c>
      <c r="C3664" s="237">
        <v>171.93107059662381</v>
      </c>
    </row>
    <row r="3665" spans="2:3" x14ac:dyDescent="0.25">
      <c r="B3665" s="238">
        <v>3602</v>
      </c>
      <c r="C3665" s="237">
        <v>108.09859440644601</v>
      </c>
    </row>
    <row r="3666" spans="2:3" x14ac:dyDescent="0.25">
      <c r="B3666" s="238">
        <v>3603</v>
      </c>
      <c r="C3666" s="237">
        <v>86.402065401776241</v>
      </c>
    </row>
    <row r="3667" spans="2:3" x14ac:dyDescent="0.25">
      <c r="B3667" s="238">
        <v>3604</v>
      </c>
      <c r="C3667" s="237">
        <v>132.15129095462748</v>
      </c>
    </row>
    <row r="3668" spans="2:3" x14ac:dyDescent="0.25">
      <c r="B3668" s="238">
        <v>3605</v>
      </c>
      <c r="C3668" s="237">
        <v>261.49872147340261</v>
      </c>
    </row>
    <row r="3669" spans="2:3" x14ac:dyDescent="0.25">
      <c r="B3669" s="238">
        <v>3606</v>
      </c>
      <c r="C3669" s="237">
        <v>-66.85633077482936</v>
      </c>
    </row>
    <row r="3670" spans="2:3" x14ac:dyDescent="0.25">
      <c r="B3670" s="238">
        <v>3607</v>
      </c>
      <c r="C3670" s="237">
        <v>23.236675711964793</v>
      </c>
    </row>
    <row r="3671" spans="2:3" x14ac:dyDescent="0.25">
      <c r="B3671" s="238">
        <v>3608</v>
      </c>
      <c r="C3671" s="237">
        <v>92.379713661688612</v>
      </c>
    </row>
    <row r="3672" spans="2:3" x14ac:dyDescent="0.25">
      <c r="B3672" s="238">
        <v>3609</v>
      </c>
      <c r="C3672" s="237">
        <v>176.31930811832655</v>
      </c>
    </row>
    <row r="3673" spans="2:3" x14ac:dyDescent="0.25">
      <c r="B3673" s="238">
        <v>3610</v>
      </c>
      <c r="C3673" s="237">
        <v>-194.57220235687487</v>
      </c>
    </row>
    <row r="3674" spans="2:3" x14ac:dyDescent="0.25">
      <c r="B3674" s="238">
        <v>3611</v>
      </c>
      <c r="C3674" s="237">
        <v>196.77733773179972</v>
      </c>
    </row>
    <row r="3675" spans="2:3" x14ac:dyDescent="0.25">
      <c r="B3675" s="238">
        <v>3612</v>
      </c>
      <c r="C3675" s="237">
        <v>325.01205394111969</v>
      </c>
    </row>
    <row r="3676" spans="2:3" x14ac:dyDescent="0.25">
      <c r="B3676" s="238">
        <v>3613</v>
      </c>
      <c r="C3676" s="237">
        <v>19.106148923935791</v>
      </c>
    </row>
    <row r="3677" spans="2:3" x14ac:dyDescent="0.25">
      <c r="B3677" s="238">
        <v>3614</v>
      </c>
      <c r="C3677" s="237">
        <v>-95.775641179609096</v>
      </c>
    </row>
    <row r="3678" spans="2:3" x14ac:dyDescent="0.25">
      <c r="B3678" s="238">
        <v>3615</v>
      </c>
      <c r="C3678" s="237">
        <v>109.76157994095817</v>
      </c>
    </row>
    <row r="3679" spans="2:3" x14ac:dyDescent="0.25">
      <c r="B3679" s="238">
        <v>3616</v>
      </c>
      <c r="C3679" s="237">
        <v>51.656811390548569</v>
      </c>
    </row>
    <row r="3680" spans="2:3" x14ac:dyDescent="0.25">
      <c r="B3680" s="238">
        <v>3617</v>
      </c>
      <c r="C3680" s="237">
        <v>40.112401631177747</v>
      </c>
    </row>
    <row r="3681" spans="2:3" x14ac:dyDescent="0.25">
      <c r="B3681" s="238">
        <v>3618</v>
      </c>
      <c r="C3681" s="237">
        <v>111.49192647817554</v>
      </c>
    </row>
    <row r="3682" spans="2:3" x14ac:dyDescent="0.25">
      <c r="B3682" s="238">
        <v>3619</v>
      </c>
      <c r="C3682" s="237">
        <v>30.180425333321878</v>
      </c>
    </row>
    <row r="3683" spans="2:3" x14ac:dyDescent="0.25">
      <c r="B3683" s="238">
        <v>3620</v>
      </c>
      <c r="C3683" s="237">
        <v>469.31488482918797</v>
      </c>
    </row>
    <row r="3684" spans="2:3" x14ac:dyDescent="0.25">
      <c r="B3684" s="238">
        <v>3621</v>
      </c>
      <c r="C3684" s="237">
        <v>55.506086200988904</v>
      </c>
    </row>
    <row r="3685" spans="2:3" x14ac:dyDescent="0.25">
      <c r="B3685" s="238">
        <v>3622</v>
      </c>
      <c r="C3685" s="237">
        <v>101.0966321317963</v>
      </c>
    </row>
    <row r="3686" spans="2:3" x14ac:dyDescent="0.25">
      <c r="B3686" s="238">
        <v>3623</v>
      </c>
      <c r="C3686" s="237">
        <v>144.0864532953</v>
      </c>
    </row>
    <row r="3687" spans="2:3" x14ac:dyDescent="0.25">
      <c r="B3687" s="238">
        <v>3624</v>
      </c>
      <c r="C3687" s="237">
        <v>195.94066543635483</v>
      </c>
    </row>
    <row r="3688" spans="2:3" x14ac:dyDescent="0.25">
      <c r="B3688" s="238">
        <v>3625</v>
      </c>
      <c r="C3688" s="237">
        <v>149.31259509271894</v>
      </c>
    </row>
    <row r="3689" spans="2:3" x14ac:dyDescent="0.25">
      <c r="B3689" s="238">
        <v>3626</v>
      </c>
      <c r="C3689" s="237">
        <v>108.71878046360479</v>
      </c>
    </row>
    <row r="3690" spans="2:3" x14ac:dyDescent="0.25">
      <c r="B3690" s="238">
        <v>3627</v>
      </c>
      <c r="C3690" s="237">
        <v>312.8717365140385</v>
      </c>
    </row>
    <row r="3691" spans="2:3" x14ac:dyDescent="0.25">
      <c r="B3691" s="238">
        <v>3628</v>
      </c>
      <c r="C3691" s="237">
        <v>-128.48376429824341</v>
      </c>
    </row>
    <row r="3692" spans="2:3" x14ac:dyDescent="0.25">
      <c r="B3692" s="238">
        <v>3629</v>
      </c>
      <c r="C3692" s="237">
        <v>-8.2711405819585764</v>
      </c>
    </row>
    <row r="3693" spans="2:3" x14ac:dyDescent="0.25">
      <c r="B3693" s="238">
        <v>3630</v>
      </c>
      <c r="C3693" s="237">
        <v>94.923451851881879</v>
      </c>
    </row>
    <row r="3694" spans="2:3" x14ac:dyDescent="0.25">
      <c r="B3694" s="238">
        <v>3631</v>
      </c>
      <c r="C3694" s="237">
        <v>137.33539545631032</v>
      </c>
    </row>
    <row r="3695" spans="2:3" x14ac:dyDescent="0.25">
      <c r="B3695" s="238">
        <v>3632</v>
      </c>
      <c r="C3695" s="237">
        <v>111.76765385624898</v>
      </c>
    </row>
    <row r="3696" spans="2:3" x14ac:dyDescent="0.25">
      <c r="B3696" s="238">
        <v>3633</v>
      </c>
      <c r="C3696" s="237">
        <v>26.786184200663925</v>
      </c>
    </row>
    <row r="3697" spans="2:3" x14ac:dyDescent="0.25">
      <c r="B3697" s="238">
        <v>3634</v>
      </c>
      <c r="C3697" s="237">
        <v>-113.66747500886422</v>
      </c>
    </row>
    <row r="3698" spans="2:3" x14ac:dyDescent="0.25">
      <c r="B3698" s="238">
        <v>3635</v>
      </c>
      <c r="C3698" s="237">
        <v>57.559858995169051</v>
      </c>
    </row>
    <row r="3699" spans="2:3" x14ac:dyDescent="0.25">
      <c r="B3699" s="238">
        <v>3636</v>
      </c>
      <c r="C3699" s="237">
        <v>35.753116132441377</v>
      </c>
    </row>
    <row r="3700" spans="2:3" x14ac:dyDescent="0.25">
      <c r="B3700" s="238">
        <v>3637</v>
      </c>
      <c r="C3700" s="237">
        <v>100.89585679604644</v>
      </c>
    </row>
    <row r="3701" spans="2:3" x14ac:dyDescent="0.25">
      <c r="B3701" s="238">
        <v>3638</v>
      </c>
      <c r="C3701" s="237">
        <v>89.125066683300261</v>
      </c>
    </row>
    <row r="3702" spans="2:3" x14ac:dyDescent="0.25">
      <c r="B3702" s="238">
        <v>3639</v>
      </c>
      <c r="C3702" s="237">
        <v>-3.3432911622679171</v>
      </c>
    </row>
    <row r="3703" spans="2:3" x14ac:dyDescent="0.25">
      <c r="B3703" s="238">
        <v>3640</v>
      </c>
      <c r="C3703" s="237">
        <v>100.71182943145071</v>
      </c>
    </row>
    <row r="3704" spans="2:3" x14ac:dyDescent="0.25">
      <c r="B3704" s="238">
        <v>3641</v>
      </c>
      <c r="C3704" s="237">
        <v>59.444668462365719</v>
      </c>
    </row>
    <row r="3705" spans="2:3" x14ac:dyDescent="0.25">
      <c r="B3705" s="238">
        <v>3642</v>
      </c>
      <c r="C3705" s="237">
        <v>148.36210298617348</v>
      </c>
    </row>
    <row r="3706" spans="2:3" x14ac:dyDescent="0.25">
      <c r="B3706" s="238">
        <v>3643</v>
      </c>
      <c r="C3706" s="237">
        <v>195.90402643377465</v>
      </c>
    </row>
    <row r="3707" spans="2:3" x14ac:dyDescent="0.25">
      <c r="B3707" s="238">
        <v>3644</v>
      </c>
      <c r="C3707" s="237">
        <v>57.399944212035727</v>
      </c>
    </row>
    <row r="3708" spans="2:3" x14ac:dyDescent="0.25">
      <c r="B3708" s="238">
        <v>3645</v>
      </c>
      <c r="C3708" s="237">
        <v>22.453834008588373</v>
      </c>
    </row>
    <row r="3709" spans="2:3" x14ac:dyDescent="0.25">
      <c r="B3709" s="238">
        <v>3646</v>
      </c>
      <c r="C3709" s="237">
        <v>161.4183607731041</v>
      </c>
    </row>
    <row r="3710" spans="2:3" x14ac:dyDescent="0.25">
      <c r="B3710" s="238">
        <v>3647</v>
      </c>
      <c r="C3710" s="237">
        <v>133.75396632909687</v>
      </c>
    </row>
    <row r="3711" spans="2:3" x14ac:dyDescent="0.25">
      <c r="B3711" s="238">
        <v>3648</v>
      </c>
      <c r="C3711" s="237">
        <v>20.969986237589282</v>
      </c>
    </row>
    <row r="3712" spans="2:3" x14ac:dyDescent="0.25">
      <c r="B3712" s="238">
        <v>3649</v>
      </c>
      <c r="C3712" s="237">
        <v>221.12014203061571</v>
      </c>
    </row>
    <row r="3713" spans="2:3" x14ac:dyDescent="0.25">
      <c r="B3713" s="238">
        <v>3650</v>
      </c>
      <c r="C3713" s="237">
        <v>73.608958710368924</v>
      </c>
    </row>
    <row r="3714" spans="2:3" x14ac:dyDescent="0.25">
      <c r="B3714" s="238">
        <v>3651</v>
      </c>
      <c r="C3714" s="237">
        <v>42.083281924815708</v>
      </c>
    </row>
    <row r="3715" spans="2:3" x14ac:dyDescent="0.25">
      <c r="B3715" s="238">
        <v>3652</v>
      </c>
      <c r="C3715" s="237">
        <v>-89.501442131824462</v>
      </c>
    </row>
    <row r="3716" spans="2:3" x14ac:dyDescent="0.25">
      <c r="B3716" s="238">
        <v>3653</v>
      </c>
      <c r="C3716" s="237">
        <v>38.602587628699496</v>
      </c>
    </row>
    <row r="3717" spans="2:3" x14ac:dyDescent="0.25">
      <c r="B3717" s="238">
        <v>3654</v>
      </c>
      <c r="C3717" s="237">
        <v>65.58184225497655</v>
      </c>
    </row>
    <row r="3718" spans="2:3" x14ac:dyDescent="0.25">
      <c r="B3718" s="238">
        <v>3655</v>
      </c>
      <c r="C3718" s="237">
        <v>34.354265090706662</v>
      </c>
    </row>
    <row r="3719" spans="2:3" x14ac:dyDescent="0.25">
      <c r="B3719" s="238">
        <v>3656</v>
      </c>
      <c r="C3719" s="237">
        <v>162.82675608436446</v>
      </c>
    </row>
    <row r="3720" spans="2:3" x14ac:dyDescent="0.25">
      <c r="B3720" s="238">
        <v>3657</v>
      </c>
      <c r="C3720" s="237">
        <v>33.44043653385171</v>
      </c>
    </row>
    <row r="3721" spans="2:3" x14ac:dyDescent="0.25">
      <c r="B3721" s="238">
        <v>3658</v>
      </c>
      <c r="C3721" s="237">
        <v>174.71667240952246</v>
      </c>
    </row>
    <row r="3722" spans="2:3" x14ac:dyDescent="0.25">
      <c r="B3722" s="238">
        <v>3659</v>
      </c>
      <c r="C3722" s="237">
        <v>-67.642641127279745</v>
      </c>
    </row>
    <row r="3723" spans="2:3" x14ac:dyDescent="0.25">
      <c r="B3723" s="238">
        <v>3660</v>
      </c>
      <c r="C3723" s="237">
        <v>230.27835921357996</v>
      </c>
    </row>
    <row r="3724" spans="2:3" x14ac:dyDescent="0.25">
      <c r="B3724" s="238">
        <v>3661</v>
      </c>
      <c r="C3724" s="237">
        <v>48.881170156089638</v>
      </c>
    </row>
    <row r="3725" spans="2:3" x14ac:dyDescent="0.25">
      <c r="B3725" s="238">
        <v>3662</v>
      </c>
      <c r="C3725" s="237">
        <v>259.563259988087</v>
      </c>
    </row>
    <row r="3726" spans="2:3" x14ac:dyDescent="0.25">
      <c r="B3726" s="238">
        <v>3663</v>
      </c>
      <c r="C3726" s="237">
        <v>-73.759420790331376</v>
      </c>
    </row>
    <row r="3727" spans="2:3" x14ac:dyDescent="0.25">
      <c r="B3727" s="238">
        <v>3664</v>
      </c>
      <c r="C3727" s="237">
        <v>202.32505018633964</v>
      </c>
    </row>
    <row r="3728" spans="2:3" x14ac:dyDescent="0.25">
      <c r="B3728" s="238">
        <v>3665</v>
      </c>
      <c r="C3728" s="237">
        <v>70.594898084263463</v>
      </c>
    </row>
    <row r="3729" spans="2:3" x14ac:dyDescent="0.25">
      <c r="B3729" s="238">
        <v>3666</v>
      </c>
      <c r="C3729" s="237">
        <v>220.42943479178319</v>
      </c>
    </row>
    <row r="3730" spans="2:3" x14ac:dyDescent="0.25">
      <c r="B3730" s="238">
        <v>3667</v>
      </c>
      <c r="C3730" s="237">
        <v>180.66705526495628</v>
      </c>
    </row>
    <row r="3731" spans="2:3" x14ac:dyDescent="0.25">
      <c r="B3731" s="238">
        <v>3668</v>
      </c>
      <c r="C3731" s="237">
        <v>48.576808618990412</v>
      </c>
    </row>
    <row r="3732" spans="2:3" x14ac:dyDescent="0.25">
      <c r="B3732" s="238">
        <v>3669</v>
      </c>
      <c r="C3732" s="237">
        <v>102.74925700234715</v>
      </c>
    </row>
    <row r="3733" spans="2:3" x14ac:dyDescent="0.25">
      <c r="B3733" s="238">
        <v>3670</v>
      </c>
      <c r="C3733" s="237">
        <v>-6.1540149930122254</v>
      </c>
    </row>
    <row r="3734" spans="2:3" x14ac:dyDescent="0.25">
      <c r="B3734" s="238">
        <v>3671</v>
      </c>
      <c r="C3734" s="237">
        <v>204.31636771928629</v>
      </c>
    </row>
    <row r="3735" spans="2:3" x14ac:dyDescent="0.25">
      <c r="B3735" s="238">
        <v>3672</v>
      </c>
      <c r="C3735" s="237">
        <v>387.87662484115293</v>
      </c>
    </row>
    <row r="3736" spans="2:3" x14ac:dyDescent="0.25">
      <c r="B3736" s="238">
        <v>3673</v>
      </c>
      <c r="C3736" s="237">
        <v>177.45455284351738</v>
      </c>
    </row>
    <row r="3737" spans="2:3" x14ac:dyDescent="0.25">
      <c r="B3737" s="238">
        <v>3674</v>
      </c>
      <c r="C3737" s="237">
        <v>25.303829386441919</v>
      </c>
    </row>
    <row r="3738" spans="2:3" x14ac:dyDescent="0.25">
      <c r="B3738" s="238">
        <v>3675</v>
      </c>
      <c r="C3738" s="237">
        <v>218.05815135598658</v>
      </c>
    </row>
    <row r="3739" spans="2:3" x14ac:dyDescent="0.25">
      <c r="B3739" s="238">
        <v>3676</v>
      </c>
      <c r="C3739" s="237">
        <v>-161.92555366588067</v>
      </c>
    </row>
    <row r="3740" spans="2:3" x14ac:dyDescent="0.25">
      <c r="B3740" s="238">
        <v>3677</v>
      </c>
      <c r="C3740" s="237">
        <v>126.87648851877245</v>
      </c>
    </row>
    <row r="3741" spans="2:3" x14ac:dyDescent="0.25">
      <c r="B3741" s="238">
        <v>3678</v>
      </c>
      <c r="C3741" s="237">
        <v>160.80028657447201</v>
      </c>
    </row>
    <row r="3742" spans="2:3" x14ac:dyDescent="0.25">
      <c r="B3742" s="238">
        <v>3679</v>
      </c>
      <c r="C3742" s="237">
        <v>0.66649286827684762</v>
      </c>
    </row>
    <row r="3743" spans="2:3" x14ac:dyDescent="0.25">
      <c r="B3743" s="238">
        <v>3680</v>
      </c>
      <c r="C3743" s="237">
        <v>54.260238999401196</v>
      </c>
    </row>
    <row r="3744" spans="2:3" x14ac:dyDescent="0.25">
      <c r="B3744" s="238">
        <v>3681</v>
      </c>
      <c r="C3744" s="237">
        <v>-160.38321515951179</v>
      </c>
    </row>
    <row r="3745" spans="2:3" x14ac:dyDescent="0.25">
      <c r="B3745" s="238">
        <v>3682</v>
      </c>
      <c r="C3745" s="237">
        <v>231.031956760713</v>
      </c>
    </row>
    <row r="3746" spans="2:3" x14ac:dyDescent="0.25">
      <c r="B3746" s="238">
        <v>3683</v>
      </c>
      <c r="C3746" s="237">
        <v>122.62172223364334</v>
      </c>
    </row>
    <row r="3747" spans="2:3" x14ac:dyDescent="0.25">
      <c r="B3747" s="238">
        <v>3684</v>
      </c>
      <c r="C3747" s="237">
        <v>61.126906377211242</v>
      </c>
    </row>
    <row r="3748" spans="2:3" x14ac:dyDescent="0.25">
      <c r="B3748" s="238">
        <v>3685</v>
      </c>
      <c r="C3748" s="237">
        <v>136.84223644288417</v>
      </c>
    </row>
    <row r="3749" spans="2:3" x14ac:dyDescent="0.25">
      <c r="B3749" s="238">
        <v>3686</v>
      </c>
      <c r="C3749" s="237">
        <v>74.326369499626821</v>
      </c>
    </row>
    <row r="3750" spans="2:3" x14ac:dyDescent="0.25">
      <c r="B3750" s="238">
        <v>3687</v>
      </c>
      <c r="C3750" s="237">
        <v>194.36783119326935</v>
      </c>
    </row>
    <row r="3751" spans="2:3" x14ac:dyDescent="0.25">
      <c r="B3751" s="238">
        <v>3688</v>
      </c>
      <c r="C3751" s="237">
        <v>90.987289558240889</v>
      </c>
    </row>
    <row r="3752" spans="2:3" x14ac:dyDescent="0.25">
      <c r="B3752" s="238">
        <v>3689</v>
      </c>
      <c r="C3752" s="237">
        <v>-85.347531381045144</v>
      </c>
    </row>
    <row r="3753" spans="2:3" x14ac:dyDescent="0.25">
      <c r="B3753" s="238">
        <v>3690</v>
      </c>
      <c r="C3753" s="237">
        <v>157.20491401819248</v>
      </c>
    </row>
    <row r="3754" spans="2:3" x14ac:dyDescent="0.25">
      <c r="B3754" s="238">
        <v>3691</v>
      </c>
      <c r="C3754" s="237">
        <v>195.92739763769583</v>
      </c>
    </row>
    <row r="3755" spans="2:3" x14ac:dyDescent="0.25">
      <c r="B3755" s="238">
        <v>3692</v>
      </c>
      <c r="C3755" s="237">
        <v>43.107160934146862</v>
      </c>
    </row>
    <row r="3756" spans="2:3" x14ac:dyDescent="0.25">
      <c r="B3756" s="238">
        <v>3693</v>
      </c>
      <c r="C3756" s="237">
        <v>156.3794682901399</v>
      </c>
    </row>
    <row r="3757" spans="2:3" x14ac:dyDescent="0.25">
      <c r="B3757" s="238">
        <v>3694</v>
      </c>
      <c r="C3757" s="237">
        <v>236.68589189399734</v>
      </c>
    </row>
    <row r="3758" spans="2:3" x14ac:dyDescent="0.25">
      <c r="B3758" s="238">
        <v>3695</v>
      </c>
      <c r="C3758" s="237">
        <v>187.07324436394694</v>
      </c>
    </row>
    <row r="3759" spans="2:3" x14ac:dyDescent="0.25">
      <c r="B3759" s="238">
        <v>3696</v>
      </c>
      <c r="C3759" s="237">
        <v>82.893652758674222</v>
      </c>
    </row>
    <row r="3760" spans="2:3" x14ac:dyDescent="0.25">
      <c r="B3760" s="238">
        <v>3697</v>
      </c>
      <c r="C3760" s="237">
        <v>220.49044678472328</v>
      </c>
    </row>
    <row r="3761" spans="2:3" x14ac:dyDescent="0.25">
      <c r="B3761" s="238">
        <v>3698</v>
      </c>
      <c r="C3761" s="237">
        <v>119.74601549189583</v>
      </c>
    </row>
    <row r="3762" spans="2:3" x14ac:dyDescent="0.25">
      <c r="B3762" s="238">
        <v>3699</v>
      </c>
      <c r="C3762" s="237">
        <v>125.40200871610112</v>
      </c>
    </row>
    <row r="3763" spans="2:3" x14ac:dyDescent="0.25">
      <c r="B3763" s="238">
        <v>3700</v>
      </c>
      <c r="C3763" s="237">
        <v>278.35397005977188</v>
      </c>
    </row>
    <row r="3764" spans="2:3" x14ac:dyDescent="0.25">
      <c r="B3764" s="238">
        <v>3701</v>
      </c>
      <c r="C3764" s="237">
        <v>302.6385608460821</v>
      </c>
    </row>
    <row r="3765" spans="2:3" x14ac:dyDescent="0.25">
      <c r="B3765" s="238">
        <v>3702</v>
      </c>
      <c r="C3765" s="237">
        <v>58.72240374726649</v>
      </c>
    </row>
    <row r="3766" spans="2:3" x14ac:dyDescent="0.25">
      <c r="B3766" s="238">
        <v>3703</v>
      </c>
      <c r="C3766" s="237">
        <v>-21.459313494951516</v>
      </c>
    </row>
    <row r="3767" spans="2:3" x14ac:dyDescent="0.25">
      <c r="B3767" s="238">
        <v>3704</v>
      </c>
      <c r="C3767" s="237">
        <v>269.2800114871489</v>
      </c>
    </row>
    <row r="3768" spans="2:3" x14ac:dyDescent="0.25">
      <c r="B3768" s="238">
        <v>3705</v>
      </c>
      <c r="C3768" s="237">
        <v>278.63785522311395</v>
      </c>
    </row>
    <row r="3769" spans="2:3" x14ac:dyDescent="0.25">
      <c r="B3769" s="238">
        <v>3706</v>
      </c>
      <c r="C3769" s="237">
        <v>199.63932570525515</v>
      </c>
    </row>
    <row r="3770" spans="2:3" x14ac:dyDescent="0.25">
      <c r="B3770" s="238">
        <v>3707</v>
      </c>
      <c r="C3770" s="237">
        <v>38.87871611803061</v>
      </c>
    </row>
    <row r="3771" spans="2:3" x14ac:dyDescent="0.25">
      <c r="B3771" s="238">
        <v>3708</v>
      </c>
      <c r="C3771" s="237">
        <v>259.02510428755016</v>
      </c>
    </row>
    <row r="3772" spans="2:3" x14ac:dyDescent="0.25">
      <c r="B3772" s="238">
        <v>3709</v>
      </c>
      <c r="C3772" s="237">
        <v>195.66866590269404</v>
      </c>
    </row>
    <row r="3773" spans="2:3" x14ac:dyDescent="0.25">
      <c r="B3773" s="238">
        <v>3710</v>
      </c>
      <c r="C3773" s="237">
        <v>129.97684225271684</v>
      </c>
    </row>
    <row r="3774" spans="2:3" x14ac:dyDescent="0.25">
      <c r="B3774" s="238">
        <v>3711</v>
      </c>
      <c r="C3774" s="237">
        <v>14.393715215627154</v>
      </c>
    </row>
    <row r="3775" spans="2:3" x14ac:dyDescent="0.25">
      <c r="B3775" s="238">
        <v>3712</v>
      </c>
      <c r="C3775" s="237">
        <v>-10.53027074549496</v>
      </c>
    </row>
    <row r="3776" spans="2:3" x14ac:dyDescent="0.25">
      <c r="B3776" s="238">
        <v>3713</v>
      </c>
      <c r="C3776" s="237">
        <v>228.07844564890979</v>
      </c>
    </row>
    <row r="3777" spans="2:3" x14ac:dyDescent="0.25">
      <c r="B3777" s="238">
        <v>3714</v>
      </c>
      <c r="C3777" s="237">
        <v>206.75940622548677</v>
      </c>
    </row>
    <row r="3778" spans="2:3" x14ac:dyDescent="0.25">
      <c r="B3778" s="238">
        <v>3715</v>
      </c>
      <c r="C3778" s="237">
        <v>88.645347496716511</v>
      </c>
    </row>
    <row r="3779" spans="2:3" x14ac:dyDescent="0.25">
      <c r="B3779" s="238">
        <v>3716</v>
      </c>
      <c r="C3779" s="237">
        <v>81.227253962094579</v>
      </c>
    </row>
    <row r="3780" spans="2:3" x14ac:dyDescent="0.25">
      <c r="B3780" s="238">
        <v>3717</v>
      </c>
      <c r="C3780" s="237">
        <v>188.78685275590396</v>
      </c>
    </row>
    <row r="3781" spans="2:3" x14ac:dyDescent="0.25">
      <c r="B3781" s="238">
        <v>3718</v>
      </c>
      <c r="C3781" s="237">
        <v>101.87642635747042</v>
      </c>
    </row>
    <row r="3782" spans="2:3" x14ac:dyDescent="0.25">
      <c r="B3782" s="238">
        <v>3719</v>
      </c>
      <c r="C3782" s="237">
        <v>45.617276797216036</v>
      </c>
    </row>
    <row r="3783" spans="2:3" x14ac:dyDescent="0.25">
      <c r="B3783" s="238">
        <v>3720</v>
      </c>
      <c r="C3783" s="237">
        <v>229.9354736602273</v>
      </c>
    </row>
    <row r="3784" spans="2:3" x14ac:dyDescent="0.25">
      <c r="B3784" s="238">
        <v>3721</v>
      </c>
      <c r="C3784" s="237">
        <v>11.33368193788273</v>
      </c>
    </row>
    <row r="3785" spans="2:3" x14ac:dyDescent="0.25">
      <c r="B3785" s="238">
        <v>3722</v>
      </c>
      <c r="C3785" s="237">
        <v>-51.621246013253597</v>
      </c>
    </row>
    <row r="3786" spans="2:3" x14ac:dyDescent="0.25">
      <c r="B3786" s="238">
        <v>3723</v>
      </c>
      <c r="C3786" s="237">
        <v>128.17814409974676</v>
      </c>
    </row>
    <row r="3787" spans="2:3" x14ac:dyDescent="0.25">
      <c r="B3787" s="238">
        <v>3724</v>
      </c>
      <c r="C3787" s="237">
        <v>43.792379807150184</v>
      </c>
    </row>
    <row r="3788" spans="2:3" x14ac:dyDescent="0.25">
      <c r="B3788" s="238">
        <v>3725</v>
      </c>
      <c r="C3788" s="237">
        <v>-14.426430082972644</v>
      </c>
    </row>
    <row r="3789" spans="2:3" x14ac:dyDescent="0.25">
      <c r="B3789" s="238">
        <v>3726</v>
      </c>
      <c r="C3789" s="237">
        <v>-1.8880994935004338</v>
      </c>
    </row>
    <row r="3790" spans="2:3" x14ac:dyDescent="0.25">
      <c r="B3790" s="238">
        <v>3727</v>
      </c>
      <c r="C3790" s="237">
        <v>171.51176119104812</v>
      </c>
    </row>
    <row r="3791" spans="2:3" x14ac:dyDescent="0.25">
      <c r="B3791" s="238">
        <v>3728</v>
      </c>
      <c r="C3791" s="237">
        <v>-95.660395236591711</v>
      </c>
    </row>
    <row r="3792" spans="2:3" x14ac:dyDescent="0.25">
      <c r="B3792" s="238">
        <v>3729</v>
      </c>
      <c r="C3792" s="237">
        <v>200.20742564978454</v>
      </c>
    </row>
    <row r="3793" spans="2:3" x14ac:dyDescent="0.25">
      <c r="B3793" s="238">
        <v>3730</v>
      </c>
      <c r="C3793" s="237">
        <v>42.564931007629781</v>
      </c>
    </row>
    <row r="3794" spans="2:3" x14ac:dyDescent="0.25">
      <c r="B3794" s="238">
        <v>3731</v>
      </c>
      <c r="C3794" s="237">
        <v>177.33644273763588</v>
      </c>
    </row>
    <row r="3795" spans="2:3" x14ac:dyDescent="0.25">
      <c r="B3795" s="238">
        <v>3732</v>
      </c>
      <c r="C3795" s="237">
        <v>105.63853377094144</v>
      </c>
    </row>
    <row r="3796" spans="2:3" x14ac:dyDescent="0.25">
      <c r="B3796" s="238">
        <v>3733</v>
      </c>
      <c r="C3796" s="237">
        <v>20.25756584815791</v>
      </c>
    </row>
    <row r="3797" spans="2:3" x14ac:dyDescent="0.25">
      <c r="B3797" s="238">
        <v>3734</v>
      </c>
      <c r="C3797" s="237">
        <v>-132.78499475818117</v>
      </c>
    </row>
    <row r="3798" spans="2:3" x14ac:dyDescent="0.25">
      <c r="B3798" s="238">
        <v>3735</v>
      </c>
      <c r="C3798" s="237">
        <v>-18.055402663966731</v>
      </c>
    </row>
    <row r="3799" spans="2:3" x14ac:dyDescent="0.25">
      <c r="B3799" s="238">
        <v>3736</v>
      </c>
      <c r="C3799" s="237">
        <v>-32.159054834846017</v>
      </c>
    </row>
    <row r="3800" spans="2:3" x14ac:dyDescent="0.25">
      <c r="B3800" s="238">
        <v>3737</v>
      </c>
      <c r="C3800" s="237">
        <v>61.903774954254764</v>
      </c>
    </row>
    <row r="3801" spans="2:3" x14ac:dyDescent="0.25">
      <c r="B3801" s="238">
        <v>3738</v>
      </c>
      <c r="C3801" s="237">
        <v>275.72310996624304</v>
      </c>
    </row>
    <row r="3802" spans="2:3" x14ac:dyDescent="0.25">
      <c r="B3802" s="238">
        <v>3739</v>
      </c>
      <c r="C3802" s="237">
        <v>53.045086896383935</v>
      </c>
    </row>
    <row r="3803" spans="2:3" x14ac:dyDescent="0.25">
      <c r="B3803" s="238">
        <v>3740</v>
      </c>
      <c r="C3803" s="237">
        <v>248.16918033747234</v>
      </c>
    </row>
    <row r="3804" spans="2:3" x14ac:dyDescent="0.25">
      <c r="B3804" s="238">
        <v>3741</v>
      </c>
      <c r="C3804" s="237">
        <v>204.45681983003396</v>
      </c>
    </row>
    <row r="3805" spans="2:3" x14ac:dyDescent="0.25">
      <c r="B3805" s="238">
        <v>3742</v>
      </c>
      <c r="C3805" s="237">
        <v>294.17658680325962</v>
      </c>
    </row>
    <row r="3806" spans="2:3" x14ac:dyDescent="0.25">
      <c r="B3806" s="238">
        <v>3743</v>
      </c>
      <c r="C3806" s="237">
        <v>-149.64992961898372</v>
      </c>
    </row>
    <row r="3807" spans="2:3" x14ac:dyDescent="0.25">
      <c r="B3807" s="238">
        <v>3744</v>
      </c>
      <c r="C3807" s="237">
        <v>357.51232042764781</v>
      </c>
    </row>
    <row r="3808" spans="2:3" x14ac:dyDescent="0.25">
      <c r="B3808" s="238">
        <v>3745</v>
      </c>
      <c r="C3808" s="237">
        <v>114.09736972610176</v>
      </c>
    </row>
    <row r="3809" spans="2:3" x14ac:dyDescent="0.25">
      <c r="B3809" s="238">
        <v>3746</v>
      </c>
      <c r="C3809" s="237">
        <v>47.312889508636189</v>
      </c>
    </row>
    <row r="3810" spans="2:3" x14ac:dyDescent="0.25">
      <c r="B3810" s="238">
        <v>3747</v>
      </c>
      <c r="C3810" s="237">
        <v>141.10233772601515</v>
      </c>
    </row>
    <row r="3811" spans="2:3" x14ac:dyDescent="0.25">
      <c r="B3811" s="238">
        <v>3748</v>
      </c>
      <c r="C3811" s="237">
        <v>160.32956638595198</v>
      </c>
    </row>
    <row r="3812" spans="2:3" x14ac:dyDescent="0.25">
      <c r="B3812" s="238">
        <v>3749</v>
      </c>
      <c r="C3812" s="237">
        <v>19.821407303284175</v>
      </c>
    </row>
    <row r="3813" spans="2:3" x14ac:dyDescent="0.25">
      <c r="B3813" s="238">
        <v>3750</v>
      </c>
      <c r="C3813" s="237">
        <v>7.6130934854753747</v>
      </c>
    </row>
    <row r="3814" spans="2:3" x14ac:dyDescent="0.25">
      <c r="B3814" s="238">
        <v>3751</v>
      </c>
      <c r="C3814" s="237">
        <v>129.79674532932077</v>
      </c>
    </row>
    <row r="3815" spans="2:3" x14ac:dyDescent="0.25">
      <c r="B3815" s="238">
        <v>3752</v>
      </c>
      <c r="C3815" s="237">
        <v>135.9190342415049</v>
      </c>
    </row>
    <row r="3816" spans="2:3" x14ac:dyDescent="0.25">
      <c r="B3816" s="238">
        <v>3753</v>
      </c>
      <c r="C3816" s="237">
        <v>-64.546405522351336</v>
      </c>
    </row>
    <row r="3817" spans="2:3" x14ac:dyDescent="0.25">
      <c r="B3817" s="238">
        <v>3754</v>
      </c>
      <c r="C3817" s="237">
        <v>126.15015448752112</v>
      </c>
    </row>
    <row r="3818" spans="2:3" x14ac:dyDescent="0.25">
      <c r="B3818" s="238">
        <v>3755</v>
      </c>
      <c r="C3818" s="237">
        <v>-37.525428803011522</v>
      </c>
    </row>
    <row r="3819" spans="2:3" x14ac:dyDescent="0.25">
      <c r="B3819" s="238">
        <v>3756</v>
      </c>
      <c r="C3819" s="237">
        <v>190.63881254216642</v>
      </c>
    </row>
    <row r="3820" spans="2:3" x14ac:dyDescent="0.25">
      <c r="B3820" s="238">
        <v>3757</v>
      </c>
      <c r="C3820" s="237">
        <v>281.11071504505742</v>
      </c>
    </row>
    <row r="3821" spans="2:3" x14ac:dyDescent="0.25">
      <c r="B3821" s="238">
        <v>3758</v>
      </c>
      <c r="C3821" s="237">
        <v>329.28933393502348</v>
      </c>
    </row>
    <row r="3822" spans="2:3" x14ac:dyDescent="0.25">
      <c r="B3822" s="238">
        <v>3759</v>
      </c>
      <c r="C3822" s="237">
        <v>340.68038767256894</v>
      </c>
    </row>
    <row r="3823" spans="2:3" x14ac:dyDescent="0.25">
      <c r="B3823" s="238">
        <v>3760</v>
      </c>
      <c r="C3823" s="237">
        <v>73.403468142431919</v>
      </c>
    </row>
    <row r="3824" spans="2:3" x14ac:dyDescent="0.25">
      <c r="B3824" s="238">
        <v>3761</v>
      </c>
      <c r="C3824" s="237">
        <v>57.443924755289544</v>
      </c>
    </row>
    <row r="3825" spans="2:3" x14ac:dyDescent="0.25">
      <c r="B3825" s="238">
        <v>3762</v>
      </c>
      <c r="C3825" s="237">
        <v>331.51608794326796</v>
      </c>
    </row>
    <row r="3826" spans="2:3" x14ac:dyDescent="0.25">
      <c r="B3826" s="238">
        <v>3763</v>
      </c>
      <c r="C3826" s="237">
        <v>-57.511025401535449</v>
      </c>
    </row>
    <row r="3827" spans="2:3" x14ac:dyDescent="0.25">
      <c r="B3827" s="238">
        <v>3764</v>
      </c>
      <c r="C3827" s="237">
        <v>-65.875456822458688</v>
      </c>
    </row>
    <row r="3828" spans="2:3" x14ac:dyDescent="0.25">
      <c r="B3828" s="238">
        <v>3765</v>
      </c>
      <c r="C3828" s="237">
        <v>-194.6756605703834</v>
      </c>
    </row>
    <row r="3829" spans="2:3" x14ac:dyDescent="0.25">
      <c r="B3829" s="238">
        <v>3766</v>
      </c>
      <c r="C3829" s="237">
        <v>22.824910264573433</v>
      </c>
    </row>
    <row r="3830" spans="2:3" x14ac:dyDescent="0.25">
      <c r="B3830" s="238">
        <v>3767</v>
      </c>
      <c r="C3830" s="237">
        <v>-97.639642324720739</v>
      </c>
    </row>
    <row r="3831" spans="2:3" x14ac:dyDescent="0.25">
      <c r="B3831" s="238">
        <v>3768</v>
      </c>
      <c r="C3831" s="237">
        <v>164.99977404581998</v>
      </c>
    </row>
    <row r="3832" spans="2:3" x14ac:dyDescent="0.25">
      <c r="B3832" s="238">
        <v>3769</v>
      </c>
      <c r="C3832" s="237">
        <v>-38.726417903996406</v>
      </c>
    </row>
    <row r="3833" spans="2:3" x14ac:dyDescent="0.25">
      <c r="B3833" s="238">
        <v>3770</v>
      </c>
      <c r="C3833" s="237">
        <v>243.64364679137236</v>
      </c>
    </row>
    <row r="3834" spans="2:3" x14ac:dyDescent="0.25">
      <c r="B3834" s="238">
        <v>3771</v>
      </c>
      <c r="C3834" s="237">
        <v>94.569048054244504</v>
      </c>
    </row>
    <row r="3835" spans="2:3" x14ac:dyDescent="0.25">
      <c r="B3835" s="238">
        <v>3772</v>
      </c>
      <c r="C3835" s="237">
        <v>-16.100142784380466</v>
      </c>
    </row>
    <row r="3836" spans="2:3" x14ac:dyDescent="0.25">
      <c r="B3836" s="238">
        <v>3773</v>
      </c>
      <c r="C3836" s="237">
        <v>55.001206786090904</v>
      </c>
    </row>
    <row r="3837" spans="2:3" x14ac:dyDescent="0.25">
      <c r="B3837" s="238">
        <v>3774</v>
      </c>
      <c r="C3837" s="237">
        <v>-11.305221885632562</v>
      </c>
    </row>
    <row r="3838" spans="2:3" x14ac:dyDescent="0.25">
      <c r="B3838" s="238">
        <v>3775</v>
      </c>
      <c r="C3838" s="237">
        <v>43.378301101337286</v>
      </c>
    </row>
    <row r="3839" spans="2:3" x14ac:dyDescent="0.25">
      <c r="B3839" s="238">
        <v>3776</v>
      </c>
      <c r="C3839" s="237">
        <v>140.43965053819892</v>
      </c>
    </row>
    <row r="3840" spans="2:3" x14ac:dyDescent="0.25">
      <c r="B3840" s="238">
        <v>3777</v>
      </c>
      <c r="C3840" s="237">
        <v>158.41864918497737</v>
      </c>
    </row>
    <row r="3841" spans="2:3" x14ac:dyDescent="0.25">
      <c r="B3841" s="238">
        <v>3778</v>
      </c>
      <c r="C3841" s="237">
        <v>27.191728599079369</v>
      </c>
    </row>
    <row r="3842" spans="2:3" x14ac:dyDescent="0.25">
      <c r="B3842" s="238">
        <v>3779</v>
      </c>
      <c r="C3842" s="237">
        <v>77.864354123724098</v>
      </c>
    </row>
    <row r="3843" spans="2:3" x14ac:dyDescent="0.25">
      <c r="B3843" s="238">
        <v>3780</v>
      </c>
      <c r="C3843" s="237">
        <v>277.17838007658088</v>
      </c>
    </row>
    <row r="3844" spans="2:3" x14ac:dyDescent="0.25">
      <c r="B3844" s="238">
        <v>3781</v>
      </c>
      <c r="C3844" s="237">
        <v>136.31089052202196</v>
      </c>
    </row>
    <row r="3845" spans="2:3" x14ac:dyDescent="0.25">
      <c r="B3845" s="238">
        <v>3782</v>
      </c>
      <c r="C3845" s="237">
        <v>-44.340381330183476</v>
      </c>
    </row>
    <row r="3846" spans="2:3" x14ac:dyDescent="0.25">
      <c r="B3846" s="238">
        <v>3783</v>
      </c>
      <c r="C3846" s="237">
        <v>78.542331894936552</v>
      </c>
    </row>
    <row r="3847" spans="2:3" x14ac:dyDescent="0.25">
      <c r="B3847" s="238">
        <v>3784</v>
      </c>
      <c r="C3847" s="237">
        <v>196.95697921274015</v>
      </c>
    </row>
    <row r="3848" spans="2:3" x14ac:dyDescent="0.25">
      <c r="B3848" s="238">
        <v>3785</v>
      </c>
      <c r="C3848" s="237">
        <v>-73.359316790327227</v>
      </c>
    </row>
    <row r="3849" spans="2:3" x14ac:dyDescent="0.25">
      <c r="B3849" s="238">
        <v>3786</v>
      </c>
      <c r="C3849" s="237">
        <v>184.65810945131565</v>
      </c>
    </row>
    <row r="3850" spans="2:3" x14ac:dyDescent="0.25">
      <c r="B3850" s="238">
        <v>3787</v>
      </c>
      <c r="C3850" s="237">
        <v>218.57059335415659</v>
      </c>
    </row>
    <row r="3851" spans="2:3" x14ac:dyDescent="0.25">
      <c r="B3851" s="238">
        <v>3788</v>
      </c>
      <c r="C3851" s="237">
        <v>219.98380009545241</v>
      </c>
    </row>
    <row r="3852" spans="2:3" x14ac:dyDescent="0.25">
      <c r="B3852" s="238">
        <v>3789</v>
      </c>
      <c r="C3852" s="237">
        <v>139.236099901796</v>
      </c>
    </row>
    <row r="3853" spans="2:3" x14ac:dyDescent="0.25">
      <c r="B3853" s="238">
        <v>3790</v>
      </c>
      <c r="C3853" s="237">
        <v>-69.698193124471402</v>
      </c>
    </row>
    <row r="3854" spans="2:3" x14ac:dyDescent="0.25">
      <c r="B3854" s="238">
        <v>3791</v>
      </c>
      <c r="C3854" s="237">
        <v>188.12982494873512</v>
      </c>
    </row>
    <row r="3855" spans="2:3" x14ac:dyDescent="0.25">
      <c r="B3855" s="238">
        <v>3792</v>
      </c>
      <c r="C3855" s="237">
        <v>93.966202920221491</v>
      </c>
    </row>
    <row r="3856" spans="2:3" x14ac:dyDescent="0.25">
      <c r="B3856" s="238">
        <v>3793</v>
      </c>
      <c r="C3856" s="237">
        <v>177.09160139509189</v>
      </c>
    </row>
    <row r="3857" spans="2:3" x14ac:dyDescent="0.25">
      <c r="B3857" s="238">
        <v>3794</v>
      </c>
      <c r="C3857" s="237">
        <v>213.45648859067981</v>
      </c>
    </row>
    <row r="3858" spans="2:3" x14ac:dyDescent="0.25">
      <c r="B3858" s="238">
        <v>3795</v>
      </c>
      <c r="C3858" s="237">
        <v>337.16065357044505</v>
      </c>
    </row>
    <row r="3859" spans="2:3" x14ac:dyDescent="0.25">
      <c r="B3859" s="238">
        <v>3796</v>
      </c>
      <c r="C3859" s="237">
        <v>175.31794232828059</v>
      </c>
    </row>
    <row r="3860" spans="2:3" x14ac:dyDescent="0.25">
      <c r="B3860" s="238">
        <v>3797</v>
      </c>
      <c r="C3860" s="237">
        <v>165.45961990753443</v>
      </c>
    </row>
    <row r="3861" spans="2:3" x14ac:dyDescent="0.25">
      <c r="B3861" s="238">
        <v>3798</v>
      </c>
      <c r="C3861" s="237">
        <v>158.82229831661078</v>
      </c>
    </row>
    <row r="3862" spans="2:3" x14ac:dyDescent="0.25">
      <c r="B3862" s="238">
        <v>3799</v>
      </c>
      <c r="C3862" s="237">
        <v>173.22424692995128</v>
      </c>
    </row>
    <row r="3863" spans="2:3" x14ac:dyDescent="0.25">
      <c r="B3863" s="238">
        <v>3800</v>
      </c>
      <c r="C3863" s="237">
        <v>106.24771445367737</v>
      </c>
    </row>
    <row r="3864" spans="2:3" x14ac:dyDescent="0.25">
      <c r="B3864" s="238">
        <v>3801</v>
      </c>
      <c r="C3864" s="237">
        <v>154.0300017520299</v>
      </c>
    </row>
    <row r="3865" spans="2:3" x14ac:dyDescent="0.25">
      <c r="B3865" s="238">
        <v>3802</v>
      </c>
      <c r="C3865" s="237">
        <v>171.9542629897656</v>
      </c>
    </row>
    <row r="3866" spans="2:3" x14ac:dyDescent="0.25">
      <c r="B3866" s="238">
        <v>3803</v>
      </c>
      <c r="C3866" s="237">
        <v>144.69162623587115</v>
      </c>
    </row>
    <row r="3867" spans="2:3" x14ac:dyDescent="0.25">
      <c r="B3867" s="238">
        <v>3804</v>
      </c>
      <c r="C3867" s="237">
        <v>165.54430150602704</v>
      </c>
    </row>
    <row r="3868" spans="2:3" x14ac:dyDescent="0.25">
      <c r="B3868" s="238">
        <v>3805</v>
      </c>
      <c r="C3868" s="237">
        <v>244.53175938164969</v>
      </c>
    </row>
    <row r="3869" spans="2:3" x14ac:dyDescent="0.25">
      <c r="B3869" s="238">
        <v>3806</v>
      </c>
      <c r="C3869" s="237">
        <v>46.539027492175066</v>
      </c>
    </row>
    <row r="3870" spans="2:3" x14ac:dyDescent="0.25">
      <c r="B3870" s="238">
        <v>3807</v>
      </c>
      <c r="C3870" s="237">
        <v>61.635764509723714</v>
      </c>
    </row>
    <row r="3871" spans="2:3" x14ac:dyDescent="0.25">
      <c r="B3871" s="238">
        <v>3808</v>
      </c>
      <c r="C3871" s="237">
        <v>39.104309892589143</v>
      </c>
    </row>
    <row r="3872" spans="2:3" x14ac:dyDescent="0.25">
      <c r="B3872" s="238">
        <v>3809</v>
      </c>
      <c r="C3872" s="237">
        <v>232.18556454833322</v>
      </c>
    </row>
    <row r="3873" spans="2:3" x14ac:dyDescent="0.25">
      <c r="B3873" s="238">
        <v>3810</v>
      </c>
      <c r="C3873" s="237">
        <v>30.634931429593152</v>
      </c>
    </row>
    <row r="3874" spans="2:3" x14ac:dyDescent="0.25">
      <c r="B3874" s="238">
        <v>3811</v>
      </c>
      <c r="C3874" s="237">
        <v>342.65325350724282</v>
      </c>
    </row>
    <row r="3875" spans="2:3" x14ac:dyDescent="0.25">
      <c r="B3875" s="238">
        <v>3812</v>
      </c>
      <c r="C3875" s="237">
        <v>8.5772505142708013</v>
      </c>
    </row>
    <row r="3876" spans="2:3" x14ac:dyDescent="0.25">
      <c r="B3876" s="238">
        <v>3813</v>
      </c>
      <c r="C3876" s="237">
        <v>86.051559223157909</v>
      </c>
    </row>
    <row r="3877" spans="2:3" x14ac:dyDescent="0.25">
      <c r="B3877" s="238">
        <v>3814</v>
      </c>
      <c r="C3877" s="237">
        <v>28.19389335430958</v>
      </c>
    </row>
    <row r="3878" spans="2:3" x14ac:dyDescent="0.25">
      <c r="B3878" s="238">
        <v>3815</v>
      </c>
      <c r="C3878" s="237">
        <v>112.85066440654504</v>
      </c>
    </row>
    <row r="3879" spans="2:3" x14ac:dyDescent="0.25">
      <c r="B3879" s="238">
        <v>3816</v>
      </c>
      <c r="C3879" s="237">
        <v>94.840415237217627</v>
      </c>
    </row>
    <row r="3880" spans="2:3" x14ac:dyDescent="0.25">
      <c r="B3880" s="238">
        <v>3817</v>
      </c>
      <c r="C3880" s="237">
        <v>241.71049729481115</v>
      </c>
    </row>
    <row r="3881" spans="2:3" x14ac:dyDescent="0.25">
      <c r="B3881" s="238">
        <v>3818</v>
      </c>
      <c r="C3881" s="237">
        <v>-49.970588679643271</v>
      </c>
    </row>
    <row r="3882" spans="2:3" x14ac:dyDescent="0.25">
      <c r="B3882" s="238">
        <v>3819</v>
      </c>
      <c r="C3882" s="237">
        <v>149.39331476931972</v>
      </c>
    </row>
    <row r="3883" spans="2:3" x14ac:dyDescent="0.25">
      <c r="B3883" s="238">
        <v>3820</v>
      </c>
      <c r="C3883" s="237">
        <v>166.41434970514862</v>
      </c>
    </row>
    <row r="3884" spans="2:3" x14ac:dyDescent="0.25">
      <c r="B3884" s="238">
        <v>3821</v>
      </c>
      <c r="C3884" s="237">
        <v>291.66699982074829</v>
      </c>
    </row>
    <row r="3885" spans="2:3" x14ac:dyDescent="0.25">
      <c r="B3885" s="238">
        <v>3822</v>
      </c>
      <c r="C3885" s="237">
        <v>191.12678636629192</v>
      </c>
    </row>
    <row r="3886" spans="2:3" x14ac:dyDescent="0.25">
      <c r="B3886" s="238">
        <v>3823</v>
      </c>
      <c r="C3886" s="237">
        <v>167.39330277315338</v>
      </c>
    </row>
    <row r="3887" spans="2:3" x14ac:dyDescent="0.25">
      <c r="B3887" s="238">
        <v>3824</v>
      </c>
      <c r="C3887" s="237">
        <v>10.813274863379192</v>
      </c>
    </row>
    <row r="3888" spans="2:3" x14ac:dyDescent="0.25">
      <c r="B3888" s="238">
        <v>3825</v>
      </c>
      <c r="C3888" s="237">
        <v>103.77439831223307</v>
      </c>
    </row>
    <row r="3889" spans="2:3" x14ac:dyDescent="0.25">
      <c r="B3889" s="238">
        <v>3826</v>
      </c>
      <c r="C3889" s="237">
        <v>216.67023069428205</v>
      </c>
    </row>
    <row r="3890" spans="2:3" x14ac:dyDescent="0.25">
      <c r="B3890" s="238">
        <v>3827</v>
      </c>
      <c r="C3890" s="237">
        <v>152.2509008187431</v>
      </c>
    </row>
    <row r="3891" spans="2:3" x14ac:dyDescent="0.25">
      <c r="B3891" s="238">
        <v>3828</v>
      </c>
      <c r="C3891" s="237">
        <v>47.894746048235447</v>
      </c>
    </row>
    <row r="3892" spans="2:3" x14ac:dyDescent="0.25">
      <c r="B3892" s="238">
        <v>3829</v>
      </c>
      <c r="C3892" s="237">
        <v>138.30409726815438</v>
      </c>
    </row>
    <row r="3893" spans="2:3" x14ac:dyDescent="0.25">
      <c r="B3893" s="238">
        <v>3830</v>
      </c>
      <c r="C3893" s="237">
        <v>-18.538970766638613</v>
      </c>
    </row>
    <row r="3894" spans="2:3" x14ac:dyDescent="0.25">
      <c r="B3894" s="238">
        <v>3831</v>
      </c>
      <c r="C3894" s="237">
        <v>-40.56858798880009</v>
      </c>
    </row>
    <row r="3895" spans="2:3" x14ac:dyDescent="0.25">
      <c r="B3895" s="238">
        <v>3832</v>
      </c>
      <c r="C3895" s="237">
        <v>137.71276884539517</v>
      </c>
    </row>
    <row r="3896" spans="2:3" x14ac:dyDescent="0.25">
      <c r="B3896" s="238">
        <v>3833</v>
      </c>
      <c r="C3896" s="237">
        <v>236.65267094161013</v>
      </c>
    </row>
    <row r="3897" spans="2:3" x14ac:dyDescent="0.25">
      <c r="B3897" s="238">
        <v>3834</v>
      </c>
      <c r="C3897" s="237">
        <v>96.367419595588572</v>
      </c>
    </row>
    <row r="3898" spans="2:3" x14ac:dyDescent="0.25">
      <c r="B3898" s="238">
        <v>3835</v>
      </c>
      <c r="C3898" s="237">
        <v>-7.0998978783168241</v>
      </c>
    </row>
    <row r="3899" spans="2:3" x14ac:dyDescent="0.25">
      <c r="B3899" s="238">
        <v>3836</v>
      </c>
      <c r="C3899" s="237">
        <v>93.194525576872692</v>
      </c>
    </row>
    <row r="3900" spans="2:3" x14ac:dyDescent="0.25">
      <c r="B3900" s="238">
        <v>3837</v>
      </c>
      <c r="C3900" s="237">
        <v>224.77591834641345</v>
      </c>
    </row>
    <row r="3901" spans="2:3" x14ac:dyDescent="0.25">
      <c r="B3901" s="238">
        <v>3838</v>
      </c>
      <c r="C3901" s="237">
        <v>77.773775627251865</v>
      </c>
    </row>
    <row r="3902" spans="2:3" x14ac:dyDescent="0.25">
      <c r="B3902" s="238">
        <v>3839</v>
      </c>
      <c r="C3902" s="237">
        <v>123.65718746709751</v>
      </c>
    </row>
    <row r="3903" spans="2:3" x14ac:dyDescent="0.25">
      <c r="B3903" s="238">
        <v>3840</v>
      </c>
      <c r="C3903" s="237">
        <v>34.994186416351837</v>
      </c>
    </row>
    <row r="3904" spans="2:3" x14ac:dyDescent="0.25">
      <c r="B3904" s="238">
        <v>3841</v>
      </c>
      <c r="C3904" s="237">
        <v>180.91143220097123</v>
      </c>
    </row>
    <row r="3905" spans="2:3" x14ac:dyDescent="0.25">
      <c r="B3905" s="238">
        <v>3842</v>
      </c>
      <c r="C3905" s="237">
        <v>200.0475162719809</v>
      </c>
    </row>
    <row r="3906" spans="2:3" x14ac:dyDescent="0.25">
      <c r="B3906" s="238">
        <v>3843</v>
      </c>
      <c r="C3906" s="237">
        <v>234.92843290372593</v>
      </c>
    </row>
    <row r="3907" spans="2:3" x14ac:dyDescent="0.25">
      <c r="B3907" s="238">
        <v>3844</v>
      </c>
      <c r="C3907" s="237">
        <v>-32.839163317112053</v>
      </c>
    </row>
    <row r="3908" spans="2:3" x14ac:dyDescent="0.25">
      <c r="B3908" s="238">
        <v>3845</v>
      </c>
      <c r="C3908" s="237">
        <v>-78.252425426679736</v>
      </c>
    </row>
    <row r="3909" spans="2:3" x14ac:dyDescent="0.25">
      <c r="B3909" s="238">
        <v>3846</v>
      </c>
      <c r="C3909" s="237">
        <v>118.1399915182875</v>
      </c>
    </row>
    <row r="3910" spans="2:3" x14ac:dyDescent="0.25">
      <c r="B3910" s="238">
        <v>3847</v>
      </c>
      <c r="C3910" s="237">
        <v>72.166717076044819</v>
      </c>
    </row>
    <row r="3911" spans="2:3" x14ac:dyDescent="0.25">
      <c r="B3911" s="238">
        <v>3848</v>
      </c>
      <c r="C3911" s="237">
        <v>154.97564111465098</v>
      </c>
    </row>
    <row r="3912" spans="2:3" x14ac:dyDescent="0.25">
      <c r="B3912" s="238">
        <v>3849</v>
      </c>
      <c r="C3912" s="237">
        <v>154.79261439882015</v>
      </c>
    </row>
    <row r="3913" spans="2:3" x14ac:dyDescent="0.25">
      <c r="B3913" s="238">
        <v>3850</v>
      </c>
      <c r="C3913" s="237">
        <v>124.57191107383223</v>
      </c>
    </row>
    <row r="3914" spans="2:3" x14ac:dyDescent="0.25">
      <c r="B3914" s="238">
        <v>3851</v>
      </c>
      <c r="C3914" s="237">
        <v>13.212371939234814</v>
      </c>
    </row>
    <row r="3915" spans="2:3" x14ac:dyDescent="0.25">
      <c r="B3915" s="238">
        <v>3852</v>
      </c>
      <c r="C3915" s="237">
        <v>-43.650064820996363</v>
      </c>
    </row>
    <row r="3916" spans="2:3" x14ac:dyDescent="0.25">
      <c r="B3916" s="238">
        <v>3853</v>
      </c>
      <c r="C3916" s="237">
        <v>326.37186067461187</v>
      </c>
    </row>
    <row r="3917" spans="2:3" x14ac:dyDescent="0.25">
      <c r="B3917" s="238">
        <v>3854</v>
      </c>
      <c r="C3917" s="237">
        <v>-38.88154161585274</v>
      </c>
    </row>
    <row r="3918" spans="2:3" x14ac:dyDescent="0.25">
      <c r="B3918" s="238">
        <v>3855</v>
      </c>
      <c r="C3918" s="237">
        <v>151.61969205817178</v>
      </c>
    </row>
    <row r="3919" spans="2:3" x14ac:dyDescent="0.25">
      <c r="B3919" s="238">
        <v>3856</v>
      </c>
      <c r="C3919" s="237">
        <v>175.16354894374416</v>
      </c>
    </row>
    <row r="3920" spans="2:3" x14ac:dyDescent="0.25">
      <c r="B3920" s="238">
        <v>3857</v>
      </c>
      <c r="C3920" s="237">
        <v>-5.7176005409406798</v>
      </c>
    </row>
    <row r="3921" spans="2:3" x14ac:dyDescent="0.25">
      <c r="B3921" s="238">
        <v>3858</v>
      </c>
      <c r="C3921" s="237">
        <v>170.55708233306456</v>
      </c>
    </row>
    <row r="3922" spans="2:3" x14ac:dyDescent="0.25">
      <c r="B3922" s="238">
        <v>3859</v>
      </c>
      <c r="C3922" s="237">
        <v>85.112841002030706</v>
      </c>
    </row>
    <row r="3923" spans="2:3" x14ac:dyDescent="0.25">
      <c r="B3923" s="238">
        <v>3860</v>
      </c>
      <c r="C3923" s="237">
        <v>160.12552941457221</v>
      </c>
    </row>
    <row r="3924" spans="2:3" x14ac:dyDescent="0.25">
      <c r="B3924" s="238">
        <v>3861</v>
      </c>
      <c r="C3924" s="237">
        <v>116.62220318707034</v>
      </c>
    </row>
    <row r="3925" spans="2:3" x14ac:dyDescent="0.25">
      <c r="B3925" s="238">
        <v>3862</v>
      </c>
      <c r="C3925" s="237">
        <v>10.072138611327816</v>
      </c>
    </row>
    <row r="3926" spans="2:3" x14ac:dyDescent="0.25">
      <c r="B3926" s="238">
        <v>3863</v>
      </c>
      <c r="C3926" s="237">
        <v>222.66930432262677</v>
      </c>
    </row>
    <row r="3927" spans="2:3" x14ac:dyDescent="0.25">
      <c r="B3927" s="238">
        <v>3864</v>
      </c>
      <c r="C3927" s="237">
        <v>133.24529989080736</v>
      </c>
    </row>
    <row r="3928" spans="2:3" x14ac:dyDescent="0.25">
      <c r="B3928" s="238">
        <v>3865</v>
      </c>
      <c r="C3928" s="237">
        <v>198.2023138458722</v>
      </c>
    </row>
    <row r="3929" spans="2:3" x14ac:dyDescent="0.25">
      <c r="B3929" s="238">
        <v>3866</v>
      </c>
      <c r="C3929" s="237">
        <v>52.459869163015341</v>
      </c>
    </row>
    <row r="3930" spans="2:3" x14ac:dyDescent="0.25">
      <c r="B3930" s="238">
        <v>3867</v>
      </c>
      <c r="C3930" s="237">
        <v>248.61556869438166</v>
      </c>
    </row>
    <row r="3931" spans="2:3" x14ac:dyDescent="0.25">
      <c r="B3931" s="238">
        <v>3868</v>
      </c>
      <c r="C3931" s="237">
        <v>-26.593909206054406</v>
      </c>
    </row>
    <row r="3932" spans="2:3" x14ac:dyDescent="0.25">
      <c r="B3932" s="238">
        <v>3869</v>
      </c>
      <c r="C3932" s="237">
        <v>88.973591000064573</v>
      </c>
    </row>
    <row r="3933" spans="2:3" x14ac:dyDescent="0.25">
      <c r="B3933" s="238">
        <v>3870</v>
      </c>
      <c r="C3933" s="237">
        <v>103.5670053405151</v>
      </c>
    </row>
    <row r="3934" spans="2:3" x14ac:dyDescent="0.25">
      <c r="B3934" s="238">
        <v>3871</v>
      </c>
      <c r="C3934" s="237">
        <v>303.99692692400345</v>
      </c>
    </row>
    <row r="3935" spans="2:3" x14ac:dyDescent="0.25">
      <c r="B3935" s="238">
        <v>3872</v>
      </c>
      <c r="C3935" s="237">
        <v>-50.272611744576039</v>
      </c>
    </row>
    <row r="3936" spans="2:3" x14ac:dyDescent="0.25">
      <c r="B3936" s="238">
        <v>3873</v>
      </c>
      <c r="C3936" s="237">
        <v>48.736501417700467</v>
      </c>
    </row>
    <row r="3937" spans="2:3" x14ac:dyDescent="0.25">
      <c r="B3937" s="238">
        <v>3874</v>
      </c>
      <c r="C3937" s="237">
        <v>8.0182539387487139</v>
      </c>
    </row>
    <row r="3938" spans="2:3" x14ac:dyDescent="0.25">
      <c r="B3938" s="238">
        <v>3875</v>
      </c>
      <c r="C3938" s="237">
        <v>47.991454900516089</v>
      </c>
    </row>
    <row r="3939" spans="2:3" x14ac:dyDescent="0.25">
      <c r="B3939" s="238">
        <v>3876</v>
      </c>
      <c r="C3939" s="237">
        <v>156.25560330634971</v>
      </c>
    </row>
    <row r="3940" spans="2:3" x14ac:dyDescent="0.25">
      <c r="B3940" s="238">
        <v>3877</v>
      </c>
      <c r="C3940" s="237">
        <v>275.96890388236972</v>
      </c>
    </row>
    <row r="3941" spans="2:3" x14ac:dyDescent="0.25">
      <c r="B3941" s="238">
        <v>3878</v>
      </c>
      <c r="C3941" s="237">
        <v>66.922254871484242</v>
      </c>
    </row>
    <row r="3942" spans="2:3" x14ac:dyDescent="0.25">
      <c r="B3942" s="238">
        <v>3879</v>
      </c>
      <c r="C3942" s="237">
        <v>394.74883682364236</v>
      </c>
    </row>
    <row r="3943" spans="2:3" x14ac:dyDescent="0.25">
      <c r="B3943" s="238">
        <v>3880</v>
      </c>
      <c r="C3943" s="237">
        <v>55.995412561441228</v>
      </c>
    </row>
    <row r="3944" spans="2:3" x14ac:dyDescent="0.25">
      <c r="B3944" s="238">
        <v>3881</v>
      </c>
      <c r="C3944" s="237">
        <v>210.49638316254158</v>
      </c>
    </row>
    <row r="3945" spans="2:3" x14ac:dyDescent="0.25">
      <c r="B3945" s="238">
        <v>3882</v>
      </c>
      <c r="C3945" s="237">
        <v>123.56217800042359</v>
      </c>
    </row>
    <row r="3946" spans="2:3" x14ac:dyDescent="0.25">
      <c r="B3946" s="238">
        <v>3883</v>
      </c>
      <c r="C3946" s="237">
        <v>127.67090717850594</v>
      </c>
    </row>
    <row r="3947" spans="2:3" x14ac:dyDescent="0.25">
      <c r="B3947" s="238">
        <v>3884</v>
      </c>
      <c r="C3947" s="237">
        <v>87.970440536491282</v>
      </c>
    </row>
    <row r="3948" spans="2:3" x14ac:dyDescent="0.25">
      <c r="B3948" s="238">
        <v>3885</v>
      </c>
      <c r="C3948" s="237">
        <v>241.13137550648099</v>
      </c>
    </row>
    <row r="3949" spans="2:3" x14ac:dyDescent="0.25">
      <c r="B3949" s="238">
        <v>3886</v>
      </c>
      <c r="C3949" s="237">
        <v>198.83053212521801</v>
      </c>
    </row>
    <row r="3950" spans="2:3" x14ac:dyDescent="0.25">
      <c r="B3950" s="238">
        <v>3887</v>
      </c>
      <c r="C3950" s="237">
        <v>107.61397837459303</v>
      </c>
    </row>
    <row r="3951" spans="2:3" x14ac:dyDescent="0.25">
      <c r="B3951" s="238">
        <v>3888</v>
      </c>
      <c r="C3951" s="237">
        <v>226.32586560910781</v>
      </c>
    </row>
    <row r="3952" spans="2:3" x14ac:dyDescent="0.25">
      <c r="B3952" s="238">
        <v>3889</v>
      </c>
      <c r="C3952" s="237">
        <v>60.284960087512538</v>
      </c>
    </row>
    <row r="3953" spans="2:3" x14ac:dyDescent="0.25">
      <c r="B3953" s="238">
        <v>3890</v>
      </c>
      <c r="C3953" s="237">
        <v>251.63470887103719</v>
      </c>
    </row>
    <row r="3954" spans="2:3" x14ac:dyDescent="0.25">
      <c r="B3954" s="238">
        <v>3891</v>
      </c>
      <c r="C3954" s="237">
        <v>245.621087931386</v>
      </c>
    </row>
    <row r="3955" spans="2:3" x14ac:dyDescent="0.25">
      <c r="B3955" s="238">
        <v>3892</v>
      </c>
      <c r="C3955" s="237">
        <v>71.46153636946201</v>
      </c>
    </row>
    <row r="3956" spans="2:3" x14ac:dyDescent="0.25">
      <c r="B3956" s="238">
        <v>3893</v>
      </c>
      <c r="C3956" s="237">
        <v>142.30459949339809</v>
      </c>
    </row>
    <row r="3957" spans="2:3" x14ac:dyDescent="0.25">
      <c r="B3957" s="238">
        <v>3894</v>
      </c>
      <c r="C3957" s="237">
        <v>22.007832245446039</v>
      </c>
    </row>
    <row r="3958" spans="2:3" x14ac:dyDescent="0.25">
      <c r="B3958" s="238">
        <v>3895</v>
      </c>
      <c r="C3958" s="237">
        <v>316.36191402691151</v>
      </c>
    </row>
    <row r="3959" spans="2:3" x14ac:dyDescent="0.25">
      <c r="B3959" s="238">
        <v>3896</v>
      </c>
      <c r="C3959" s="237">
        <v>17.22077514947182</v>
      </c>
    </row>
    <row r="3960" spans="2:3" x14ac:dyDescent="0.25">
      <c r="B3960" s="238">
        <v>3897</v>
      </c>
      <c r="C3960" s="237">
        <v>182.46084815608856</v>
      </c>
    </row>
    <row r="3961" spans="2:3" x14ac:dyDescent="0.25">
      <c r="B3961" s="238">
        <v>3898</v>
      </c>
      <c r="C3961" s="237">
        <v>124.83171661717147</v>
      </c>
    </row>
    <row r="3962" spans="2:3" x14ac:dyDescent="0.25">
      <c r="B3962" s="238">
        <v>3899</v>
      </c>
      <c r="C3962" s="237">
        <v>71.677216369386301</v>
      </c>
    </row>
    <row r="3963" spans="2:3" x14ac:dyDescent="0.25">
      <c r="B3963" s="238">
        <v>3900</v>
      </c>
      <c r="C3963" s="237">
        <v>267.7529319435107</v>
      </c>
    </row>
    <row r="3964" spans="2:3" x14ac:dyDescent="0.25">
      <c r="B3964" s="238">
        <v>3901</v>
      </c>
      <c r="C3964" s="237">
        <v>214.62605974350029</v>
      </c>
    </row>
    <row r="3965" spans="2:3" x14ac:dyDescent="0.25">
      <c r="B3965" s="238">
        <v>3902</v>
      </c>
      <c r="C3965" s="237">
        <v>123.1396162892724</v>
      </c>
    </row>
    <row r="3966" spans="2:3" x14ac:dyDescent="0.25">
      <c r="B3966" s="238">
        <v>3903</v>
      </c>
      <c r="C3966" s="237">
        <v>32.797803088991955</v>
      </c>
    </row>
    <row r="3967" spans="2:3" x14ac:dyDescent="0.25">
      <c r="B3967" s="238">
        <v>3904</v>
      </c>
      <c r="C3967" s="237">
        <v>-199.89066053788395</v>
      </c>
    </row>
    <row r="3968" spans="2:3" x14ac:dyDescent="0.25">
      <c r="B3968" s="238">
        <v>3905</v>
      </c>
      <c r="C3968" s="237">
        <v>35.234413782030927</v>
      </c>
    </row>
    <row r="3969" spans="2:3" x14ac:dyDescent="0.25">
      <c r="B3969" s="238">
        <v>3906</v>
      </c>
      <c r="C3969" s="237">
        <v>399.10582574738316</v>
      </c>
    </row>
    <row r="3970" spans="2:3" x14ac:dyDescent="0.25">
      <c r="B3970" s="238">
        <v>3907</v>
      </c>
      <c r="C3970" s="237">
        <v>-111.2731557694463</v>
      </c>
    </row>
    <row r="3971" spans="2:3" x14ac:dyDescent="0.25">
      <c r="B3971" s="238">
        <v>3908</v>
      </c>
      <c r="C3971" s="237">
        <v>-39.997194248508833</v>
      </c>
    </row>
    <row r="3972" spans="2:3" x14ac:dyDescent="0.25">
      <c r="B3972" s="238">
        <v>3909</v>
      </c>
      <c r="C3972" s="237">
        <v>157.32501683310369</v>
      </c>
    </row>
    <row r="3973" spans="2:3" x14ac:dyDescent="0.25">
      <c r="B3973" s="238">
        <v>3910</v>
      </c>
      <c r="C3973" s="237">
        <v>4.2097240012932104</v>
      </c>
    </row>
    <row r="3974" spans="2:3" x14ac:dyDescent="0.25">
      <c r="B3974" s="238">
        <v>3911</v>
      </c>
      <c r="C3974" s="237">
        <v>301.17178047891593</v>
      </c>
    </row>
    <row r="3975" spans="2:3" x14ac:dyDescent="0.25">
      <c r="B3975" s="238">
        <v>3912</v>
      </c>
      <c r="C3975" s="237">
        <v>-86.965717143316823</v>
      </c>
    </row>
    <row r="3976" spans="2:3" x14ac:dyDescent="0.25">
      <c r="B3976" s="238">
        <v>3913</v>
      </c>
      <c r="C3976" s="237">
        <v>145.87751734665071</v>
      </c>
    </row>
    <row r="3977" spans="2:3" x14ac:dyDescent="0.25">
      <c r="B3977" s="238">
        <v>3914</v>
      </c>
      <c r="C3977" s="237">
        <v>74.286324776965728</v>
      </c>
    </row>
    <row r="3978" spans="2:3" x14ac:dyDescent="0.25">
      <c r="B3978" s="238">
        <v>3915</v>
      </c>
      <c r="C3978" s="237">
        <v>-2.7618090637340913</v>
      </c>
    </row>
    <row r="3979" spans="2:3" x14ac:dyDescent="0.25">
      <c r="B3979" s="238">
        <v>3916</v>
      </c>
      <c r="C3979" s="237">
        <v>253.92132409099372</v>
      </c>
    </row>
    <row r="3980" spans="2:3" x14ac:dyDescent="0.25">
      <c r="B3980" s="238">
        <v>3917</v>
      </c>
      <c r="C3980" s="237">
        <v>37.421901195081858</v>
      </c>
    </row>
    <row r="3981" spans="2:3" x14ac:dyDescent="0.25">
      <c r="B3981" s="238">
        <v>3918</v>
      </c>
      <c r="C3981" s="237">
        <v>327.14903412968152</v>
      </c>
    </row>
    <row r="3982" spans="2:3" x14ac:dyDescent="0.25">
      <c r="B3982" s="238">
        <v>3919</v>
      </c>
      <c r="C3982" s="237">
        <v>210.29055379253197</v>
      </c>
    </row>
    <row r="3983" spans="2:3" x14ac:dyDescent="0.25">
      <c r="B3983" s="238">
        <v>3920</v>
      </c>
      <c r="C3983" s="237">
        <v>229.33750116151026</v>
      </c>
    </row>
    <row r="3984" spans="2:3" x14ac:dyDescent="0.25">
      <c r="B3984" s="238">
        <v>3921</v>
      </c>
      <c r="C3984" s="237">
        <v>399.10510858617488</v>
      </c>
    </row>
    <row r="3985" spans="2:3" x14ac:dyDescent="0.25">
      <c r="B3985" s="238">
        <v>3922</v>
      </c>
      <c r="C3985" s="237">
        <v>216.70112420156397</v>
      </c>
    </row>
    <row r="3986" spans="2:3" x14ac:dyDescent="0.25">
      <c r="B3986" s="238">
        <v>3923</v>
      </c>
      <c r="C3986" s="237">
        <v>233.32392770927703</v>
      </c>
    </row>
    <row r="3987" spans="2:3" x14ac:dyDescent="0.25">
      <c r="B3987" s="238">
        <v>3924</v>
      </c>
      <c r="C3987" s="237">
        <v>29.344307648311869</v>
      </c>
    </row>
    <row r="3988" spans="2:3" x14ac:dyDescent="0.25">
      <c r="B3988" s="238">
        <v>3925</v>
      </c>
      <c r="C3988" s="237">
        <v>140.04579174523889</v>
      </c>
    </row>
    <row r="3989" spans="2:3" x14ac:dyDescent="0.25">
      <c r="B3989" s="238">
        <v>3926</v>
      </c>
      <c r="C3989" s="237">
        <v>440.00230431665017</v>
      </c>
    </row>
    <row r="3990" spans="2:3" x14ac:dyDescent="0.25">
      <c r="B3990" s="238">
        <v>3927</v>
      </c>
      <c r="C3990" s="237">
        <v>84.893006363195695</v>
      </c>
    </row>
    <row r="3991" spans="2:3" x14ac:dyDescent="0.25">
      <c r="B3991" s="238">
        <v>3928</v>
      </c>
      <c r="C3991" s="237">
        <v>28.934540838532698</v>
      </c>
    </row>
    <row r="3992" spans="2:3" x14ac:dyDescent="0.25">
      <c r="B3992" s="238">
        <v>3929</v>
      </c>
      <c r="C3992" s="237">
        <v>26.346200966517145</v>
      </c>
    </row>
    <row r="3993" spans="2:3" x14ac:dyDescent="0.25">
      <c r="B3993" s="238">
        <v>3930</v>
      </c>
      <c r="C3993" s="237">
        <v>150.542838836859</v>
      </c>
    </row>
    <row r="3994" spans="2:3" x14ac:dyDescent="0.25">
      <c r="B3994" s="238">
        <v>3931</v>
      </c>
      <c r="C3994" s="237">
        <v>202.90268469669491</v>
      </c>
    </row>
    <row r="3995" spans="2:3" x14ac:dyDescent="0.25">
      <c r="B3995" s="238">
        <v>3932</v>
      </c>
      <c r="C3995" s="237">
        <v>339.91422411617594</v>
      </c>
    </row>
    <row r="3996" spans="2:3" x14ac:dyDescent="0.25">
      <c r="B3996" s="238">
        <v>3933</v>
      </c>
      <c r="C3996" s="237">
        <v>213.28210497543023</v>
      </c>
    </row>
    <row r="3997" spans="2:3" x14ac:dyDescent="0.25">
      <c r="B3997" s="238">
        <v>3934</v>
      </c>
      <c r="C3997" s="237">
        <v>-60.476901429199927</v>
      </c>
    </row>
    <row r="3998" spans="2:3" x14ac:dyDescent="0.25">
      <c r="B3998" s="238">
        <v>3935</v>
      </c>
      <c r="C3998" s="237">
        <v>-20.207253335619185</v>
      </c>
    </row>
    <row r="3999" spans="2:3" x14ac:dyDescent="0.25">
      <c r="B3999" s="238">
        <v>3936</v>
      </c>
      <c r="C3999" s="237">
        <v>-109.86656934597445</v>
      </c>
    </row>
    <row r="4000" spans="2:3" x14ac:dyDescent="0.25">
      <c r="B4000" s="238">
        <v>3937</v>
      </c>
      <c r="C4000" s="237">
        <v>-23.607017594849054</v>
      </c>
    </row>
    <row r="4001" spans="2:3" x14ac:dyDescent="0.25">
      <c r="B4001" s="238">
        <v>3938</v>
      </c>
      <c r="C4001" s="237">
        <v>44.470764968332119</v>
      </c>
    </row>
    <row r="4002" spans="2:3" x14ac:dyDescent="0.25">
      <c r="B4002" s="238">
        <v>3939</v>
      </c>
      <c r="C4002" s="237">
        <v>13.636351164086918</v>
      </c>
    </row>
    <row r="4003" spans="2:3" x14ac:dyDescent="0.25">
      <c r="B4003" s="238">
        <v>3940</v>
      </c>
      <c r="C4003" s="237">
        <v>93.010887464526661</v>
      </c>
    </row>
    <row r="4004" spans="2:3" x14ac:dyDescent="0.25">
      <c r="B4004" s="238">
        <v>3941</v>
      </c>
      <c r="C4004" s="237">
        <v>373.72360907203148</v>
      </c>
    </row>
    <row r="4005" spans="2:3" x14ac:dyDescent="0.25">
      <c r="B4005" s="238">
        <v>3942</v>
      </c>
      <c r="C4005" s="237">
        <v>268.85964316339482</v>
      </c>
    </row>
    <row r="4006" spans="2:3" x14ac:dyDescent="0.25">
      <c r="B4006" s="238">
        <v>3943</v>
      </c>
      <c r="C4006" s="237">
        <v>30.39120832790806</v>
      </c>
    </row>
    <row r="4007" spans="2:3" x14ac:dyDescent="0.25">
      <c r="B4007" s="238">
        <v>3944</v>
      </c>
      <c r="C4007" s="237">
        <v>74.478047820379516</v>
      </c>
    </row>
    <row r="4008" spans="2:3" x14ac:dyDescent="0.25">
      <c r="B4008" s="238">
        <v>3945</v>
      </c>
      <c r="C4008" s="237">
        <v>359.62313200755295</v>
      </c>
    </row>
    <row r="4009" spans="2:3" x14ac:dyDescent="0.25">
      <c r="B4009" s="238">
        <v>3946</v>
      </c>
      <c r="C4009" s="237">
        <v>189.95908150079259</v>
      </c>
    </row>
    <row r="4010" spans="2:3" x14ac:dyDescent="0.25">
      <c r="B4010" s="238">
        <v>3947</v>
      </c>
      <c r="C4010" s="237">
        <v>202.1552316131872</v>
      </c>
    </row>
    <row r="4011" spans="2:3" x14ac:dyDescent="0.25">
      <c r="B4011" s="238">
        <v>3948</v>
      </c>
      <c r="C4011" s="237">
        <v>280.77648278092596</v>
      </c>
    </row>
    <row r="4012" spans="2:3" x14ac:dyDescent="0.25">
      <c r="B4012" s="238">
        <v>3949</v>
      </c>
      <c r="C4012" s="237">
        <v>239.22188670289697</v>
      </c>
    </row>
    <row r="4013" spans="2:3" x14ac:dyDescent="0.25">
      <c r="B4013" s="238">
        <v>3950</v>
      </c>
      <c r="C4013" s="237">
        <v>89.525367705667151</v>
      </c>
    </row>
    <row r="4014" spans="2:3" x14ac:dyDescent="0.25">
      <c r="B4014" s="238">
        <v>3951</v>
      </c>
      <c r="C4014" s="237">
        <v>139.29847356866387</v>
      </c>
    </row>
    <row r="4015" spans="2:3" x14ac:dyDescent="0.25">
      <c r="B4015" s="238">
        <v>3952</v>
      </c>
      <c r="C4015" s="237">
        <v>144.92150884627591</v>
      </c>
    </row>
    <row r="4016" spans="2:3" x14ac:dyDescent="0.25">
      <c r="B4016" s="238">
        <v>3953</v>
      </c>
      <c r="C4016" s="237">
        <v>142.5130417469519</v>
      </c>
    </row>
    <row r="4017" spans="2:3" x14ac:dyDescent="0.25">
      <c r="B4017" s="238">
        <v>3954</v>
      </c>
      <c r="C4017" s="237">
        <v>182.03125743998791</v>
      </c>
    </row>
    <row r="4018" spans="2:3" x14ac:dyDescent="0.25">
      <c r="B4018" s="238">
        <v>3955</v>
      </c>
      <c r="C4018" s="237">
        <v>-17.981805742754347</v>
      </c>
    </row>
    <row r="4019" spans="2:3" x14ac:dyDescent="0.25">
      <c r="B4019" s="238">
        <v>3956</v>
      </c>
      <c r="C4019" s="237">
        <v>-56.336093392579585</v>
      </c>
    </row>
    <row r="4020" spans="2:3" x14ac:dyDescent="0.25">
      <c r="B4020" s="238">
        <v>3957</v>
      </c>
      <c r="C4020" s="237">
        <v>76.738391250930775</v>
      </c>
    </row>
    <row r="4021" spans="2:3" x14ac:dyDescent="0.25">
      <c r="B4021" s="238">
        <v>3958</v>
      </c>
      <c r="C4021" s="237">
        <v>-3.5411412288676445</v>
      </c>
    </row>
    <row r="4022" spans="2:3" x14ac:dyDescent="0.25">
      <c r="B4022" s="238">
        <v>3959</v>
      </c>
      <c r="C4022" s="237">
        <v>-73.139858746731562</v>
      </c>
    </row>
    <row r="4023" spans="2:3" x14ac:dyDescent="0.25">
      <c r="B4023" s="238">
        <v>3960</v>
      </c>
      <c r="C4023" s="237">
        <v>300.90219706254578</v>
      </c>
    </row>
    <row r="4024" spans="2:3" x14ac:dyDescent="0.25">
      <c r="B4024" s="238">
        <v>3961</v>
      </c>
      <c r="C4024" s="237">
        <v>103.63114621943484</v>
      </c>
    </row>
    <row r="4025" spans="2:3" x14ac:dyDescent="0.25">
      <c r="B4025" s="238">
        <v>3962</v>
      </c>
      <c r="C4025" s="237">
        <v>320.25337338412044</v>
      </c>
    </row>
    <row r="4026" spans="2:3" x14ac:dyDescent="0.25">
      <c r="B4026" s="238">
        <v>3963</v>
      </c>
      <c r="C4026" s="237">
        <v>158.31405550327329</v>
      </c>
    </row>
    <row r="4027" spans="2:3" x14ac:dyDescent="0.25">
      <c r="B4027" s="238">
        <v>3964</v>
      </c>
      <c r="C4027" s="237">
        <v>311.74216008526764</v>
      </c>
    </row>
    <row r="4028" spans="2:3" x14ac:dyDescent="0.25">
      <c r="B4028" s="238">
        <v>3965</v>
      </c>
      <c r="C4028" s="237">
        <v>-172.38572569237169</v>
      </c>
    </row>
    <row r="4029" spans="2:3" x14ac:dyDescent="0.25">
      <c r="B4029" s="238">
        <v>3966</v>
      </c>
      <c r="C4029" s="237">
        <v>13.96794178208134</v>
      </c>
    </row>
    <row r="4030" spans="2:3" x14ac:dyDescent="0.25">
      <c r="B4030" s="238">
        <v>3967</v>
      </c>
      <c r="C4030" s="237">
        <v>110.34280271755206</v>
      </c>
    </row>
    <row r="4031" spans="2:3" x14ac:dyDescent="0.25">
      <c r="B4031" s="238">
        <v>3968</v>
      </c>
      <c r="C4031" s="237">
        <v>-75.714707904654517</v>
      </c>
    </row>
    <row r="4032" spans="2:3" x14ac:dyDescent="0.25">
      <c r="B4032" s="238">
        <v>3969</v>
      </c>
      <c r="C4032" s="237">
        <v>259.4560343475099</v>
      </c>
    </row>
    <row r="4033" spans="2:3" x14ac:dyDescent="0.25">
      <c r="B4033" s="238">
        <v>3970</v>
      </c>
      <c r="C4033" s="237">
        <v>248.56158464711905</v>
      </c>
    </row>
    <row r="4034" spans="2:3" x14ac:dyDescent="0.25">
      <c r="B4034" s="238">
        <v>3971</v>
      </c>
      <c r="C4034" s="237">
        <v>-43.38323176289407</v>
      </c>
    </row>
    <row r="4035" spans="2:3" x14ac:dyDescent="0.25">
      <c r="B4035" s="238">
        <v>3972</v>
      </c>
      <c r="C4035" s="237">
        <v>-112.7371604772047</v>
      </c>
    </row>
    <row r="4036" spans="2:3" x14ac:dyDescent="0.25">
      <c r="B4036" s="238">
        <v>3973</v>
      </c>
      <c r="C4036" s="237">
        <v>234.64299387157854</v>
      </c>
    </row>
    <row r="4037" spans="2:3" x14ac:dyDescent="0.25">
      <c r="B4037" s="238">
        <v>3974</v>
      </c>
      <c r="C4037" s="237">
        <v>27.734055133963466</v>
      </c>
    </row>
    <row r="4038" spans="2:3" x14ac:dyDescent="0.25">
      <c r="B4038" s="238">
        <v>3975</v>
      </c>
      <c r="C4038" s="237">
        <v>354.15919834066824</v>
      </c>
    </row>
    <row r="4039" spans="2:3" x14ac:dyDescent="0.25">
      <c r="B4039" s="238">
        <v>3976</v>
      </c>
      <c r="C4039" s="237">
        <v>173.16939583333811</v>
      </c>
    </row>
    <row r="4040" spans="2:3" x14ac:dyDescent="0.25">
      <c r="B4040" s="238">
        <v>3977</v>
      </c>
      <c r="C4040" s="237">
        <v>91.558940619333697</v>
      </c>
    </row>
    <row r="4041" spans="2:3" x14ac:dyDescent="0.25">
      <c r="B4041" s="238">
        <v>3978</v>
      </c>
      <c r="C4041" s="237">
        <v>65.413274001054418</v>
      </c>
    </row>
    <row r="4042" spans="2:3" x14ac:dyDescent="0.25">
      <c r="B4042" s="238">
        <v>3979</v>
      </c>
      <c r="C4042" s="237">
        <v>3.023785868652169</v>
      </c>
    </row>
    <row r="4043" spans="2:3" x14ac:dyDescent="0.25">
      <c r="B4043" s="238">
        <v>3980</v>
      </c>
      <c r="C4043" s="237">
        <v>-81.673013647014614</v>
      </c>
    </row>
    <row r="4044" spans="2:3" x14ac:dyDescent="0.25">
      <c r="B4044" s="238">
        <v>3981</v>
      </c>
      <c r="C4044" s="237">
        <v>278.05398676223246</v>
      </c>
    </row>
    <row r="4045" spans="2:3" x14ac:dyDescent="0.25">
      <c r="B4045" s="238">
        <v>3982</v>
      </c>
      <c r="C4045" s="237">
        <v>34.912394703519254</v>
      </c>
    </row>
    <row r="4046" spans="2:3" x14ac:dyDescent="0.25">
      <c r="B4046" s="238">
        <v>3983</v>
      </c>
      <c r="C4046" s="237">
        <v>13.518338995360168</v>
      </c>
    </row>
    <row r="4047" spans="2:3" x14ac:dyDescent="0.25">
      <c r="B4047" s="238">
        <v>3984</v>
      </c>
      <c r="C4047" s="237">
        <v>-19.301343195237536</v>
      </c>
    </row>
    <row r="4048" spans="2:3" x14ac:dyDescent="0.25">
      <c r="B4048" s="238">
        <v>3985</v>
      </c>
      <c r="C4048" s="237">
        <v>26.069960052266552</v>
      </c>
    </row>
    <row r="4049" spans="2:3" x14ac:dyDescent="0.25">
      <c r="B4049" s="238">
        <v>3986</v>
      </c>
      <c r="C4049" s="237">
        <v>165.17887273513759</v>
      </c>
    </row>
    <row r="4050" spans="2:3" x14ac:dyDescent="0.25">
      <c r="B4050" s="238">
        <v>3987</v>
      </c>
      <c r="C4050" s="237">
        <v>143.30310786513189</v>
      </c>
    </row>
    <row r="4051" spans="2:3" x14ac:dyDescent="0.25">
      <c r="B4051" s="238">
        <v>3988</v>
      </c>
      <c r="C4051" s="237">
        <v>313.51792590014219</v>
      </c>
    </row>
    <row r="4052" spans="2:3" x14ac:dyDescent="0.25">
      <c r="B4052" s="238">
        <v>3989</v>
      </c>
      <c r="C4052" s="237">
        <v>176.22984429072915</v>
      </c>
    </row>
    <row r="4053" spans="2:3" x14ac:dyDescent="0.25">
      <c r="B4053" s="238">
        <v>3990</v>
      </c>
      <c r="C4053" s="237">
        <v>68.824191514194496</v>
      </c>
    </row>
    <row r="4054" spans="2:3" x14ac:dyDescent="0.25">
      <c r="B4054" s="238">
        <v>3991</v>
      </c>
      <c r="C4054" s="237">
        <v>63.337213530540133</v>
      </c>
    </row>
    <row r="4055" spans="2:3" x14ac:dyDescent="0.25">
      <c r="B4055" s="238">
        <v>3992</v>
      </c>
      <c r="C4055" s="237">
        <v>59.493972473193239</v>
      </c>
    </row>
    <row r="4056" spans="2:3" x14ac:dyDescent="0.25">
      <c r="B4056" s="238">
        <v>3993</v>
      </c>
      <c r="C4056" s="237">
        <v>118.26166707965339</v>
      </c>
    </row>
    <row r="4057" spans="2:3" x14ac:dyDescent="0.25">
      <c r="B4057" s="238">
        <v>3994</v>
      </c>
      <c r="C4057" s="237">
        <v>63.485221201731584</v>
      </c>
    </row>
    <row r="4058" spans="2:3" x14ac:dyDescent="0.25">
      <c r="B4058" s="238">
        <v>3995</v>
      </c>
      <c r="C4058" s="237">
        <v>46.304669328609123</v>
      </c>
    </row>
    <row r="4059" spans="2:3" x14ac:dyDescent="0.25">
      <c r="B4059" s="238">
        <v>3996</v>
      </c>
      <c r="C4059" s="237">
        <v>175.46155778783915</v>
      </c>
    </row>
    <row r="4060" spans="2:3" x14ac:dyDescent="0.25">
      <c r="B4060" s="238">
        <v>3997</v>
      </c>
      <c r="C4060" s="237">
        <v>-61.025447543423326</v>
      </c>
    </row>
    <row r="4061" spans="2:3" x14ac:dyDescent="0.25">
      <c r="B4061" s="238">
        <v>3998</v>
      </c>
      <c r="C4061" s="237">
        <v>-0.61091749155184516</v>
      </c>
    </row>
    <row r="4062" spans="2:3" x14ac:dyDescent="0.25">
      <c r="B4062" s="238">
        <v>3999</v>
      </c>
      <c r="C4062" s="237">
        <v>288.48272554170376</v>
      </c>
    </row>
    <row r="4063" spans="2:3" x14ac:dyDescent="0.25">
      <c r="B4063" s="238">
        <v>4000</v>
      </c>
      <c r="C4063" s="237">
        <v>134.17771507269612</v>
      </c>
    </row>
    <row r="4064" spans="2:3" x14ac:dyDescent="0.25">
      <c r="B4064" s="238">
        <v>4001</v>
      </c>
      <c r="C4064" s="237">
        <v>171.89322053114427</v>
      </c>
    </row>
    <row r="4065" spans="2:3" x14ac:dyDescent="0.25">
      <c r="B4065" s="238">
        <v>4002</v>
      </c>
      <c r="C4065" s="237">
        <v>-16.448601557358131</v>
      </c>
    </row>
    <row r="4066" spans="2:3" x14ac:dyDescent="0.25">
      <c r="B4066" s="238">
        <v>4003</v>
      </c>
      <c r="C4066" s="237">
        <v>125.54286419329584</v>
      </c>
    </row>
    <row r="4067" spans="2:3" x14ac:dyDescent="0.25">
      <c r="B4067" s="238">
        <v>4004</v>
      </c>
      <c r="C4067" s="237">
        <v>276.7757595605392</v>
      </c>
    </row>
    <row r="4068" spans="2:3" x14ac:dyDescent="0.25">
      <c r="B4068" s="238">
        <v>4005</v>
      </c>
      <c r="C4068" s="237">
        <v>221.91899364848115</v>
      </c>
    </row>
    <row r="4069" spans="2:3" x14ac:dyDescent="0.25">
      <c r="B4069" s="238">
        <v>4006</v>
      </c>
      <c r="C4069" s="237">
        <v>154.60677120285959</v>
      </c>
    </row>
    <row r="4070" spans="2:3" x14ac:dyDescent="0.25">
      <c r="B4070" s="238">
        <v>4007</v>
      </c>
      <c r="C4070" s="237">
        <v>-19.827782535515354</v>
      </c>
    </row>
    <row r="4071" spans="2:3" x14ac:dyDescent="0.25">
      <c r="B4071" s="238">
        <v>4008</v>
      </c>
      <c r="C4071" s="237">
        <v>92.341077466246034</v>
      </c>
    </row>
    <row r="4072" spans="2:3" x14ac:dyDescent="0.25">
      <c r="B4072" s="238">
        <v>4009</v>
      </c>
      <c r="C4072" s="237">
        <v>265.74265388429569</v>
      </c>
    </row>
    <row r="4073" spans="2:3" x14ac:dyDescent="0.25">
      <c r="B4073" s="238">
        <v>4010</v>
      </c>
      <c r="C4073" s="237">
        <v>215.25962009200211</v>
      </c>
    </row>
    <row r="4074" spans="2:3" x14ac:dyDescent="0.25">
      <c r="B4074" s="238">
        <v>4011</v>
      </c>
      <c r="C4074" s="237">
        <v>136.2924070788055</v>
      </c>
    </row>
    <row r="4075" spans="2:3" x14ac:dyDescent="0.25">
      <c r="B4075" s="238">
        <v>4012</v>
      </c>
      <c r="C4075" s="237">
        <v>111.62503218720759</v>
      </c>
    </row>
    <row r="4076" spans="2:3" x14ac:dyDescent="0.25">
      <c r="B4076" s="238">
        <v>4013</v>
      </c>
      <c r="C4076" s="237">
        <v>39.878888300565151</v>
      </c>
    </row>
    <row r="4077" spans="2:3" x14ac:dyDescent="0.25">
      <c r="B4077" s="238">
        <v>4014</v>
      </c>
      <c r="C4077" s="237">
        <v>151.67943787406134</v>
      </c>
    </row>
    <row r="4078" spans="2:3" x14ac:dyDescent="0.25">
      <c r="B4078" s="238">
        <v>4015</v>
      </c>
      <c r="C4078" s="237">
        <v>96.812779129202937</v>
      </c>
    </row>
    <row r="4079" spans="2:3" x14ac:dyDescent="0.25">
      <c r="B4079" s="238">
        <v>4016</v>
      </c>
      <c r="C4079" s="237">
        <v>157.22400221467683</v>
      </c>
    </row>
    <row r="4080" spans="2:3" x14ac:dyDescent="0.25">
      <c r="B4080" s="238">
        <v>4017</v>
      </c>
      <c r="C4080" s="237">
        <v>173.57358438896023</v>
      </c>
    </row>
    <row r="4081" spans="2:3" x14ac:dyDescent="0.25">
      <c r="B4081" s="238">
        <v>4018</v>
      </c>
      <c r="C4081" s="237">
        <v>185.15433244739279</v>
      </c>
    </row>
    <row r="4082" spans="2:3" x14ac:dyDescent="0.25">
      <c r="B4082" s="238">
        <v>4019</v>
      </c>
      <c r="C4082" s="237">
        <v>233.95738361324555</v>
      </c>
    </row>
    <row r="4083" spans="2:3" x14ac:dyDescent="0.25">
      <c r="B4083" s="238">
        <v>4020</v>
      </c>
      <c r="C4083" s="237">
        <v>-208.26050417209842</v>
      </c>
    </row>
    <row r="4084" spans="2:3" x14ac:dyDescent="0.25">
      <c r="B4084" s="238">
        <v>4021</v>
      </c>
      <c r="C4084" s="237">
        <v>93.889588512836383</v>
      </c>
    </row>
    <row r="4085" spans="2:3" x14ac:dyDescent="0.25">
      <c r="B4085" s="238">
        <v>4022</v>
      </c>
      <c r="C4085" s="237">
        <v>219.18802674250668</v>
      </c>
    </row>
    <row r="4086" spans="2:3" x14ac:dyDescent="0.25">
      <c r="B4086" s="238">
        <v>4023</v>
      </c>
      <c r="C4086" s="237">
        <v>101.95325995551315</v>
      </c>
    </row>
    <row r="4087" spans="2:3" x14ac:dyDescent="0.25">
      <c r="B4087" s="238">
        <v>4024</v>
      </c>
      <c r="C4087" s="237">
        <v>82.076826892482003</v>
      </c>
    </row>
    <row r="4088" spans="2:3" x14ac:dyDescent="0.25">
      <c r="B4088" s="238">
        <v>4025</v>
      </c>
      <c r="C4088" s="237">
        <v>46.164707114949351</v>
      </c>
    </row>
    <row r="4089" spans="2:3" x14ac:dyDescent="0.25">
      <c r="B4089" s="238">
        <v>4026</v>
      </c>
      <c r="C4089" s="237">
        <v>161.06781747180275</v>
      </c>
    </row>
    <row r="4090" spans="2:3" x14ac:dyDescent="0.25">
      <c r="B4090" s="238">
        <v>4027</v>
      </c>
      <c r="C4090" s="237">
        <v>82.560764480076216</v>
      </c>
    </row>
    <row r="4091" spans="2:3" x14ac:dyDescent="0.25">
      <c r="B4091" s="238">
        <v>4028</v>
      </c>
      <c r="C4091" s="237">
        <v>106.10240039044527</v>
      </c>
    </row>
    <row r="4092" spans="2:3" x14ac:dyDescent="0.25">
      <c r="B4092" s="238">
        <v>4029</v>
      </c>
      <c r="C4092" s="237">
        <v>218.02853735846543</v>
      </c>
    </row>
    <row r="4093" spans="2:3" x14ac:dyDescent="0.25">
      <c r="B4093" s="238">
        <v>4030</v>
      </c>
      <c r="C4093" s="237">
        <v>304.05355803153111</v>
      </c>
    </row>
    <row r="4094" spans="2:3" x14ac:dyDescent="0.25">
      <c r="B4094" s="238">
        <v>4031</v>
      </c>
      <c r="C4094" s="237">
        <v>-86.194374108843476</v>
      </c>
    </row>
    <row r="4095" spans="2:3" x14ac:dyDescent="0.25">
      <c r="B4095" s="238">
        <v>4032</v>
      </c>
      <c r="C4095" s="237">
        <v>67.879077843365536</v>
      </c>
    </row>
    <row r="4096" spans="2:3" x14ac:dyDescent="0.25">
      <c r="B4096" s="238">
        <v>4033</v>
      </c>
      <c r="C4096" s="237">
        <v>289.26733774725739</v>
      </c>
    </row>
    <row r="4097" spans="2:3" x14ac:dyDescent="0.25">
      <c r="B4097" s="238">
        <v>4034</v>
      </c>
      <c r="C4097" s="237">
        <v>321.78445987865962</v>
      </c>
    </row>
    <row r="4098" spans="2:3" x14ac:dyDescent="0.25">
      <c r="B4098" s="238">
        <v>4035</v>
      </c>
      <c r="C4098" s="237">
        <v>111.97014975227266</v>
      </c>
    </row>
    <row r="4099" spans="2:3" x14ac:dyDescent="0.25">
      <c r="B4099" s="238">
        <v>4036</v>
      </c>
      <c r="C4099" s="237">
        <v>138.1584614872381</v>
      </c>
    </row>
    <row r="4100" spans="2:3" x14ac:dyDescent="0.25">
      <c r="B4100" s="238">
        <v>4037</v>
      </c>
      <c r="C4100" s="237">
        <v>204.36300159182326</v>
      </c>
    </row>
    <row r="4101" spans="2:3" x14ac:dyDescent="0.25">
      <c r="B4101" s="238">
        <v>4038</v>
      </c>
      <c r="C4101" s="237">
        <v>226.42278971193832</v>
      </c>
    </row>
    <row r="4102" spans="2:3" x14ac:dyDescent="0.25">
      <c r="B4102" s="238">
        <v>4039</v>
      </c>
      <c r="C4102" s="237">
        <v>163.64870054291103</v>
      </c>
    </row>
    <row r="4103" spans="2:3" x14ac:dyDescent="0.25">
      <c r="B4103" s="238">
        <v>4040</v>
      </c>
      <c r="C4103" s="237">
        <v>225.59998767013218</v>
      </c>
    </row>
    <row r="4104" spans="2:3" x14ac:dyDescent="0.25">
      <c r="B4104" s="238">
        <v>4041</v>
      </c>
      <c r="C4104" s="237">
        <v>269.10553936708959</v>
      </c>
    </row>
    <row r="4105" spans="2:3" x14ac:dyDescent="0.25">
      <c r="B4105" s="238">
        <v>4042</v>
      </c>
      <c r="C4105" s="237">
        <v>-7.2566217983000882</v>
      </c>
    </row>
    <row r="4106" spans="2:3" x14ac:dyDescent="0.25">
      <c r="B4106" s="238">
        <v>4043</v>
      </c>
      <c r="C4106" s="237">
        <v>122.99411414899612</v>
      </c>
    </row>
    <row r="4107" spans="2:3" x14ac:dyDescent="0.25">
      <c r="B4107" s="238">
        <v>4044</v>
      </c>
      <c r="C4107" s="237">
        <v>176.34282310878291</v>
      </c>
    </row>
    <row r="4108" spans="2:3" x14ac:dyDescent="0.25">
      <c r="B4108" s="238">
        <v>4045</v>
      </c>
      <c r="C4108" s="237">
        <v>52.960319039580838</v>
      </c>
    </row>
    <row r="4109" spans="2:3" x14ac:dyDescent="0.25">
      <c r="B4109" s="238">
        <v>4046</v>
      </c>
      <c r="C4109" s="237">
        <v>2.4637461687190978</v>
      </c>
    </row>
    <row r="4110" spans="2:3" x14ac:dyDescent="0.25">
      <c r="B4110" s="238">
        <v>4047</v>
      </c>
      <c r="C4110" s="237">
        <v>55.410867743306227</v>
      </c>
    </row>
    <row r="4111" spans="2:3" x14ac:dyDescent="0.25">
      <c r="B4111" s="238">
        <v>4048</v>
      </c>
      <c r="C4111" s="237">
        <v>221.22429412524832</v>
      </c>
    </row>
    <row r="4112" spans="2:3" x14ac:dyDescent="0.25">
      <c r="B4112" s="238">
        <v>4049</v>
      </c>
      <c r="C4112" s="237">
        <v>394.1724516779301</v>
      </c>
    </row>
    <row r="4113" spans="2:3" x14ac:dyDescent="0.25">
      <c r="B4113" s="238">
        <v>4050</v>
      </c>
      <c r="C4113" s="237">
        <v>18.686340790526941</v>
      </c>
    </row>
    <row r="4114" spans="2:3" x14ac:dyDescent="0.25">
      <c r="B4114" s="238">
        <v>4051</v>
      </c>
      <c r="C4114" s="237">
        <v>-49.919999364544736</v>
      </c>
    </row>
    <row r="4115" spans="2:3" x14ac:dyDescent="0.25">
      <c r="B4115" s="238">
        <v>4052</v>
      </c>
      <c r="C4115" s="237">
        <v>106.33452162579404</v>
      </c>
    </row>
    <row r="4116" spans="2:3" x14ac:dyDescent="0.25">
      <c r="B4116" s="238">
        <v>4053</v>
      </c>
      <c r="C4116" s="237">
        <v>255.49388260422015</v>
      </c>
    </row>
    <row r="4117" spans="2:3" x14ac:dyDescent="0.25">
      <c r="B4117" s="238">
        <v>4054</v>
      </c>
      <c r="C4117" s="237">
        <v>252.32130081654606</v>
      </c>
    </row>
    <row r="4118" spans="2:3" x14ac:dyDescent="0.25">
      <c r="B4118" s="238">
        <v>4055</v>
      </c>
      <c r="C4118" s="237">
        <v>226.17088435550721</v>
      </c>
    </row>
    <row r="4119" spans="2:3" x14ac:dyDescent="0.25">
      <c r="B4119" s="238">
        <v>4056</v>
      </c>
      <c r="C4119" s="237">
        <v>183.13937946117954</v>
      </c>
    </row>
    <row r="4120" spans="2:3" x14ac:dyDescent="0.25">
      <c r="B4120" s="238">
        <v>4057</v>
      </c>
      <c r="C4120" s="237">
        <v>316.41995097504582</v>
      </c>
    </row>
    <row r="4121" spans="2:3" x14ac:dyDescent="0.25">
      <c r="B4121" s="238">
        <v>4058</v>
      </c>
      <c r="C4121" s="237">
        <v>318.29674509690102</v>
      </c>
    </row>
    <row r="4122" spans="2:3" x14ac:dyDescent="0.25">
      <c r="B4122" s="238">
        <v>4059</v>
      </c>
      <c r="C4122" s="237">
        <v>216.94955985533127</v>
      </c>
    </row>
    <row r="4123" spans="2:3" x14ac:dyDescent="0.25">
      <c r="B4123" s="238">
        <v>4060</v>
      </c>
      <c r="C4123" s="237">
        <v>230.2188830624535</v>
      </c>
    </row>
    <row r="4124" spans="2:3" x14ac:dyDescent="0.25">
      <c r="B4124" s="238">
        <v>4061</v>
      </c>
      <c r="C4124" s="237">
        <v>12.008008697573771</v>
      </c>
    </row>
    <row r="4125" spans="2:3" x14ac:dyDescent="0.25">
      <c r="B4125" s="238">
        <v>4062</v>
      </c>
      <c r="C4125" s="237">
        <v>105.72212387127179</v>
      </c>
    </row>
    <row r="4126" spans="2:3" x14ac:dyDescent="0.25">
      <c r="B4126" s="238">
        <v>4063</v>
      </c>
      <c r="C4126" s="237">
        <v>95.447824805337447</v>
      </c>
    </row>
    <row r="4127" spans="2:3" x14ac:dyDescent="0.25">
      <c r="B4127" s="238">
        <v>4064</v>
      </c>
      <c r="C4127" s="237">
        <v>-31.329640657961875</v>
      </c>
    </row>
    <row r="4128" spans="2:3" x14ac:dyDescent="0.25">
      <c r="B4128" s="238">
        <v>4065</v>
      </c>
      <c r="C4128" s="237">
        <v>12.617083964480898</v>
      </c>
    </row>
    <row r="4129" spans="2:3" x14ac:dyDescent="0.25">
      <c r="B4129" s="238">
        <v>4066</v>
      </c>
      <c r="C4129" s="237">
        <v>3.3756292114604349</v>
      </c>
    </row>
    <row r="4130" spans="2:3" x14ac:dyDescent="0.25">
      <c r="B4130" s="238">
        <v>4067</v>
      </c>
      <c r="C4130" s="237">
        <v>96.249323664888877</v>
      </c>
    </row>
    <row r="4131" spans="2:3" x14ac:dyDescent="0.25">
      <c r="B4131" s="238">
        <v>4068</v>
      </c>
      <c r="C4131" s="237">
        <v>132.34545941177137</v>
      </c>
    </row>
    <row r="4132" spans="2:3" x14ac:dyDescent="0.25">
      <c r="B4132" s="238">
        <v>4069</v>
      </c>
      <c r="C4132" s="237">
        <v>143.37388261652077</v>
      </c>
    </row>
    <row r="4133" spans="2:3" x14ac:dyDescent="0.25">
      <c r="B4133" s="238">
        <v>4070</v>
      </c>
      <c r="C4133" s="237">
        <v>204.63410092423629</v>
      </c>
    </row>
    <row r="4134" spans="2:3" x14ac:dyDescent="0.25">
      <c r="B4134" s="238">
        <v>4071</v>
      </c>
      <c r="C4134" s="237">
        <v>-67.942369999633001</v>
      </c>
    </row>
    <row r="4135" spans="2:3" x14ac:dyDescent="0.25">
      <c r="B4135" s="238">
        <v>4072</v>
      </c>
      <c r="C4135" s="237">
        <v>301.43002039103783</v>
      </c>
    </row>
    <row r="4136" spans="2:3" x14ac:dyDescent="0.25">
      <c r="B4136" s="238">
        <v>4073</v>
      </c>
      <c r="C4136" s="237">
        <v>160.94378707530331</v>
      </c>
    </row>
    <row r="4137" spans="2:3" x14ac:dyDescent="0.25">
      <c r="B4137" s="238">
        <v>4074</v>
      </c>
      <c r="C4137" s="237">
        <v>182.2601955412353</v>
      </c>
    </row>
    <row r="4138" spans="2:3" x14ac:dyDescent="0.25">
      <c r="B4138" s="238">
        <v>4075</v>
      </c>
      <c r="C4138" s="237">
        <v>-151.93981143496455</v>
      </c>
    </row>
    <row r="4139" spans="2:3" x14ac:dyDescent="0.25">
      <c r="B4139" s="238">
        <v>4076</v>
      </c>
      <c r="C4139" s="237">
        <v>-40.994210913965787</v>
      </c>
    </row>
    <row r="4140" spans="2:3" x14ac:dyDescent="0.25">
      <c r="B4140" s="238">
        <v>4077</v>
      </c>
      <c r="C4140" s="237">
        <v>-46.908178380864285</v>
      </c>
    </row>
    <row r="4141" spans="2:3" x14ac:dyDescent="0.25">
      <c r="B4141" s="238">
        <v>4078</v>
      </c>
      <c r="C4141" s="237">
        <v>135.50655932030952</v>
      </c>
    </row>
    <row r="4142" spans="2:3" x14ac:dyDescent="0.25">
      <c r="B4142" s="238">
        <v>4079</v>
      </c>
      <c r="C4142" s="237">
        <v>284.1489715208441</v>
      </c>
    </row>
    <row r="4143" spans="2:3" x14ac:dyDescent="0.25">
      <c r="B4143" s="238">
        <v>4080</v>
      </c>
      <c r="C4143" s="237">
        <v>236.37683941644306</v>
      </c>
    </row>
    <row r="4144" spans="2:3" x14ac:dyDescent="0.25">
      <c r="B4144" s="238">
        <v>4081</v>
      </c>
      <c r="C4144" s="237">
        <v>417.71778892759119</v>
      </c>
    </row>
    <row r="4145" spans="2:3" x14ac:dyDescent="0.25">
      <c r="B4145" s="238">
        <v>4082</v>
      </c>
      <c r="C4145" s="237">
        <v>47.35775587556698</v>
      </c>
    </row>
    <row r="4146" spans="2:3" x14ac:dyDescent="0.25">
      <c r="B4146" s="238">
        <v>4083</v>
      </c>
      <c r="C4146" s="237">
        <v>41.346896441587759</v>
      </c>
    </row>
    <row r="4147" spans="2:3" x14ac:dyDescent="0.25">
      <c r="B4147" s="238">
        <v>4084</v>
      </c>
      <c r="C4147" s="237">
        <v>15.746815247252059</v>
      </c>
    </row>
    <row r="4148" spans="2:3" x14ac:dyDescent="0.25">
      <c r="B4148" s="238">
        <v>4085</v>
      </c>
      <c r="C4148" s="237">
        <v>163.72849224871521</v>
      </c>
    </row>
    <row r="4149" spans="2:3" x14ac:dyDescent="0.25">
      <c r="B4149" s="238">
        <v>4086</v>
      </c>
      <c r="C4149" s="237">
        <v>91.474073857815</v>
      </c>
    </row>
    <row r="4150" spans="2:3" x14ac:dyDescent="0.25">
      <c r="B4150" s="238">
        <v>4087</v>
      </c>
      <c r="C4150" s="237">
        <v>218.68845802856421</v>
      </c>
    </row>
    <row r="4151" spans="2:3" x14ac:dyDescent="0.25">
      <c r="B4151" s="238">
        <v>4088</v>
      </c>
      <c r="C4151" s="237">
        <v>207.09269099236766</v>
      </c>
    </row>
    <row r="4152" spans="2:3" x14ac:dyDescent="0.25">
      <c r="B4152" s="238">
        <v>4089</v>
      </c>
      <c r="C4152" s="237">
        <v>58.627900782735438</v>
      </c>
    </row>
    <row r="4153" spans="2:3" x14ac:dyDescent="0.25">
      <c r="B4153" s="238">
        <v>4090</v>
      </c>
      <c r="C4153" s="237">
        <v>81.22976910558701</v>
      </c>
    </row>
    <row r="4154" spans="2:3" x14ac:dyDescent="0.25">
      <c r="B4154" s="238">
        <v>4091</v>
      </c>
      <c r="C4154" s="237">
        <v>43.015862834495451</v>
      </c>
    </row>
    <row r="4155" spans="2:3" x14ac:dyDescent="0.25">
      <c r="B4155" s="238">
        <v>4092</v>
      </c>
      <c r="C4155" s="237">
        <v>115.46428721728743</v>
      </c>
    </row>
    <row r="4156" spans="2:3" x14ac:dyDescent="0.25">
      <c r="B4156" s="238">
        <v>4093</v>
      </c>
      <c r="C4156" s="237">
        <v>89.884078809425148</v>
      </c>
    </row>
    <row r="4157" spans="2:3" x14ac:dyDescent="0.25">
      <c r="B4157" s="238">
        <v>4094</v>
      </c>
      <c r="C4157" s="237">
        <v>109.09475236902654</v>
      </c>
    </row>
    <row r="4158" spans="2:3" x14ac:dyDescent="0.25">
      <c r="B4158" s="238">
        <v>4095</v>
      </c>
      <c r="C4158" s="237">
        <v>30.427895607605549</v>
      </c>
    </row>
    <row r="4159" spans="2:3" x14ac:dyDescent="0.25">
      <c r="B4159" s="238">
        <v>4096</v>
      </c>
      <c r="C4159" s="237">
        <v>115.26693933740339</v>
      </c>
    </row>
    <row r="4160" spans="2:3" x14ac:dyDescent="0.25">
      <c r="B4160" s="238">
        <v>4097</v>
      </c>
      <c r="C4160" s="237">
        <v>191.32378797020425</v>
      </c>
    </row>
    <row r="4161" spans="2:3" x14ac:dyDescent="0.25">
      <c r="B4161" s="238">
        <v>4098</v>
      </c>
      <c r="C4161" s="237">
        <v>127.28203416954312</v>
      </c>
    </row>
    <row r="4162" spans="2:3" x14ac:dyDescent="0.25">
      <c r="B4162" s="238">
        <v>4099</v>
      </c>
      <c r="C4162" s="237">
        <v>-37.333619156110302</v>
      </c>
    </row>
    <row r="4163" spans="2:3" x14ac:dyDescent="0.25">
      <c r="B4163" s="238">
        <v>4100</v>
      </c>
      <c r="C4163" s="237">
        <v>193.04276398401259</v>
      </c>
    </row>
    <row r="4164" spans="2:3" x14ac:dyDescent="0.25">
      <c r="B4164" s="238">
        <v>4101</v>
      </c>
      <c r="C4164" s="237">
        <v>278.11749875439546</v>
      </c>
    </row>
    <row r="4165" spans="2:3" x14ac:dyDescent="0.25">
      <c r="B4165" s="238">
        <v>4102</v>
      </c>
      <c r="C4165" s="237">
        <v>286.48563737690233</v>
      </c>
    </row>
    <row r="4166" spans="2:3" x14ac:dyDescent="0.25">
      <c r="B4166" s="238">
        <v>4103</v>
      </c>
      <c r="C4166" s="237">
        <v>248.57226951384911</v>
      </c>
    </row>
    <row r="4167" spans="2:3" x14ac:dyDescent="0.25">
      <c r="B4167" s="238">
        <v>4104</v>
      </c>
      <c r="C4167" s="237">
        <v>-34.473521507819498</v>
      </c>
    </row>
    <row r="4168" spans="2:3" x14ac:dyDescent="0.25">
      <c r="B4168" s="238">
        <v>4105</v>
      </c>
      <c r="C4168" s="237">
        <v>41.518166861839731</v>
      </c>
    </row>
    <row r="4169" spans="2:3" x14ac:dyDescent="0.25">
      <c r="B4169" s="238">
        <v>4106</v>
      </c>
      <c r="C4169" s="237">
        <v>148.57306699469035</v>
      </c>
    </row>
    <row r="4170" spans="2:3" x14ac:dyDescent="0.25">
      <c r="B4170" s="238">
        <v>4107</v>
      </c>
      <c r="C4170" s="237">
        <v>280.89965046859174</v>
      </c>
    </row>
    <row r="4171" spans="2:3" x14ac:dyDescent="0.25">
      <c r="B4171" s="238">
        <v>4108</v>
      </c>
      <c r="C4171" s="237">
        <v>168.12782809141265</v>
      </c>
    </row>
    <row r="4172" spans="2:3" x14ac:dyDescent="0.25">
      <c r="B4172" s="238">
        <v>4109</v>
      </c>
      <c r="C4172" s="237">
        <v>-83.179423520746781</v>
      </c>
    </row>
    <row r="4173" spans="2:3" x14ac:dyDescent="0.25">
      <c r="B4173" s="238">
        <v>4110</v>
      </c>
      <c r="C4173" s="237">
        <v>285.58587960769484</v>
      </c>
    </row>
    <row r="4174" spans="2:3" x14ac:dyDescent="0.25">
      <c r="B4174" s="238">
        <v>4111</v>
      </c>
      <c r="C4174" s="237">
        <v>313.38289540441372</v>
      </c>
    </row>
    <row r="4175" spans="2:3" x14ac:dyDescent="0.25">
      <c r="B4175" s="238">
        <v>4112</v>
      </c>
      <c r="C4175" s="237">
        <v>54.600667870453719</v>
      </c>
    </row>
    <row r="4176" spans="2:3" x14ac:dyDescent="0.25">
      <c r="B4176" s="238">
        <v>4113</v>
      </c>
      <c r="C4176" s="237">
        <v>60.730998858960348</v>
      </c>
    </row>
    <row r="4177" spans="2:3" x14ac:dyDescent="0.25">
      <c r="B4177" s="238">
        <v>4114</v>
      </c>
      <c r="C4177" s="237">
        <v>-36.468003799708356</v>
      </c>
    </row>
    <row r="4178" spans="2:3" x14ac:dyDescent="0.25">
      <c r="B4178" s="238">
        <v>4115</v>
      </c>
      <c r="C4178" s="237">
        <v>-25.729331410878302</v>
      </c>
    </row>
    <row r="4179" spans="2:3" x14ac:dyDescent="0.25">
      <c r="B4179" s="238">
        <v>4116</v>
      </c>
      <c r="C4179" s="237">
        <v>164.02370930097783</v>
      </c>
    </row>
    <row r="4180" spans="2:3" x14ac:dyDescent="0.25">
      <c r="B4180" s="238">
        <v>4117</v>
      </c>
      <c r="C4180" s="237">
        <v>161.28358778022732</v>
      </c>
    </row>
    <row r="4181" spans="2:3" x14ac:dyDescent="0.25">
      <c r="B4181" s="238">
        <v>4118</v>
      </c>
      <c r="C4181" s="237">
        <v>44.846206842867119</v>
      </c>
    </row>
    <row r="4182" spans="2:3" x14ac:dyDescent="0.25">
      <c r="B4182" s="238">
        <v>4119</v>
      </c>
      <c r="C4182" s="237">
        <v>198.60600995229214</v>
      </c>
    </row>
    <row r="4183" spans="2:3" x14ac:dyDescent="0.25">
      <c r="B4183" s="238">
        <v>4120</v>
      </c>
      <c r="C4183" s="237">
        <v>121.81470846736279</v>
      </c>
    </row>
    <row r="4184" spans="2:3" x14ac:dyDescent="0.25">
      <c r="B4184" s="238">
        <v>4121</v>
      </c>
      <c r="C4184" s="237">
        <v>266.37292300772179</v>
      </c>
    </row>
    <row r="4185" spans="2:3" x14ac:dyDescent="0.25">
      <c r="B4185" s="238">
        <v>4122</v>
      </c>
      <c r="C4185" s="237">
        <v>167.88919973313662</v>
      </c>
    </row>
    <row r="4186" spans="2:3" x14ac:dyDescent="0.25">
      <c r="B4186" s="238">
        <v>4123</v>
      </c>
      <c r="C4186" s="237">
        <v>126.31765418635489</v>
      </c>
    </row>
    <row r="4187" spans="2:3" x14ac:dyDescent="0.25">
      <c r="B4187" s="238">
        <v>4124</v>
      </c>
      <c r="C4187" s="237">
        <v>18.949821235210223</v>
      </c>
    </row>
    <row r="4188" spans="2:3" x14ac:dyDescent="0.25">
      <c r="B4188" s="238">
        <v>4125</v>
      </c>
      <c r="C4188" s="237">
        <v>64.549455125315831</v>
      </c>
    </row>
    <row r="4189" spans="2:3" x14ac:dyDescent="0.25">
      <c r="B4189" s="238">
        <v>4126</v>
      </c>
      <c r="C4189" s="237">
        <v>428.59165430243155</v>
      </c>
    </row>
    <row r="4190" spans="2:3" x14ac:dyDescent="0.25">
      <c r="B4190" s="238">
        <v>4127</v>
      </c>
      <c r="C4190" s="237">
        <v>-108.65642955243496</v>
      </c>
    </row>
    <row r="4191" spans="2:3" x14ac:dyDescent="0.25">
      <c r="B4191" s="238">
        <v>4128</v>
      </c>
      <c r="C4191" s="237">
        <v>54.321579643541256</v>
      </c>
    </row>
    <row r="4192" spans="2:3" x14ac:dyDescent="0.25">
      <c r="B4192" s="238">
        <v>4129</v>
      </c>
      <c r="C4192" s="237">
        <v>49.739841692197373</v>
      </c>
    </row>
    <row r="4193" spans="2:3" x14ac:dyDescent="0.25">
      <c r="B4193" s="238">
        <v>4130</v>
      </c>
      <c r="C4193" s="237">
        <v>-39.898295957802759</v>
      </c>
    </row>
    <row r="4194" spans="2:3" x14ac:dyDescent="0.25">
      <c r="B4194" s="238">
        <v>4131</v>
      </c>
      <c r="C4194" s="237">
        <v>344.89110231749009</v>
      </c>
    </row>
    <row r="4195" spans="2:3" x14ac:dyDescent="0.25">
      <c r="B4195" s="238">
        <v>4132</v>
      </c>
      <c r="C4195" s="237">
        <v>112.39763275045456</v>
      </c>
    </row>
    <row r="4196" spans="2:3" x14ac:dyDescent="0.25">
      <c r="B4196" s="238">
        <v>4133</v>
      </c>
      <c r="C4196" s="237">
        <v>267.38677306981549</v>
      </c>
    </row>
    <row r="4197" spans="2:3" x14ac:dyDescent="0.25">
      <c r="B4197" s="238">
        <v>4134</v>
      </c>
      <c r="C4197" s="237">
        <v>147.56114712677484</v>
      </c>
    </row>
    <row r="4198" spans="2:3" x14ac:dyDescent="0.25">
      <c r="B4198" s="238">
        <v>4135</v>
      </c>
      <c r="C4198" s="237">
        <v>476.25470690213734</v>
      </c>
    </row>
    <row r="4199" spans="2:3" x14ac:dyDescent="0.25">
      <c r="B4199" s="238">
        <v>4136</v>
      </c>
      <c r="C4199" s="237">
        <v>-97.644025172751753</v>
      </c>
    </row>
    <row r="4200" spans="2:3" x14ac:dyDescent="0.25">
      <c r="B4200" s="238">
        <v>4137</v>
      </c>
      <c r="C4200" s="237">
        <v>88.186287195801199</v>
      </c>
    </row>
    <row r="4201" spans="2:3" x14ac:dyDescent="0.25">
      <c r="B4201" s="238">
        <v>4138</v>
      </c>
      <c r="C4201" s="237">
        <v>281.65414329341166</v>
      </c>
    </row>
    <row r="4202" spans="2:3" x14ac:dyDescent="0.25">
      <c r="B4202" s="238">
        <v>4139</v>
      </c>
      <c r="C4202" s="237">
        <v>214.08845587171581</v>
      </c>
    </row>
    <row r="4203" spans="2:3" x14ac:dyDescent="0.25">
      <c r="B4203" s="238">
        <v>4140</v>
      </c>
      <c r="C4203" s="237">
        <v>35.364187987840197</v>
      </c>
    </row>
    <row r="4204" spans="2:3" x14ac:dyDescent="0.25">
      <c r="B4204" s="238">
        <v>4141</v>
      </c>
      <c r="C4204" s="237">
        <v>269.51670032246682</v>
      </c>
    </row>
    <row r="4205" spans="2:3" x14ac:dyDescent="0.25">
      <c r="B4205" s="238">
        <v>4142</v>
      </c>
      <c r="C4205" s="237">
        <v>225.86074935041108</v>
      </c>
    </row>
    <row r="4206" spans="2:3" x14ac:dyDescent="0.25">
      <c r="B4206" s="238">
        <v>4143</v>
      </c>
      <c r="C4206" s="237">
        <v>221.28208648497804</v>
      </c>
    </row>
    <row r="4207" spans="2:3" x14ac:dyDescent="0.25">
      <c r="B4207" s="238">
        <v>4144</v>
      </c>
      <c r="C4207" s="237">
        <v>123.63715856506619</v>
      </c>
    </row>
    <row r="4208" spans="2:3" x14ac:dyDescent="0.25">
      <c r="B4208" s="238">
        <v>4145</v>
      </c>
      <c r="C4208" s="237">
        <v>200.90867765958262</v>
      </c>
    </row>
    <row r="4209" spans="2:3" x14ac:dyDescent="0.25">
      <c r="B4209" s="238">
        <v>4146</v>
      </c>
      <c r="C4209" s="237">
        <v>-182.98121966841808</v>
      </c>
    </row>
    <row r="4210" spans="2:3" x14ac:dyDescent="0.25">
      <c r="B4210" s="238">
        <v>4147</v>
      </c>
      <c r="C4210" s="237">
        <v>327.13263057293068</v>
      </c>
    </row>
    <row r="4211" spans="2:3" x14ac:dyDescent="0.25">
      <c r="B4211" s="238">
        <v>4148</v>
      </c>
      <c r="C4211" s="237">
        <v>133.98720757810995</v>
      </c>
    </row>
    <row r="4212" spans="2:3" x14ac:dyDescent="0.25">
      <c r="B4212" s="238">
        <v>4149</v>
      </c>
      <c r="C4212" s="237">
        <v>-150.41587320493187</v>
      </c>
    </row>
    <row r="4213" spans="2:3" x14ac:dyDescent="0.25">
      <c r="B4213" s="238">
        <v>4150</v>
      </c>
      <c r="C4213" s="237">
        <v>402.53316320837217</v>
      </c>
    </row>
    <row r="4214" spans="2:3" x14ac:dyDescent="0.25">
      <c r="B4214" s="238">
        <v>4151</v>
      </c>
      <c r="C4214" s="237">
        <v>142.48252910809683</v>
      </c>
    </row>
    <row r="4215" spans="2:3" x14ac:dyDescent="0.25">
      <c r="B4215" s="238">
        <v>4152</v>
      </c>
      <c r="C4215" s="237">
        <v>-50.400198296743866</v>
      </c>
    </row>
    <row r="4216" spans="2:3" x14ac:dyDescent="0.25">
      <c r="B4216" s="238">
        <v>4153</v>
      </c>
      <c r="C4216" s="237">
        <v>-201.03134558125504</v>
      </c>
    </row>
    <row r="4217" spans="2:3" x14ac:dyDescent="0.25">
      <c r="B4217" s="238">
        <v>4154</v>
      </c>
      <c r="C4217" s="237">
        <v>134.08042439909522</v>
      </c>
    </row>
    <row r="4218" spans="2:3" x14ac:dyDescent="0.25">
      <c r="B4218" s="238">
        <v>4155</v>
      </c>
      <c r="C4218" s="237">
        <v>101.42495785646889</v>
      </c>
    </row>
    <row r="4219" spans="2:3" x14ac:dyDescent="0.25">
      <c r="B4219" s="238">
        <v>4156</v>
      </c>
      <c r="C4219" s="237">
        <v>239.42265449119029</v>
      </c>
    </row>
    <row r="4220" spans="2:3" x14ac:dyDescent="0.25">
      <c r="B4220" s="238">
        <v>4157</v>
      </c>
      <c r="C4220" s="237">
        <v>87.085932371535449</v>
      </c>
    </row>
    <row r="4221" spans="2:3" x14ac:dyDescent="0.25">
      <c r="B4221" s="238">
        <v>4158</v>
      </c>
      <c r="C4221" s="237">
        <v>153.08345028728888</v>
      </c>
    </row>
    <row r="4222" spans="2:3" x14ac:dyDescent="0.25">
      <c r="B4222" s="238">
        <v>4159</v>
      </c>
      <c r="C4222" s="237">
        <v>205.29994178560304</v>
      </c>
    </row>
    <row r="4223" spans="2:3" x14ac:dyDescent="0.25">
      <c r="B4223" s="238">
        <v>4160</v>
      </c>
      <c r="C4223" s="237">
        <v>341.1740125673312</v>
      </c>
    </row>
    <row r="4224" spans="2:3" x14ac:dyDescent="0.25">
      <c r="B4224" s="238">
        <v>4161</v>
      </c>
      <c r="C4224" s="237">
        <v>220.33690230449213</v>
      </c>
    </row>
    <row r="4225" spans="2:3" x14ac:dyDescent="0.25">
      <c r="B4225" s="238">
        <v>4162</v>
      </c>
      <c r="C4225" s="237">
        <v>-127.27089388205678</v>
      </c>
    </row>
    <row r="4226" spans="2:3" x14ac:dyDescent="0.25">
      <c r="B4226" s="238">
        <v>4163</v>
      </c>
      <c r="C4226" s="237">
        <v>173.69029895458033</v>
      </c>
    </row>
    <row r="4227" spans="2:3" x14ac:dyDescent="0.25">
      <c r="B4227" s="238">
        <v>4164</v>
      </c>
      <c r="C4227" s="237">
        <v>59.253293678783955</v>
      </c>
    </row>
    <row r="4228" spans="2:3" x14ac:dyDescent="0.25">
      <c r="B4228" s="238">
        <v>4165</v>
      </c>
      <c r="C4228" s="237">
        <v>49.242883432363186</v>
      </c>
    </row>
    <row r="4229" spans="2:3" x14ac:dyDescent="0.25">
      <c r="B4229" s="238">
        <v>4166</v>
      </c>
      <c r="C4229" s="237">
        <v>109.12216419863218</v>
      </c>
    </row>
    <row r="4230" spans="2:3" x14ac:dyDescent="0.25">
      <c r="B4230" s="238">
        <v>4167</v>
      </c>
      <c r="C4230" s="237">
        <v>211.61081963817225</v>
      </c>
    </row>
    <row r="4231" spans="2:3" x14ac:dyDescent="0.25">
      <c r="B4231" s="238">
        <v>4168</v>
      </c>
      <c r="C4231" s="237">
        <v>35.434676222444068</v>
      </c>
    </row>
    <row r="4232" spans="2:3" x14ac:dyDescent="0.25">
      <c r="B4232" s="238">
        <v>4169</v>
      </c>
      <c r="C4232" s="237">
        <v>116.88794625038167</v>
      </c>
    </row>
    <row r="4233" spans="2:3" x14ac:dyDescent="0.25">
      <c r="B4233" s="238">
        <v>4170</v>
      </c>
      <c r="C4233" s="237">
        <v>159.82573360693507</v>
      </c>
    </row>
    <row r="4234" spans="2:3" x14ac:dyDescent="0.25">
      <c r="B4234" s="238">
        <v>4171</v>
      </c>
      <c r="C4234" s="237">
        <v>219.9970760789065</v>
      </c>
    </row>
    <row r="4235" spans="2:3" x14ac:dyDescent="0.25">
      <c r="B4235" s="238">
        <v>4172</v>
      </c>
      <c r="C4235" s="237">
        <v>-76.074685218739461</v>
      </c>
    </row>
    <row r="4236" spans="2:3" x14ac:dyDescent="0.25">
      <c r="B4236" s="238">
        <v>4173</v>
      </c>
      <c r="C4236" s="237">
        <v>149.32548242037839</v>
      </c>
    </row>
    <row r="4237" spans="2:3" x14ac:dyDescent="0.25">
      <c r="B4237" s="238">
        <v>4174</v>
      </c>
      <c r="C4237" s="237">
        <v>79.972851937433674</v>
      </c>
    </row>
    <row r="4238" spans="2:3" x14ac:dyDescent="0.25">
      <c r="B4238" s="238">
        <v>4175</v>
      </c>
      <c r="C4238" s="237">
        <v>60.658113898457657</v>
      </c>
    </row>
    <row r="4239" spans="2:3" x14ac:dyDescent="0.25">
      <c r="B4239" s="238">
        <v>4176</v>
      </c>
      <c r="C4239" s="237">
        <v>107.37042006270573</v>
      </c>
    </row>
    <row r="4240" spans="2:3" x14ac:dyDescent="0.25">
      <c r="B4240" s="238">
        <v>4177</v>
      </c>
      <c r="C4240" s="237">
        <v>-36.795358701615413</v>
      </c>
    </row>
    <row r="4241" spans="2:3" x14ac:dyDescent="0.25">
      <c r="B4241" s="238">
        <v>4178</v>
      </c>
      <c r="C4241" s="237">
        <v>71.938778237785428</v>
      </c>
    </row>
    <row r="4242" spans="2:3" x14ac:dyDescent="0.25">
      <c r="B4242" s="238">
        <v>4179</v>
      </c>
      <c r="C4242" s="237">
        <v>270.74377830844276</v>
      </c>
    </row>
    <row r="4243" spans="2:3" x14ac:dyDescent="0.25">
      <c r="B4243" s="238">
        <v>4180</v>
      </c>
      <c r="C4243" s="237">
        <v>211.29528168586921</v>
      </c>
    </row>
    <row r="4244" spans="2:3" x14ac:dyDescent="0.25">
      <c r="B4244" s="238">
        <v>4181</v>
      </c>
      <c r="C4244" s="237">
        <v>204.05622756412825</v>
      </c>
    </row>
    <row r="4245" spans="2:3" x14ac:dyDescent="0.25">
      <c r="B4245" s="238">
        <v>4182</v>
      </c>
      <c r="C4245" s="237">
        <v>-84.209040787665742</v>
      </c>
    </row>
    <row r="4246" spans="2:3" x14ac:dyDescent="0.25">
      <c r="B4246" s="238">
        <v>4183</v>
      </c>
      <c r="C4246" s="237">
        <v>-28.281553541041148</v>
      </c>
    </row>
    <row r="4247" spans="2:3" x14ac:dyDescent="0.25">
      <c r="B4247" s="238">
        <v>4184</v>
      </c>
      <c r="C4247" s="237">
        <v>146.96075351301343</v>
      </c>
    </row>
    <row r="4248" spans="2:3" x14ac:dyDescent="0.25">
      <c r="B4248" s="238">
        <v>4185</v>
      </c>
      <c r="C4248" s="237">
        <v>166.55230183433576</v>
      </c>
    </row>
    <row r="4249" spans="2:3" x14ac:dyDescent="0.25">
      <c r="B4249" s="238">
        <v>4186</v>
      </c>
      <c r="C4249" s="237">
        <v>45.210401647514757</v>
      </c>
    </row>
    <row r="4250" spans="2:3" x14ac:dyDescent="0.25">
      <c r="B4250" s="238">
        <v>4187</v>
      </c>
      <c r="C4250" s="237">
        <v>-43.386922561375229</v>
      </c>
    </row>
    <row r="4251" spans="2:3" x14ac:dyDescent="0.25">
      <c r="B4251" s="238">
        <v>4188</v>
      </c>
      <c r="C4251" s="237">
        <v>18.421662245885841</v>
      </c>
    </row>
    <row r="4252" spans="2:3" x14ac:dyDescent="0.25">
      <c r="B4252" s="238">
        <v>4189</v>
      </c>
      <c r="C4252" s="237">
        <v>-184.09193282960086</v>
      </c>
    </row>
    <row r="4253" spans="2:3" x14ac:dyDescent="0.25">
      <c r="B4253" s="238">
        <v>4190</v>
      </c>
      <c r="C4253" s="237">
        <v>229.58736539034032</v>
      </c>
    </row>
    <row r="4254" spans="2:3" x14ac:dyDescent="0.25">
      <c r="B4254" s="238">
        <v>4191</v>
      </c>
      <c r="C4254" s="237">
        <v>-33.738953235797624</v>
      </c>
    </row>
    <row r="4255" spans="2:3" x14ac:dyDescent="0.25">
      <c r="B4255" s="238">
        <v>4192</v>
      </c>
      <c r="C4255" s="237">
        <v>138.47107921621404</v>
      </c>
    </row>
    <row r="4256" spans="2:3" x14ac:dyDescent="0.25">
      <c r="B4256" s="238">
        <v>4193</v>
      </c>
      <c r="C4256" s="237">
        <v>151.65505658313512</v>
      </c>
    </row>
    <row r="4257" spans="2:3" x14ac:dyDescent="0.25">
      <c r="B4257" s="238">
        <v>4194</v>
      </c>
      <c r="C4257" s="237">
        <v>-144.80493669482837</v>
      </c>
    </row>
    <row r="4258" spans="2:3" x14ac:dyDescent="0.25">
      <c r="B4258" s="238">
        <v>4195</v>
      </c>
      <c r="C4258" s="237">
        <v>208.65916132682455</v>
      </c>
    </row>
    <row r="4259" spans="2:3" x14ac:dyDescent="0.25">
      <c r="B4259" s="238">
        <v>4196</v>
      </c>
      <c r="C4259" s="237">
        <v>186.26148862800756</v>
      </c>
    </row>
    <row r="4260" spans="2:3" x14ac:dyDescent="0.25">
      <c r="B4260" s="238">
        <v>4197</v>
      </c>
      <c r="C4260" s="237">
        <v>86.655413916114384</v>
      </c>
    </row>
    <row r="4261" spans="2:3" x14ac:dyDescent="0.25">
      <c r="B4261" s="238">
        <v>4198</v>
      </c>
      <c r="C4261" s="237">
        <v>505.54417964189133</v>
      </c>
    </row>
    <row r="4262" spans="2:3" x14ac:dyDescent="0.25">
      <c r="B4262" s="238">
        <v>4199</v>
      </c>
      <c r="C4262" s="237">
        <v>34.358955905285228</v>
      </c>
    </row>
    <row r="4263" spans="2:3" x14ac:dyDescent="0.25">
      <c r="B4263" s="238">
        <v>4200</v>
      </c>
      <c r="C4263" s="237">
        <v>53.683439494894813</v>
      </c>
    </row>
    <row r="4264" spans="2:3" x14ac:dyDescent="0.25">
      <c r="B4264" s="238">
        <v>4201</v>
      </c>
      <c r="C4264" s="237">
        <v>70.638314577134423</v>
      </c>
    </row>
    <row r="4265" spans="2:3" x14ac:dyDescent="0.25">
      <c r="B4265" s="238">
        <v>4202</v>
      </c>
      <c r="C4265" s="237">
        <v>9.6206446634495251</v>
      </c>
    </row>
    <row r="4266" spans="2:3" x14ac:dyDescent="0.25">
      <c r="B4266" s="238">
        <v>4203</v>
      </c>
      <c r="C4266" s="237">
        <v>-30.13396892974589</v>
      </c>
    </row>
    <row r="4267" spans="2:3" x14ac:dyDescent="0.25">
      <c r="B4267" s="238">
        <v>4204</v>
      </c>
      <c r="C4267" s="237">
        <v>212.12425265660511</v>
      </c>
    </row>
    <row r="4268" spans="2:3" x14ac:dyDescent="0.25">
      <c r="B4268" s="238">
        <v>4205</v>
      </c>
      <c r="C4268" s="237">
        <v>183.68985076318663</v>
      </c>
    </row>
    <row r="4269" spans="2:3" x14ac:dyDescent="0.25">
      <c r="B4269" s="238">
        <v>4206</v>
      </c>
      <c r="C4269" s="237">
        <v>267.8877268114037</v>
      </c>
    </row>
    <row r="4270" spans="2:3" x14ac:dyDescent="0.25">
      <c r="B4270" s="238">
        <v>4207</v>
      </c>
      <c r="C4270" s="237">
        <v>128.88468737839884</v>
      </c>
    </row>
    <row r="4271" spans="2:3" x14ac:dyDescent="0.25">
      <c r="B4271" s="238">
        <v>4208</v>
      </c>
      <c r="C4271" s="237">
        <v>97.340771623734312</v>
      </c>
    </row>
    <row r="4272" spans="2:3" x14ac:dyDescent="0.25">
      <c r="B4272" s="238">
        <v>4209</v>
      </c>
      <c r="C4272" s="237">
        <v>61.633758563718992</v>
      </c>
    </row>
    <row r="4273" spans="2:3" x14ac:dyDescent="0.25">
      <c r="B4273" s="238">
        <v>4210</v>
      </c>
      <c r="C4273" s="237">
        <v>209.01453425709934</v>
      </c>
    </row>
    <row r="4274" spans="2:3" x14ac:dyDescent="0.25">
      <c r="B4274" s="238">
        <v>4211</v>
      </c>
      <c r="C4274" s="237">
        <v>126.68237287082157</v>
      </c>
    </row>
    <row r="4275" spans="2:3" x14ac:dyDescent="0.25">
      <c r="B4275" s="238">
        <v>4212</v>
      </c>
      <c r="C4275" s="237">
        <v>293.30395684321752</v>
      </c>
    </row>
    <row r="4276" spans="2:3" x14ac:dyDescent="0.25">
      <c r="B4276" s="238">
        <v>4213</v>
      </c>
      <c r="C4276" s="237">
        <v>354.59738882853753</v>
      </c>
    </row>
    <row r="4277" spans="2:3" x14ac:dyDescent="0.25">
      <c r="B4277" s="238">
        <v>4214</v>
      </c>
      <c r="C4277" s="237">
        <v>27.183397123430368</v>
      </c>
    </row>
    <row r="4278" spans="2:3" x14ac:dyDescent="0.25">
      <c r="B4278" s="238">
        <v>4215</v>
      </c>
      <c r="C4278" s="237">
        <v>-45.900853892913318</v>
      </c>
    </row>
    <row r="4279" spans="2:3" x14ac:dyDescent="0.25">
      <c r="B4279" s="238">
        <v>4216</v>
      </c>
      <c r="C4279" s="237">
        <v>22.338667453812903</v>
      </c>
    </row>
    <row r="4280" spans="2:3" x14ac:dyDescent="0.25">
      <c r="B4280" s="238">
        <v>4217</v>
      </c>
      <c r="C4280" s="237">
        <v>-80.280720299667649</v>
      </c>
    </row>
    <row r="4281" spans="2:3" x14ac:dyDescent="0.25">
      <c r="B4281" s="238">
        <v>4218</v>
      </c>
      <c r="C4281" s="237">
        <v>-170.7945815579119</v>
      </c>
    </row>
    <row r="4282" spans="2:3" x14ac:dyDescent="0.25">
      <c r="B4282" s="238">
        <v>4219</v>
      </c>
      <c r="C4282" s="237">
        <v>83.533436442106293</v>
      </c>
    </row>
    <row r="4283" spans="2:3" x14ac:dyDescent="0.25">
      <c r="B4283" s="238">
        <v>4220</v>
      </c>
      <c r="C4283" s="237">
        <v>-0.77508874337060263</v>
      </c>
    </row>
    <row r="4284" spans="2:3" x14ac:dyDescent="0.25">
      <c r="B4284" s="238">
        <v>4221</v>
      </c>
      <c r="C4284" s="237">
        <v>8.0091330983382534</v>
      </c>
    </row>
    <row r="4285" spans="2:3" x14ac:dyDescent="0.25">
      <c r="B4285" s="238">
        <v>4222</v>
      </c>
      <c r="C4285" s="237">
        <v>116.37339538477035</v>
      </c>
    </row>
    <row r="4286" spans="2:3" x14ac:dyDescent="0.25">
      <c r="B4286" s="238">
        <v>4223</v>
      </c>
      <c r="C4286" s="237">
        <v>166.29800175459241</v>
      </c>
    </row>
    <row r="4287" spans="2:3" x14ac:dyDescent="0.25">
      <c r="B4287" s="238">
        <v>4224</v>
      </c>
      <c r="C4287" s="237">
        <v>197.61468482137172</v>
      </c>
    </row>
    <row r="4288" spans="2:3" x14ac:dyDescent="0.25">
      <c r="B4288" s="238">
        <v>4225</v>
      </c>
      <c r="C4288" s="237">
        <v>308.81733744211107</v>
      </c>
    </row>
    <row r="4289" spans="2:3" x14ac:dyDescent="0.25">
      <c r="B4289" s="238">
        <v>4226</v>
      </c>
      <c r="C4289" s="237">
        <v>61.904273042289304</v>
      </c>
    </row>
    <row r="4290" spans="2:3" x14ac:dyDescent="0.25">
      <c r="B4290" s="238">
        <v>4227</v>
      </c>
      <c r="C4290" s="237">
        <v>174.3519058020924</v>
      </c>
    </row>
    <row r="4291" spans="2:3" x14ac:dyDescent="0.25">
      <c r="B4291" s="238">
        <v>4228</v>
      </c>
      <c r="C4291" s="237">
        <v>157.06730066196849</v>
      </c>
    </row>
    <row r="4292" spans="2:3" x14ac:dyDescent="0.25">
      <c r="B4292" s="238">
        <v>4229</v>
      </c>
      <c r="C4292" s="237">
        <v>1.5053681712636831</v>
      </c>
    </row>
    <row r="4293" spans="2:3" x14ac:dyDescent="0.25">
      <c r="B4293" s="238">
        <v>4230</v>
      </c>
      <c r="C4293" s="237">
        <v>154.66783140269013</v>
      </c>
    </row>
    <row r="4294" spans="2:3" x14ac:dyDescent="0.25">
      <c r="B4294" s="238">
        <v>4231</v>
      </c>
      <c r="C4294" s="237">
        <v>-72.346742022057498</v>
      </c>
    </row>
    <row r="4295" spans="2:3" x14ac:dyDescent="0.25">
      <c r="B4295" s="238">
        <v>4232</v>
      </c>
      <c r="C4295" s="237">
        <v>24.869341724736131</v>
      </c>
    </row>
    <row r="4296" spans="2:3" x14ac:dyDescent="0.25">
      <c r="B4296" s="238">
        <v>4233</v>
      </c>
      <c r="C4296" s="237">
        <v>8.2647086933801717</v>
      </c>
    </row>
    <row r="4297" spans="2:3" x14ac:dyDescent="0.25">
      <c r="B4297" s="238">
        <v>4234</v>
      </c>
      <c r="C4297" s="237">
        <v>-48.145879719884562</v>
      </c>
    </row>
    <row r="4298" spans="2:3" x14ac:dyDescent="0.25">
      <c r="B4298" s="238">
        <v>4235</v>
      </c>
      <c r="C4298" s="237">
        <v>121.61874974513705</v>
      </c>
    </row>
    <row r="4299" spans="2:3" x14ac:dyDescent="0.25">
      <c r="B4299" s="238">
        <v>4236</v>
      </c>
      <c r="C4299" s="237">
        <v>201.36611223452095</v>
      </c>
    </row>
    <row r="4300" spans="2:3" x14ac:dyDescent="0.25">
      <c r="B4300" s="238">
        <v>4237</v>
      </c>
      <c r="C4300" s="237">
        <v>26.285469925371117</v>
      </c>
    </row>
    <row r="4301" spans="2:3" x14ac:dyDescent="0.25">
      <c r="B4301" s="238">
        <v>4238</v>
      </c>
      <c r="C4301" s="237">
        <v>151.02498632546607</v>
      </c>
    </row>
    <row r="4302" spans="2:3" x14ac:dyDescent="0.25">
      <c r="B4302" s="238">
        <v>4239</v>
      </c>
      <c r="C4302" s="237">
        <v>-217.48572399761878</v>
      </c>
    </row>
    <row r="4303" spans="2:3" x14ac:dyDescent="0.25">
      <c r="B4303" s="238">
        <v>4240</v>
      </c>
      <c r="C4303" s="237">
        <v>-126.38583879080232</v>
      </c>
    </row>
    <row r="4304" spans="2:3" x14ac:dyDescent="0.25">
      <c r="B4304" s="238">
        <v>4241</v>
      </c>
      <c r="C4304" s="237">
        <v>83.833823498109922</v>
      </c>
    </row>
    <row r="4305" spans="2:3" x14ac:dyDescent="0.25">
      <c r="B4305" s="238">
        <v>4242</v>
      </c>
      <c r="C4305" s="237">
        <v>-71.224933282775936</v>
      </c>
    </row>
    <row r="4306" spans="2:3" x14ac:dyDescent="0.25">
      <c r="B4306" s="238">
        <v>4243</v>
      </c>
      <c r="C4306" s="237">
        <v>108.63440374325097</v>
      </c>
    </row>
    <row r="4307" spans="2:3" x14ac:dyDescent="0.25">
      <c r="B4307" s="238">
        <v>4244</v>
      </c>
      <c r="C4307" s="237">
        <v>0.92979479190486813</v>
      </c>
    </row>
    <row r="4308" spans="2:3" x14ac:dyDescent="0.25">
      <c r="B4308" s="238">
        <v>4245</v>
      </c>
      <c r="C4308" s="237">
        <v>64.188135294626761</v>
      </c>
    </row>
    <row r="4309" spans="2:3" x14ac:dyDescent="0.25">
      <c r="B4309" s="238">
        <v>4246</v>
      </c>
      <c r="C4309" s="237">
        <v>169.319228481056</v>
      </c>
    </row>
    <row r="4310" spans="2:3" x14ac:dyDescent="0.25">
      <c r="B4310" s="238">
        <v>4247</v>
      </c>
      <c r="C4310" s="237">
        <v>20.294925315774918</v>
      </c>
    </row>
    <row r="4311" spans="2:3" x14ac:dyDescent="0.25">
      <c r="B4311" s="238">
        <v>4248</v>
      </c>
      <c r="C4311" s="237">
        <v>-85.14748033809434</v>
      </c>
    </row>
    <row r="4312" spans="2:3" x14ac:dyDescent="0.25">
      <c r="B4312" s="238">
        <v>4249</v>
      </c>
      <c r="C4312" s="237">
        <v>161.23760964870922</v>
      </c>
    </row>
    <row r="4313" spans="2:3" x14ac:dyDescent="0.25">
      <c r="B4313" s="238">
        <v>4250</v>
      </c>
      <c r="C4313" s="237">
        <v>-121.00788159278778</v>
      </c>
    </row>
    <row r="4314" spans="2:3" x14ac:dyDescent="0.25">
      <c r="B4314" s="238">
        <v>4251</v>
      </c>
      <c r="C4314" s="237">
        <v>101.45184085818688</v>
      </c>
    </row>
    <row r="4315" spans="2:3" x14ac:dyDescent="0.25">
      <c r="B4315" s="238">
        <v>4252</v>
      </c>
      <c r="C4315" s="237">
        <v>101.58951551269838</v>
      </c>
    </row>
    <row r="4316" spans="2:3" x14ac:dyDescent="0.25">
      <c r="B4316" s="238">
        <v>4253</v>
      </c>
      <c r="C4316" s="237">
        <v>-23.397852559441674</v>
      </c>
    </row>
    <row r="4317" spans="2:3" x14ac:dyDescent="0.25">
      <c r="B4317" s="238">
        <v>4254</v>
      </c>
      <c r="C4317" s="237">
        <v>114.25370366415557</v>
      </c>
    </row>
    <row r="4318" spans="2:3" x14ac:dyDescent="0.25">
      <c r="B4318" s="238">
        <v>4255</v>
      </c>
      <c r="C4318" s="237">
        <v>-115.23146636386775</v>
      </c>
    </row>
    <row r="4319" spans="2:3" x14ac:dyDescent="0.25">
      <c r="B4319" s="238">
        <v>4256</v>
      </c>
      <c r="C4319" s="237">
        <v>204.43330028921179</v>
      </c>
    </row>
    <row r="4320" spans="2:3" x14ac:dyDescent="0.25">
      <c r="B4320" s="238">
        <v>4257</v>
      </c>
      <c r="C4320" s="237">
        <v>322.30849814543672</v>
      </c>
    </row>
    <row r="4321" spans="2:3" x14ac:dyDescent="0.25">
      <c r="B4321" s="238">
        <v>4258</v>
      </c>
      <c r="C4321" s="237">
        <v>89.2151520400637</v>
      </c>
    </row>
    <row r="4322" spans="2:3" x14ac:dyDescent="0.25">
      <c r="B4322" s="238">
        <v>4259</v>
      </c>
      <c r="C4322" s="237">
        <v>-155.07400269189384</v>
      </c>
    </row>
    <row r="4323" spans="2:3" x14ac:dyDescent="0.25">
      <c r="B4323" s="238">
        <v>4260</v>
      </c>
      <c r="C4323" s="237">
        <v>380.5250271622682</v>
      </c>
    </row>
    <row r="4324" spans="2:3" x14ac:dyDescent="0.25">
      <c r="B4324" s="238">
        <v>4261</v>
      </c>
      <c r="C4324" s="237">
        <v>133.67458495559254</v>
      </c>
    </row>
    <row r="4325" spans="2:3" x14ac:dyDescent="0.25">
      <c r="B4325" s="238">
        <v>4262</v>
      </c>
      <c r="C4325" s="237">
        <v>-19.021169011501968</v>
      </c>
    </row>
    <row r="4326" spans="2:3" x14ac:dyDescent="0.25">
      <c r="B4326" s="238">
        <v>4263</v>
      </c>
      <c r="C4326" s="237">
        <v>95.283580487129356</v>
      </c>
    </row>
    <row r="4327" spans="2:3" x14ac:dyDescent="0.25">
      <c r="B4327" s="238">
        <v>4264</v>
      </c>
      <c r="C4327" s="237">
        <v>-124.86848427478935</v>
      </c>
    </row>
    <row r="4328" spans="2:3" x14ac:dyDescent="0.25">
      <c r="B4328" s="238">
        <v>4265</v>
      </c>
      <c r="C4328" s="237">
        <v>234.7811177548009</v>
      </c>
    </row>
    <row r="4329" spans="2:3" x14ac:dyDescent="0.25">
      <c r="B4329" s="238">
        <v>4266</v>
      </c>
      <c r="C4329" s="237">
        <v>-31.577968489203329</v>
      </c>
    </row>
    <row r="4330" spans="2:3" x14ac:dyDescent="0.25">
      <c r="B4330" s="238">
        <v>4267</v>
      </c>
      <c r="C4330" s="237">
        <v>93.89474387840923</v>
      </c>
    </row>
    <row r="4331" spans="2:3" x14ac:dyDescent="0.25">
      <c r="B4331" s="238">
        <v>4268</v>
      </c>
      <c r="C4331" s="237">
        <v>26.813722869363176</v>
      </c>
    </row>
    <row r="4332" spans="2:3" x14ac:dyDescent="0.25">
      <c r="B4332" s="238">
        <v>4269</v>
      </c>
      <c r="C4332" s="237">
        <v>133.69907159534816</v>
      </c>
    </row>
    <row r="4333" spans="2:3" x14ac:dyDescent="0.25">
      <c r="B4333" s="238">
        <v>4270</v>
      </c>
      <c r="C4333" s="237">
        <v>370.55778060754722</v>
      </c>
    </row>
    <row r="4334" spans="2:3" x14ac:dyDescent="0.25">
      <c r="B4334" s="238">
        <v>4271</v>
      </c>
      <c r="C4334" s="237">
        <v>292.49811558319061</v>
      </c>
    </row>
    <row r="4335" spans="2:3" x14ac:dyDescent="0.25">
      <c r="B4335" s="238">
        <v>4272</v>
      </c>
      <c r="C4335" s="237">
        <v>273.58510872246268</v>
      </c>
    </row>
    <row r="4336" spans="2:3" x14ac:dyDescent="0.25">
      <c r="B4336" s="238">
        <v>4273</v>
      </c>
      <c r="C4336" s="237">
        <v>344.27495276880626</v>
      </c>
    </row>
    <row r="4337" spans="2:3" x14ac:dyDescent="0.25">
      <c r="B4337" s="238">
        <v>4274</v>
      </c>
      <c r="C4337" s="237">
        <v>175.61824553629901</v>
      </c>
    </row>
    <row r="4338" spans="2:3" x14ac:dyDescent="0.25">
      <c r="B4338" s="238">
        <v>4275</v>
      </c>
      <c r="C4338" s="237">
        <v>229.98340736440434</v>
      </c>
    </row>
    <row r="4339" spans="2:3" x14ac:dyDescent="0.25">
      <c r="B4339" s="238">
        <v>4276</v>
      </c>
      <c r="C4339" s="237">
        <v>301.57218550474806</v>
      </c>
    </row>
    <row r="4340" spans="2:3" x14ac:dyDescent="0.25">
      <c r="B4340" s="238">
        <v>4277</v>
      </c>
      <c r="C4340" s="237">
        <v>-67.270965611585154</v>
      </c>
    </row>
    <row r="4341" spans="2:3" x14ac:dyDescent="0.25">
      <c r="B4341" s="238">
        <v>4278</v>
      </c>
      <c r="C4341" s="237">
        <v>172.95620734328762</v>
      </c>
    </row>
    <row r="4342" spans="2:3" x14ac:dyDescent="0.25">
      <c r="B4342" s="238">
        <v>4279</v>
      </c>
      <c r="C4342" s="237">
        <v>220.4099070463962</v>
      </c>
    </row>
    <row r="4343" spans="2:3" x14ac:dyDescent="0.25">
      <c r="B4343" s="238">
        <v>4280</v>
      </c>
      <c r="C4343" s="237">
        <v>-102.99293530940611</v>
      </c>
    </row>
    <row r="4344" spans="2:3" x14ac:dyDescent="0.25">
      <c r="B4344" s="238">
        <v>4281</v>
      </c>
      <c r="C4344" s="237">
        <v>-96.894109756367328</v>
      </c>
    </row>
    <row r="4345" spans="2:3" x14ac:dyDescent="0.25">
      <c r="B4345" s="238">
        <v>4282</v>
      </c>
      <c r="C4345" s="237">
        <v>160.88538262670835</v>
      </c>
    </row>
    <row r="4346" spans="2:3" x14ac:dyDescent="0.25">
      <c r="B4346" s="238">
        <v>4283</v>
      </c>
      <c r="C4346" s="237">
        <v>-0.55222834496321127</v>
      </c>
    </row>
    <row r="4347" spans="2:3" x14ac:dyDescent="0.25">
      <c r="B4347" s="238">
        <v>4284</v>
      </c>
      <c r="C4347" s="237">
        <v>2.2803167342071191</v>
      </c>
    </row>
    <row r="4348" spans="2:3" x14ac:dyDescent="0.25">
      <c r="B4348" s="238">
        <v>4285</v>
      </c>
      <c r="C4348" s="237">
        <v>-6.2817231232424291</v>
      </c>
    </row>
    <row r="4349" spans="2:3" x14ac:dyDescent="0.25">
      <c r="B4349" s="238">
        <v>4286</v>
      </c>
      <c r="C4349" s="237">
        <v>202.01200459189829</v>
      </c>
    </row>
    <row r="4350" spans="2:3" x14ac:dyDescent="0.25">
      <c r="B4350" s="238">
        <v>4287</v>
      </c>
      <c r="C4350" s="237">
        <v>68.262539970737265</v>
      </c>
    </row>
    <row r="4351" spans="2:3" x14ac:dyDescent="0.25">
      <c r="B4351" s="238">
        <v>4288</v>
      </c>
      <c r="C4351" s="237">
        <v>118.70636019190189</v>
      </c>
    </row>
    <row r="4352" spans="2:3" x14ac:dyDescent="0.25">
      <c r="B4352" s="238">
        <v>4289</v>
      </c>
      <c r="C4352" s="237">
        <v>77.410151420018721</v>
      </c>
    </row>
    <row r="4353" spans="2:3" x14ac:dyDescent="0.25">
      <c r="B4353" s="238">
        <v>4290</v>
      </c>
      <c r="C4353" s="237">
        <v>-92.558797189597612</v>
      </c>
    </row>
    <row r="4354" spans="2:3" x14ac:dyDescent="0.25">
      <c r="B4354" s="238">
        <v>4291</v>
      </c>
      <c r="C4354" s="237">
        <v>35.137246913586381</v>
      </c>
    </row>
    <row r="4355" spans="2:3" x14ac:dyDescent="0.25">
      <c r="B4355" s="238">
        <v>4292</v>
      </c>
      <c r="C4355" s="237">
        <v>28.982550279332088</v>
      </c>
    </row>
    <row r="4356" spans="2:3" x14ac:dyDescent="0.25">
      <c r="B4356" s="238">
        <v>4293</v>
      </c>
      <c r="C4356" s="237">
        <v>157.02717790187876</v>
      </c>
    </row>
    <row r="4357" spans="2:3" x14ac:dyDescent="0.25">
      <c r="B4357" s="238">
        <v>4294</v>
      </c>
      <c r="C4357" s="237">
        <v>275.59841999444893</v>
      </c>
    </row>
    <row r="4358" spans="2:3" x14ac:dyDescent="0.25">
      <c r="B4358" s="238">
        <v>4295</v>
      </c>
      <c r="C4358" s="237">
        <v>6.1915852784404848</v>
      </c>
    </row>
    <row r="4359" spans="2:3" x14ac:dyDescent="0.25">
      <c r="B4359" s="238">
        <v>4296</v>
      </c>
      <c r="C4359" s="237">
        <v>154.37460972061422</v>
      </c>
    </row>
    <row r="4360" spans="2:3" x14ac:dyDescent="0.25">
      <c r="B4360" s="238">
        <v>4297</v>
      </c>
      <c r="C4360" s="237">
        <v>158.11398840517404</v>
      </c>
    </row>
    <row r="4361" spans="2:3" x14ac:dyDescent="0.25">
      <c r="B4361" s="238">
        <v>4298</v>
      </c>
      <c r="C4361" s="237">
        <v>-106.37093731124432</v>
      </c>
    </row>
    <row r="4362" spans="2:3" x14ac:dyDescent="0.25">
      <c r="B4362" s="238">
        <v>4299</v>
      </c>
      <c r="C4362" s="237">
        <v>261.06298060070577</v>
      </c>
    </row>
    <row r="4363" spans="2:3" x14ac:dyDescent="0.25">
      <c r="B4363" s="238">
        <v>4300</v>
      </c>
      <c r="C4363" s="237">
        <v>279.22151716196731</v>
      </c>
    </row>
    <row r="4364" spans="2:3" x14ac:dyDescent="0.25">
      <c r="B4364" s="238">
        <v>4301</v>
      </c>
      <c r="C4364" s="237">
        <v>-101.7695134238416</v>
      </c>
    </row>
    <row r="4365" spans="2:3" x14ac:dyDescent="0.25">
      <c r="B4365" s="238">
        <v>4302</v>
      </c>
      <c r="C4365" s="237">
        <v>147.91347212323748</v>
      </c>
    </row>
    <row r="4366" spans="2:3" x14ac:dyDescent="0.25">
      <c r="B4366" s="238">
        <v>4303</v>
      </c>
      <c r="C4366" s="237">
        <v>40.165779115694974</v>
      </c>
    </row>
    <row r="4367" spans="2:3" x14ac:dyDescent="0.25">
      <c r="B4367" s="238">
        <v>4304</v>
      </c>
      <c r="C4367" s="237">
        <v>103.26652804464624</v>
      </c>
    </row>
    <row r="4368" spans="2:3" x14ac:dyDescent="0.25">
      <c r="B4368" s="238">
        <v>4305</v>
      </c>
      <c r="C4368" s="237">
        <v>148.00791230593762</v>
      </c>
    </row>
    <row r="4369" spans="2:3" x14ac:dyDescent="0.25">
      <c r="B4369" s="238">
        <v>4306</v>
      </c>
      <c r="C4369" s="237">
        <v>-9.5745937058426023</v>
      </c>
    </row>
    <row r="4370" spans="2:3" x14ac:dyDescent="0.25">
      <c r="B4370" s="238">
        <v>4307</v>
      </c>
      <c r="C4370" s="237">
        <v>157.02080324044795</v>
      </c>
    </row>
    <row r="4371" spans="2:3" x14ac:dyDescent="0.25">
      <c r="B4371" s="238">
        <v>4308</v>
      </c>
      <c r="C4371" s="237">
        <v>-60.184858293810009</v>
      </c>
    </row>
    <row r="4372" spans="2:3" x14ac:dyDescent="0.25">
      <c r="B4372" s="238">
        <v>4309</v>
      </c>
      <c r="C4372" s="237">
        <v>-17.085153357865721</v>
      </c>
    </row>
    <row r="4373" spans="2:3" x14ac:dyDescent="0.25">
      <c r="B4373" s="238">
        <v>4310</v>
      </c>
      <c r="C4373" s="237">
        <v>341.17181408050891</v>
      </c>
    </row>
    <row r="4374" spans="2:3" x14ac:dyDescent="0.25">
      <c r="B4374" s="238">
        <v>4311</v>
      </c>
      <c r="C4374" s="237">
        <v>114.48960119122167</v>
      </c>
    </row>
    <row r="4375" spans="2:3" x14ac:dyDescent="0.25">
      <c r="B4375" s="238">
        <v>4312</v>
      </c>
      <c r="C4375" s="237">
        <v>182.09616477695232</v>
      </c>
    </row>
    <row r="4376" spans="2:3" x14ac:dyDescent="0.25">
      <c r="B4376" s="238">
        <v>4313</v>
      </c>
      <c r="C4376" s="237">
        <v>119.83913745048115</v>
      </c>
    </row>
    <row r="4377" spans="2:3" x14ac:dyDescent="0.25">
      <c r="B4377" s="238">
        <v>4314</v>
      </c>
      <c r="C4377" s="237">
        <v>239.4939610814782</v>
      </c>
    </row>
    <row r="4378" spans="2:3" x14ac:dyDescent="0.25">
      <c r="B4378" s="238">
        <v>4315</v>
      </c>
      <c r="C4378" s="237">
        <v>387.4016857520723</v>
      </c>
    </row>
    <row r="4379" spans="2:3" x14ac:dyDescent="0.25">
      <c r="B4379" s="238">
        <v>4316</v>
      </c>
      <c r="C4379" s="237">
        <v>162.67316670225273</v>
      </c>
    </row>
    <row r="4380" spans="2:3" x14ac:dyDescent="0.25">
      <c r="B4380" s="238">
        <v>4317</v>
      </c>
      <c r="C4380" s="237">
        <v>239.60068346592647</v>
      </c>
    </row>
    <row r="4381" spans="2:3" x14ac:dyDescent="0.25">
      <c r="B4381" s="238">
        <v>4318</v>
      </c>
      <c r="C4381" s="237">
        <v>16.729715117715301</v>
      </c>
    </row>
    <row r="4382" spans="2:3" x14ac:dyDescent="0.25">
      <c r="B4382" s="238">
        <v>4319</v>
      </c>
      <c r="C4382" s="237">
        <v>21.411030865698635</v>
      </c>
    </row>
    <row r="4383" spans="2:3" x14ac:dyDescent="0.25">
      <c r="B4383" s="238">
        <v>4320</v>
      </c>
      <c r="C4383" s="237">
        <v>162.52057317135382</v>
      </c>
    </row>
    <row r="4384" spans="2:3" x14ac:dyDescent="0.25">
      <c r="B4384" s="238">
        <v>4321</v>
      </c>
      <c r="C4384" s="237">
        <v>40.827555216364686</v>
      </c>
    </row>
    <row r="4385" spans="2:3" x14ac:dyDescent="0.25">
      <c r="B4385" s="238">
        <v>4322</v>
      </c>
      <c r="C4385" s="237">
        <v>160.35401749002565</v>
      </c>
    </row>
    <row r="4386" spans="2:3" x14ac:dyDescent="0.25">
      <c r="B4386" s="238">
        <v>4323</v>
      </c>
      <c r="C4386" s="237">
        <v>196.65652393133604</v>
      </c>
    </row>
    <row r="4387" spans="2:3" x14ac:dyDescent="0.25">
      <c r="B4387" s="238">
        <v>4324</v>
      </c>
      <c r="C4387" s="237">
        <v>189.15794060177944</v>
      </c>
    </row>
    <row r="4388" spans="2:3" x14ac:dyDescent="0.25">
      <c r="B4388" s="238">
        <v>4325</v>
      </c>
      <c r="C4388" s="237">
        <v>192.00719860294038</v>
      </c>
    </row>
    <row r="4389" spans="2:3" x14ac:dyDescent="0.25">
      <c r="B4389" s="238">
        <v>4326</v>
      </c>
      <c r="C4389" s="237">
        <v>62.522094399312238</v>
      </c>
    </row>
    <row r="4390" spans="2:3" x14ac:dyDescent="0.25">
      <c r="B4390" s="238">
        <v>4327</v>
      </c>
      <c r="C4390" s="237">
        <v>8.4765520546592938</v>
      </c>
    </row>
    <row r="4391" spans="2:3" x14ac:dyDescent="0.25">
      <c r="B4391" s="238">
        <v>4328</v>
      </c>
      <c r="C4391" s="237">
        <v>219.00993695527725</v>
      </c>
    </row>
    <row r="4392" spans="2:3" x14ac:dyDescent="0.25">
      <c r="B4392" s="238">
        <v>4329</v>
      </c>
      <c r="C4392" s="237">
        <v>-28.461710998511222</v>
      </c>
    </row>
    <row r="4393" spans="2:3" x14ac:dyDescent="0.25">
      <c r="B4393" s="238">
        <v>4330</v>
      </c>
      <c r="C4393" s="237">
        <v>114.62616157431179</v>
      </c>
    </row>
    <row r="4394" spans="2:3" x14ac:dyDescent="0.25">
      <c r="B4394" s="238">
        <v>4331</v>
      </c>
      <c r="C4394" s="237">
        <v>195.01057879709873</v>
      </c>
    </row>
    <row r="4395" spans="2:3" x14ac:dyDescent="0.25">
      <c r="B4395" s="238">
        <v>4332</v>
      </c>
      <c r="C4395" s="237">
        <v>208.5629833340281</v>
      </c>
    </row>
    <row r="4396" spans="2:3" x14ac:dyDescent="0.25">
      <c r="B4396" s="238">
        <v>4333</v>
      </c>
      <c r="C4396" s="237">
        <v>239.90355707033092</v>
      </c>
    </row>
    <row r="4397" spans="2:3" x14ac:dyDescent="0.25">
      <c r="B4397" s="238">
        <v>4334</v>
      </c>
      <c r="C4397" s="237">
        <v>62.605034530305332</v>
      </c>
    </row>
    <row r="4398" spans="2:3" x14ac:dyDescent="0.25">
      <c r="B4398" s="238">
        <v>4335</v>
      </c>
      <c r="C4398" s="237">
        <v>168.52177310294832</v>
      </c>
    </row>
    <row r="4399" spans="2:3" x14ac:dyDescent="0.25">
      <c r="B4399" s="238">
        <v>4336</v>
      </c>
      <c r="C4399" s="237">
        <v>126.50818158742152</v>
      </c>
    </row>
    <row r="4400" spans="2:3" x14ac:dyDescent="0.25">
      <c r="B4400" s="238">
        <v>4337</v>
      </c>
      <c r="C4400" s="237">
        <v>131.62920875075267</v>
      </c>
    </row>
    <row r="4401" spans="2:3" x14ac:dyDescent="0.25">
      <c r="B4401" s="238">
        <v>4338</v>
      </c>
      <c r="C4401" s="237">
        <v>353.85644850617268</v>
      </c>
    </row>
    <row r="4402" spans="2:3" x14ac:dyDescent="0.25">
      <c r="B4402" s="238">
        <v>4339</v>
      </c>
      <c r="C4402" s="237">
        <v>-19.859614438658184</v>
      </c>
    </row>
    <row r="4403" spans="2:3" x14ac:dyDescent="0.25">
      <c r="B4403" s="238">
        <v>4340</v>
      </c>
      <c r="C4403" s="237">
        <v>178.83671563478413</v>
      </c>
    </row>
    <row r="4404" spans="2:3" x14ac:dyDescent="0.25">
      <c r="B4404" s="238">
        <v>4341</v>
      </c>
      <c r="C4404" s="237">
        <v>87.441042783855124</v>
      </c>
    </row>
    <row r="4405" spans="2:3" x14ac:dyDescent="0.25">
      <c r="B4405" s="238">
        <v>4342</v>
      </c>
      <c r="C4405" s="237">
        <v>99.4851804978356</v>
      </c>
    </row>
    <row r="4406" spans="2:3" x14ac:dyDescent="0.25">
      <c r="B4406" s="238">
        <v>4343</v>
      </c>
      <c r="C4406" s="237">
        <v>-102.92174414704792</v>
      </c>
    </row>
    <row r="4407" spans="2:3" x14ac:dyDescent="0.25">
      <c r="B4407" s="238">
        <v>4344</v>
      </c>
      <c r="C4407" s="237">
        <v>138.42044166598885</v>
      </c>
    </row>
    <row r="4408" spans="2:3" x14ac:dyDescent="0.25">
      <c r="B4408" s="238">
        <v>4345</v>
      </c>
      <c r="C4408" s="237">
        <v>167.33295553175628</v>
      </c>
    </row>
    <row r="4409" spans="2:3" x14ac:dyDescent="0.25">
      <c r="B4409" s="238">
        <v>4346</v>
      </c>
      <c r="C4409" s="237">
        <v>223.75009491520268</v>
      </c>
    </row>
    <row r="4410" spans="2:3" x14ac:dyDescent="0.25">
      <c r="B4410" s="238">
        <v>4347</v>
      </c>
      <c r="C4410" s="237">
        <v>-134.96023110872946</v>
      </c>
    </row>
    <row r="4411" spans="2:3" x14ac:dyDescent="0.25">
      <c r="B4411" s="238">
        <v>4348</v>
      </c>
      <c r="C4411" s="237">
        <v>-81.056545854759037</v>
      </c>
    </row>
    <row r="4412" spans="2:3" x14ac:dyDescent="0.25">
      <c r="B4412" s="238">
        <v>4349</v>
      </c>
      <c r="C4412" s="237">
        <v>326.75326881024762</v>
      </c>
    </row>
    <row r="4413" spans="2:3" x14ac:dyDescent="0.25">
      <c r="B4413" s="238">
        <v>4350</v>
      </c>
      <c r="C4413" s="237">
        <v>167.62743383742645</v>
      </c>
    </row>
    <row r="4414" spans="2:3" x14ac:dyDescent="0.25">
      <c r="B4414" s="238">
        <v>4351</v>
      </c>
      <c r="C4414" s="237">
        <v>400.62793960851837</v>
      </c>
    </row>
    <row r="4415" spans="2:3" x14ac:dyDescent="0.25">
      <c r="B4415" s="238">
        <v>4352</v>
      </c>
      <c r="C4415" s="237">
        <v>-82.23983033702342</v>
      </c>
    </row>
    <row r="4416" spans="2:3" x14ac:dyDescent="0.25">
      <c r="B4416" s="238">
        <v>4353</v>
      </c>
      <c r="C4416" s="237">
        <v>376.36668277205024</v>
      </c>
    </row>
    <row r="4417" spans="2:3" x14ac:dyDescent="0.25">
      <c r="B4417" s="238">
        <v>4354</v>
      </c>
      <c r="C4417" s="237">
        <v>-70.418693200965009</v>
      </c>
    </row>
    <row r="4418" spans="2:3" x14ac:dyDescent="0.25">
      <c r="B4418" s="238">
        <v>4355</v>
      </c>
      <c r="C4418" s="237">
        <v>-18.22818479497613</v>
      </c>
    </row>
    <row r="4419" spans="2:3" x14ac:dyDescent="0.25">
      <c r="B4419" s="238">
        <v>4356</v>
      </c>
      <c r="C4419" s="237">
        <v>133.72358428225223</v>
      </c>
    </row>
    <row r="4420" spans="2:3" x14ac:dyDescent="0.25">
      <c r="B4420" s="238">
        <v>4357</v>
      </c>
      <c r="C4420" s="237">
        <v>47.630924736165198</v>
      </c>
    </row>
    <row r="4421" spans="2:3" x14ac:dyDescent="0.25">
      <c r="B4421" s="238">
        <v>4358</v>
      </c>
      <c r="C4421" s="237">
        <v>128.44913638679023</v>
      </c>
    </row>
    <row r="4422" spans="2:3" x14ac:dyDescent="0.25">
      <c r="B4422" s="238">
        <v>4359</v>
      </c>
      <c r="C4422" s="237">
        <v>283.94147114196687</v>
      </c>
    </row>
    <row r="4423" spans="2:3" x14ac:dyDescent="0.25">
      <c r="B4423" s="238">
        <v>4360</v>
      </c>
      <c r="C4423" s="237">
        <v>182.16583928481973</v>
      </c>
    </row>
    <row r="4424" spans="2:3" x14ac:dyDescent="0.25">
      <c r="B4424" s="238">
        <v>4361</v>
      </c>
      <c r="C4424" s="237">
        <v>56.824229498661218</v>
      </c>
    </row>
    <row r="4425" spans="2:3" x14ac:dyDescent="0.25">
      <c r="B4425" s="238">
        <v>4362</v>
      </c>
      <c r="C4425" s="237">
        <v>285.95100899352616</v>
      </c>
    </row>
    <row r="4426" spans="2:3" x14ac:dyDescent="0.25">
      <c r="B4426" s="238">
        <v>4363</v>
      </c>
      <c r="C4426" s="237">
        <v>117.8838890700758</v>
      </c>
    </row>
    <row r="4427" spans="2:3" x14ac:dyDescent="0.25">
      <c r="B4427" s="238">
        <v>4364</v>
      </c>
      <c r="C4427" s="237">
        <v>-122.02538024990761</v>
      </c>
    </row>
    <row r="4428" spans="2:3" x14ac:dyDescent="0.25">
      <c r="B4428" s="238">
        <v>4365</v>
      </c>
      <c r="C4428" s="237">
        <v>156.13531101090393</v>
      </c>
    </row>
    <row r="4429" spans="2:3" x14ac:dyDescent="0.25">
      <c r="B4429" s="238">
        <v>4366</v>
      </c>
      <c r="C4429" s="237">
        <v>191.42436768875632</v>
      </c>
    </row>
    <row r="4430" spans="2:3" x14ac:dyDescent="0.25">
      <c r="B4430" s="238">
        <v>4367</v>
      </c>
      <c r="C4430" s="237">
        <v>282.54969308245995</v>
      </c>
    </row>
    <row r="4431" spans="2:3" x14ac:dyDescent="0.25">
      <c r="B4431" s="238">
        <v>4368</v>
      </c>
      <c r="C4431" s="237">
        <v>87.342040578665134</v>
      </c>
    </row>
    <row r="4432" spans="2:3" x14ac:dyDescent="0.25">
      <c r="B4432" s="238">
        <v>4369</v>
      </c>
      <c r="C4432" s="237">
        <v>16.062854803701939</v>
      </c>
    </row>
    <row r="4433" spans="2:3" x14ac:dyDescent="0.25">
      <c r="B4433" s="238">
        <v>4370</v>
      </c>
      <c r="C4433" s="237">
        <v>106.1773206227667</v>
      </c>
    </row>
    <row r="4434" spans="2:3" x14ac:dyDescent="0.25">
      <c r="B4434" s="238">
        <v>4371</v>
      </c>
      <c r="C4434" s="237">
        <v>68.712919362812045</v>
      </c>
    </row>
    <row r="4435" spans="2:3" x14ac:dyDescent="0.25">
      <c r="B4435" s="238">
        <v>4372</v>
      </c>
      <c r="C4435" s="237">
        <v>118.26737013526279</v>
      </c>
    </row>
    <row r="4436" spans="2:3" x14ac:dyDescent="0.25">
      <c r="B4436" s="238">
        <v>4373</v>
      </c>
      <c r="C4436" s="237">
        <v>25.858109478214985</v>
      </c>
    </row>
    <row r="4437" spans="2:3" x14ac:dyDescent="0.25">
      <c r="B4437" s="238">
        <v>4374</v>
      </c>
      <c r="C4437" s="237">
        <v>304.68753446340486</v>
      </c>
    </row>
    <row r="4438" spans="2:3" x14ac:dyDescent="0.25">
      <c r="B4438" s="238">
        <v>4375</v>
      </c>
      <c r="C4438" s="237">
        <v>-4.376664677899555</v>
      </c>
    </row>
    <row r="4439" spans="2:3" x14ac:dyDescent="0.25">
      <c r="B4439" s="238">
        <v>4376</v>
      </c>
      <c r="C4439" s="237">
        <v>186.356046396267</v>
      </c>
    </row>
    <row r="4440" spans="2:3" x14ac:dyDescent="0.25">
      <c r="B4440" s="238">
        <v>4377</v>
      </c>
      <c r="C4440" s="237">
        <v>152.82951431669258</v>
      </c>
    </row>
    <row r="4441" spans="2:3" x14ac:dyDescent="0.25">
      <c r="B4441" s="238">
        <v>4378</v>
      </c>
      <c r="C4441" s="237">
        <v>93.223305419800553</v>
      </c>
    </row>
    <row r="4442" spans="2:3" x14ac:dyDescent="0.25">
      <c r="B4442" s="238">
        <v>4379</v>
      </c>
      <c r="C4442" s="237">
        <v>341.73824117803582</v>
      </c>
    </row>
    <row r="4443" spans="2:3" x14ac:dyDescent="0.25">
      <c r="B4443" s="238">
        <v>4380</v>
      </c>
      <c r="C4443" s="237">
        <v>163.97409694784676</v>
      </c>
    </row>
    <row r="4444" spans="2:3" x14ac:dyDescent="0.25">
      <c r="B4444" s="238">
        <v>4381</v>
      </c>
      <c r="C4444" s="237">
        <v>-7.3417044404570504</v>
      </c>
    </row>
    <row r="4445" spans="2:3" x14ac:dyDescent="0.25">
      <c r="B4445" s="238">
        <v>4382</v>
      </c>
      <c r="C4445" s="237">
        <v>59.372246790409015</v>
      </c>
    </row>
    <row r="4446" spans="2:3" x14ac:dyDescent="0.25">
      <c r="B4446" s="238">
        <v>4383</v>
      </c>
      <c r="C4446" s="237">
        <v>110.13749340745578</v>
      </c>
    </row>
    <row r="4447" spans="2:3" x14ac:dyDescent="0.25">
      <c r="B4447" s="238">
        <v>4384</v>
      </c>
      <c r="C4447" s="237">
        <v>211.03504123382481</v>
      </c>
    </row>
    <row r="4448" spans="2:3" x14ac:dyDescent="0.25">
      <c r="B4448" s="238">
        <v>4385</v>
      </c>
      <c r="C4448" s="237">
        <v>244.51651977204307</v>
      </c>
    </row>
    <row r="4449" spans="2:3" x14ac:dyDescent="0.25">
      <c r="B4449" s="238">
        <v>4386</v>
      </c>
      <c r="C4449" s="237">
        <v>-35.902247169139116</v>
      </c>
    </row>
    <row r="4450" spans="2:3" x14ac:dyDescent="0.25">
      <c r="B4450" s="238">
        <v>4387</v>
      </c>
      <c r="C4450" s="237">
        <v>211.69761553917618</v>
      </c>
    </row>
    <row r="4451" spans="2:3" x14ac:dyDescent="0.25">
      <c r="B4451" s="238">
        <v>4388</v>
      </c>
      <c r="C4451" s="237">
        <v>-1.9201466034867707</v>
      </c>
    </row>
    <row r="4452" spans="2:3" x14ac:dyDescent="0.25">
      <c r="B4452" s="238">
        <v>4389</v>
      </c>
      <c r="C4452" s="237">
        <v>96.534551933470539</v>
      </c>
    </row>
    <row r="4453" spans="2:3" x14ac:dyDescent="0.25">
      <c r="B4453" s="238">
        <v>4390</v>
      </c>
      <c r="C4453" s="237">
        <v>171.34379692577298</v>
      </c>
    </row>
    <row r="4454" spans="2:3" x14ac:dyDescent="0.25">
      <c r="B4454" s="238">
        <v>4391</v>
      </c>
      <c r="C4454" s="237">
        <v>71.144599223529269</v>
      </c>
    </row>
    <row r="4455" spans="2:3" x14ac:dyDescent="0.25">
      <c r="B4455" s="238">
        <v>4392</v>
      </c>
      <c r="C4455" s="237">
        <v>191.84728872694782</v>
      </c>
    </row>
    <row r="4456" spans="2:3" x14ac:dyDescent="0.25">
      <c r="B4456" s="238">
        <v>4393</v>
      </c>
      <c r="C4456" s="237">
        <v>199.43703266531088</v>
      </c>
    </row>
    <row r="4457" spans="2:3" x14ac:dyDescent="0.25">
      <c r="B4457" s="238">
        <v>4394</v>
      </c>
      <c r="C4457" s="237">
        <v>157.06349793945193</v>
      </c>
    </row>
    <row r="4458" spans="2:3" x14ac:dyDescent="0.25">
      <c r="B4458" s="238">
        <v>4395</v>
      </c>
      <c r="C4458" s="237">
        <v>223.79187926391691</v>
      </c>
    </row>
    <row r="4459" spans="2:3" x14ac:dyDescent="0.25">
      <c r="B4459" s="238">
        <v>4396</v>
      </c>
      <c r="C4459" s="237">
        <v>93.236792732117465</v>
      </c>
    </row>
    <row r="4460" spans="2:3" x14ac:dyDescent="0.25">
      <c r="B4460" s="238">
        <v>4397</v>
      </c>
      <c r="C4460" s="237">
        <v>226.68215800318649</v>
      </c>
    </row>
    <row r="4461" spans="2:3" x14ac:dyDescent="0.25">
      <c r="B4461" s="238">
        <v>4398</v>
      </c>
      <c r="C4461" s="237">
        <v>217.77373229309126</v>
      </c>
    </row>
    <row r="4462" spans="2:3" x14ac:dyDescent="0.25">
      <c r="B4462" s="238">
        <v>4399</v>
      </c>
      <c r="C4462" s="237">
        <v>330.33512084442941</v>
      </c>
    </row>
    <row r="4463" spans="2:3" x14ac:dyDescent="0.25">
      <c r="B4463" s="238">
        <v>4400</v>
      </c>
      <c r="C4463" s="237">
        <v>37.585477135687526</v>
      </c>
    </row>
    <row r="4464" spans="2:3" x14ac:dyDescent="0.25">
      <c r="B4464" s="238">
        <v>4401</v>
      </c>
      <c r="C4464" s="237">
        <v>74.776782087328314</v>
      </c>
    </row>
    <row r="4465" spans="2:3" x14ac:dyDescent="0.25">
      <c r="B4465" s="238">
        <v>4402</v>
      </c>
      <c r="C4465" s="237">
        <v>230.7513995096964</v>
      </c>
    </row>
    <row r="4466" spans="2:3" x14ac:dyDescent="0.25">
      <c r="B4466" s="238">
        <v>4403</v>
      </c>
      <c r="C4466" s="237">
        <v>-175.1168483902984</v>
      </c>
    </row>
    <row r="4467" spans="2:3" x14ac:dyDescent="0.25">
      <c r="B4467" s="238">
        <v>4404</v>
      </c>
      <c r="C4467" s="237">
        <v>-2.7484698294431666</v>
      </c>
    </row>
    <row r="4468" spans="2:3" x14ac:dyDescent="0.25">
      <c r="B4468" s="238">
        <v>4405</v>
      </c>
      <c r="C4468" s="237">
        <v>258.27028262297534</v>
      </c>
    </row>
    <row r="4469" spans="2:3" x14ac:dyDescent="0.25">
      <c r="B4469" s="238">
        <v>4406</v>
      </c>
      <c r="C4469" s="237">
        <v>-100.58869308499521</v>
      </c>
    </row>
    <row r="4470" spans="2:3" x14ac:dyDescent="0.25">
      <c r="B4470" s="238">
        <v>4407</v>
      </c>
      <c r="C4470" s="237">
        <v>24.907094535947238</v>
      </c>
    </row>
    <row r="4471" spans="2:3" x14ac:dyDescent="0.25">
      <c r="B4471" s="238">
        <v>4408</v>
      </c>
      <c r="C4471" s="237">
        <v>252.86145963928882</v>
      </c>
    </row>
    <row r="4472" spans="2:3" x14ac:dyDescent="0.25">
      <c r="B4472" s="238">
        <v>4409</v>
      </c>
      <c r="C4472" s="237">
        <v>-83.161506833017825</v>
      </c>
    </row>
    <row r="4473" spans="2:3" x14ac:dyDescent="0.25">
      <c r="B4473" s="238">
        <v>4410</v>
      </c>
      <c r="C4473" s="237">
        <v>300.09586702237289</v>
      </c>
    </row>
    <row r="4474" spans="2:3" x14ac:dyDescent="0.25">
      <c r="B4474" s="238">
        <v>4411</v>
      </c>
      <c r="C4474" s="237">
        <v>26.959574027915721</v>
      </c>
    </row>
    <row r="4475" spans="2:3" x14ac:dyDescent="0.25">
      <c r="B4475" s="238">
        <v>4412</v>
      </c>
      <c r="C4475" s="237">
        <v>219.10100896733576</v>
      </c>
    </row>
    <row r="4476" spans="2:3" x14ac:dyDescent="0.25">
      <c r="B4476" s="238">
        <v>4413</v>
      </c>
      <c r="C4476" s="237">
        <v>21.145976515057029</v>
      </c>
    </row>
    <row r="4477" spans="2:3" x14ac:dyDescent="0.25">
      <c r="B4477" s="238">
        <v>4414</v>
      </c>
      <c r="C4477" s="237">
        <v>-20.514969196159427</v>
      </c>
    </row>
    <row r="4478" spans="2:3" x14ac:dyDescent="0.25">
      <c r="B4478" s="238">
        <v>4415</v>
      </c>
      <c r="C4478" s="237">
        <v>52.752473612829505</v>
      </c>
    </row>
    <row r="4479" spans="2:3" x14ac:dyDescent="0.25">
      <c r="B4479" s="238">
        <v>4416</v>
      </c>
      <c r="C4479" s="237">
        <v>220.2785469114138</v>
      </c>
    </row>
    <row r="4480" spans="2:3" x14ac:dyDescent="0.25">
      <c r="B4480" s="238">
        <v>4417</v>
      </c>
      <c r="C4480" s="237">
        <v>-27.987916181375425</v>
      </c>
    </row>
    <row r="4481" spans="2:3" x14ac:dyDescent="0.25">
      <c r="B4481" s="238">
        <v>4418</v>
      </c>
      <c r="C4481" s="237">
        <v>192.18676892251307</v>
      </c>
    </row>
    <row r="4482" spans="2:3" x14ac:dyDescent="0.25">
      <c r="B4482" s="238">
        <v>4419</v>
      </c>
      <c r="C4482" s="237">
        <v>193.57255598767182</v>
      </c>
    </row>
    <row r="4483" spans="2:3" x14ac:dyDescent="0.25">
      <c r="B4483" s="238">
        <v>4420</v>
      </c>
      <c r="C4483" s="237">
        <v>224.00130625675723</v>
      </c>
    </row>
    <row r="4484" spans="2:3" x14ac:dyDescent="0.25">
      <c r="B4484" s="238">
        <v>4421</v>
      </c>
      <c r="C4484" s="237">
        <v>164.65916437220181</v>
      </c>
    </row>
    <row r="4485" spans="2:3" x14ac:dyDescent="0.25">
      <c r="B4485" s="238">
        <v>4422</v>
      </c>
      <c r="C4485" s="237">
        <v>145.89593115952954</v>
      </c>
    </row>
    <row r="4486" spans="2:3" x14ac:dyDescent="0.25">
      <c r="B4486" s="238">
        <v>4423</v>
      </c>
      <c r="C4486" s="237">
        <v>39.237386761794653</v>
      </c>
    </row>
    <row r="4487" spans="2:3" x14ac:dyDescent="0.25">
      <c r="B4487" s="238">
        <v>4424</v>
      </c>
      <c r="C4487" s="237">
        <v>231.19846056743802</v>
      </c>
    </row>
    <row r="4488" spans="2:3" x14ac:dyDescent="0.25">
      <c r="B4488" s="238">
        <v>4425</v>
      </c>
      <c r="C4488" s="237">
        <v>84.589333707719391</v>
      </c>
    </row>
    <row r="4489" spans="2:3" x14ac:dyDescent="0.25">
      <c r="B4489" s="238">
        <v>4426</v>
      </c>
      <c r="C4489" s="237">
        <v>125.49700902989068</v>
      </c>
    </row>
    <row r="4490" spans="2:3" x14ac:dyDescent="0.25">
      <c r="B4490" s="238">
        <v>4427</v>
      </c>
      <c r="C4490" s="237">
        <v>258.74679706527536</v>
      </c>
    </row>
    <row r="4491" spans="2:3" x14ac:dyDescent="0.25">
      <c r="B4491" s="238">
        <v>4428</v>
      </c>
      <c r="C4491" s="237">
        <v>102.6325360469508</v>
      </c>
    </row>
    <row r="4492" spans="2:3" x14ac:dyDescent="0.25">
      <c r="B4492" s="238">
        <v>4429</v>
      </c>
      <c r="C4492" s="237">
        <v>307.26703087613896</v>
      </c>
    </row>
    <row r="4493" spans="2:3" x14ac:dyDescent="0.25">
      <c r="B4493" s="238">
        <v>4430</v>
      </c>
      <c r="C4493" s="237">
        <v>126.20059315460513</v>
      </c>
    </row>
    <row r="4494" spans="2:3" x14ac:dyDescent="0.25">
      <c r="B4494" s="238">
        <v>4431</v>
      </c>
      <c r="C4494" s="237">
        <v>165.70652144087106</v>
      </c>
    </row>
    <row r="4495" spans="2:3" x14ac:dyDescent="0.25">
      <c r="B4495" s="238">
        <v>4432</v>
      </c>
      <c r="C4495" s="237">
        <v>63.319228978943777</v>
      </c>
    </row>
    <row r="4496" spans="2:3" x14ac:dyDescent="0.25">
      <c r="B4496" s="238">
        <v>4433</v>
      </c>
      <c r="C4496" s="237">
        <v>229.0494689645009</v>
      </c>
    </row>
    <row r="4497" spans="2:3" x14ac:dyDescent="0.25">
      <c r="B4497" s="238">
        <v>4434</v>
      </c>
      <c r="C4497" s="237">
        <v>211.31872691830046</v>
      </c>
    </row>
    <row r="4498" spans="2:3" x14ac:dyDescent="0.25">
      <c r="B4498" s="238">
        <v>4435</v>
      </c>
      <c r="C4498" s="237">
        <v>-24.302858036071996</v>
      </c>
    </row>
    <row r="4499" spans="2:3" x14ac:dyDescent="0.25">
      <c r="B4499" s="238">
        <v>4436</v>
      </c>
      <c r="C4499" s="237">
        <v>270.28680168076272</v>
      </c>
    </row>
    <row r="4500" spans="2:3" x14ac:dyDescent="0.25">
      <c r="B4500" s="238">
        <v>4437</v>
      </c>
      <c r="C4500" s="237">
        <v>117.12528884645535</v>
      </c>
    </row>
    <row r="4501" spans="2:3" x14ac:dyDescent="0.25">
      <c r="B4501" s="238">
        <v>4438</v>
      </c>
      <c r="C4501" s="237">
        <v>154.21468469194053</v>
      </c>
    </row>
    <row r="4502" spans="2:3" x14ac:dyDescent="0.25">
      <c r="B4502" s="238">
        <v>4439</v>
      </c>
      <c r="C4502" s="237">
        <v>6.8351186596747766</v>
      </c>
    </row>
    <row r="4503" spans="2:3" x14ac:dyDescent="0.25">
      <c r="B4503" s="238">
        <v>4440</v>
      </c>
      <c r="C4503" s="237">
        <v>-108.71497708907248</v>
      </c>
    </row>
    <row r="4504" spans="2:3" x14ac:dyDescent="0.25">
      <c r="B4504" s="238">
        <v>4441</v>
      </c>
      <c r="C4504" s="237">
        <v>124.9576656854006</v>
      </c>
    </row>
    <row r="4505" spans="2:3" x14ac:dyDescent="0.25">
      <c r="B4505" s="238">
        <v>4442</v>
      </c>
      <c r="C4505" s="237">
        <v>129.70938156359958</v>
      </c>
    </row>
    <row r="4506" spans="2:3" x14ac:dyDescent="0.25">
      <c r="B4506" s="238">
        <v>4443</v>
      </c>
      <c r="C4506" s="237">
        <v>77.166590185448285</v>
      </c>
    </row>
    <row r="4507" spans="2:3" x14ac:dyDescent="0.25">
      <c r="B4507" s="238">
        <v>4444</v>
      </c>
      <c r="C4507" s="237">
        <v>-55.194481241432669</v>
      </c>
    </row>
    <row r="4508" spans="2:3" x14ac:dyDescent="0.25">
      <c r="B4508" s="238">
        <v>4445</v>
      </c>
      <c r="C4508" s="237">
        <v>216.39131909739498</v>
      </c>
    </row>
    <row r="4509" spans="2:3" x14ac:dyDescent="0.25">
      <c r="B4509" s="238">
        <v>4446</v>
      </c>
      <c r="C4509" s="237">
        <v>83.844896572402462</v>
      </c>
    </row>
    <row r="4510" spans="2:3" x14ac:dyDescent="0.25">
      <c r="B4510" s="238">
        <v>4447</v>
      </c>
      <c r="C4510" s="237">
        <v>173.3193452327161</v>
      </c>
    </row>
    <row r="4511" spans="2:3" x14ac:dyDescent="0.25">
      <c r="B4511" s="238">
        <v>4448</v>
      </c>
      <c r="C4511" s="237">
        <v>169.40961696684786</v>
      </c>
    </row>
    <row r="4512" spans="2:3" x14ac:dyDescent="0.25">
      <c r="B4512" s="238">
        <v>4449</v>
      </c>
      <c r="C4512" s="237">
        <v>290.50931040703188</v>
      </c>
    </row>
    <row r="4513" spans="2:3" x14ac:dyDescent="0.25">
      <c r="B4513" s="238">
        <v>4450</v>
      </c>
      <c r="C4513" s="237">
        <v>-94.402664725843806</v>
      </c>
    </row>
    <row r="4514" spans="2:3" x14ac:dyDescent="0.25">
      <c r="B4514" s="238">
        <v>4451</v>
      </c>
      <c r="C4514" s="237">
        <v>-72.523340463521038</v>
      </c>
    </row>
    <row r="4515" spans="2:3" x14ac:dyDescent="0.25">
      <c r="B4515" s="238">
        <v>4452</v>
      </c>
      <c r="C4515" s="237">
        <v>319.96876262663966</v>
      </c>
    </row>
    <row r="4516" spans="2:3" x14ac:dyDescent="0.25">
      <c r="B4516" s="238">
        <v>4453</v>
      </c>
      <c r="C4516" s="237">
        <v>57.617066168389535</v>
      </c>
    </row>
    <row r="4517" spans="2:3" x14ac:dyDescent="0.25">
      <c r="B4517" s="238">
        <v>4454</v>
      </c>
      <c r="C4517" s="237">
        <v>64.133742344631059</v>
      </c>
    </row>
    <row r="4518" spans="2:3" x14ac:dyDescent="0.25">
      <c r="B4518" s="238">
        <v>4455</v>
      </c>
      <c r="C4518" s="237">
        <v>33.934006492781961</v>
      </c>
    </row>
    <row r="4519" spans="2:3" x14ac:dyDescent="0.25">
      <c r="B4519" s="238">
        <v>4456</v>
      </c>
      <c r="C4519" s="237">
        <v>74.802112849739757</v>
      </c>
    </row>
    <row r="4520" spans="2:3" x14ac:dyDescent="0.25">
      <c r="B4520" s="238">
        <v>4457</v>
      </c>
      <c r="C4520" s="237">
        <v>60.479196993407122</v>
      </c>
    </row>
    <row r="4521" spans="2:3" x14ac:dyDescent="0.25">
      <c r="B4521" s="238">
        <v>4458</v>
      </c>
      <c r="C4521" s="237">
        <v>41.783214091552281</v>
      </c>
    </row>
    <row r="4522" spans="2:3" x14ac:dyDescent="0.25">
      <c r="B4522" s="238">
        <v>4459</v>
      </c>
      <c r="C4522" s="237">
        <v>-8.5037824395421922</v>
      </c>
    </row>
    <row r="4523" spans="2:3" x14ac:dyDescent="0.25">
      <c r="B4523" s="238">
        <v>4460</v>
      </c>
      <c r="C4523" s="237">
        <v>-5.1528256753041006</v>
      </c>
    </row>
    <row r="4524" spans="2:3" x14ac:dyDescent="0.25">
      <c r="B4524" s="238">
        <v>4461</v>
      </c>
      <c r="C4524" s="237">
        <v>248.62858048581376</v>
      </c>
    </row>
    <row r="4525" spans="2:3" x14ac:dyDescent="0.25">
      <c r="B4525" s="238">
        <v>4462</v>
      </c>
      <c r="C4525" s="237">
        <v>158.45347538429652</v>
      </c>
    </row>
    <row r="4526" spans="2:3" x14ac:dyDescent="0.25">
      <c r="B4526" s="238">
        <v>4463</v>
      </c>
      <c r="C4526" s="237">
        <v>23.301164279060743</v>
      </c>
    </row>
    <row r="4527" spans="2:3" x14ac:dyDescent="0.25">
      <c r="B4527" s="238">
        <v>4464</v>
      </c>
      <c r="C4527" s="237">
        <v>244.06909117336113</v>
      </c>
    </row>
    <row r="4528" spans="2:3" x14ac:dyDescent="0.25">
      <c r="B4528" s="238">
        <v>4465</v>
      </c>
      <c r="C4528" s="237">
        <v>200.31132995130849</v>
      </c>
    </row>
    <row r="4529" spans="2:3" x14ac:dyDescent="0.25">
      <c r="B4529" s="238">
        <v>4466</v>
      </c>
      <c r="C4529" s="237">
        <v>-133.58535818024833</v>
      </c>
    </row>
    <row r="4530" spans="2:3" x14ac:dyDescent="0.25">
      <c r="B4530" s="238">
        <v>4467</v>
      </c>
      <c r="C4530" s="237">
        <v>282.20161914518633</v>
      </c>
    </row>
    <row r="4531" spans="2:3" x14ac:dyDescent="0.25">
      <c r="B4531" s="238">
        <v>4468</v>
      </c>
      <c r="C4531" s="237">
        <v>263.53336697879456</v>
      </c>
    </row>
    <row r="4532" spans="2:3" x14ac:dyDescent="0.25">
      <c r="B4532" s="238">
        <v>4469</v>
      </c>
      <c r="C4532" s="237">
        <v>16.54391639736221</v>
      </c>
    </row>
    <row r="4533" spans="2:3" x14ac:dyDescent="0.25">
      <c r="B4533" s="238">
        <v>4470</v>
      </c>
      <c r="C4533" s="237">
        <v>187.5672101264195</v>
      </c>
    </row>
    <row r="4534" spans="2:3" x14ac:dyDescent="0.25">
      <c r="B4534" s="238">
        <v>4471</v>
      </c>
      <c r="C4534" s="237">
        <v>266.21250572052008</v>
      </c>
    </row>
    <row r="4535" spans="2:3" x14ac:dyDescent="0.25">
      <c r="B4535" s="238">
        <v>4472</v>
      </c>
      <c r="C4535" s="237">
        <v>119.19555117090611</v>
      </c>
    </row>
    <row r="4536" spans="2:3" x14ac:dyDescent="0.25">
      <c r="B4536" s="238">
        <v>4473</v>
      </c>
      <c r="C4536" s="237">
        <v>33.445157472507148</v>
      </c>
    </row>
    <row r="4537" spans="2:3" x14ac:dyDescent="0.25">
      <c r="B4537" s="238">
        <v>4474</v>
      </c>
      <c r="C4537" s="237">
        <v>85.03296889284762</v>
      </c>
    </row>
    <row r="4538" spans="2:3" x14ac:dyDescent="0.25">
      <c r="B4538" s="238">
        <v>4475</v>
      </c>
      <c r="C4538" s="237">
        <v>171.74017003816959</v>
      </c>
    </row>
    <row r="4539" spans="2:3" x14ac:dyDescent="0.25">
      <c r="B4539" s="238">
        <v>4476</v>
      </c>
      <c r="C4539" s="237">
        <v>65.7220779396892</v>
      </c>
    </row>
    <row r="4540" spans="2:3" x14ac:dyDescent="0.25">
      <c r="B4540" s="238">
        <v>4477</v>
      </c>
      <c r="C4540" s="237">
        <v>55.37008797829553</v>
      </c>
    </row>
    <row r="4541" spans="2:3" x14ac:dyDescent="0.25">
      <c r="B4541" s="238">
        <v>4478</v>
      </c>
      <c r="C4541" s="237">
        <v>154.67965636061768</v>
      </c>
    </row>
    <row r="4542" spans="2:3" x14ac:dyDescent="0.25">
      <c r="B4542" s="238">
        <v>4479</v>
      </c>
      <c r="C4542" s="237">
        <v>151.16234352913392</v>
      </c>
    </row>
    <row r="4543" spans="2:3" x14ac:dyDescent="0.25">
      <c r="B4543" s="238">
        <v>4480</v>
      </c>
      <c r="C4543" s="237">
        <v>122.04622502913713</v>
      </c>
    </row>
    <row r="4544" spans="2:3" x14ac:dyDescent="0.25">
      <c r="B4544" s="238">
        <v>4481</v>
      </c>
      <c r="C4544" s="237">
        <v>-3.8937919239569112</v>
      </c>
    </row>
    <row r="4545" spans="2:3" x14ac:dyDescent="0.25">
      <c r="B4545" s="238">
        <v>4482</v>
      </c>
      <c r="C4545" s="237">
        <v>-102.08390609730301</v>
      </c>
    </row>
    <row r="4546" spans="2:3" x14ac:dyDescent="0.25">
      <c r="B4546" s="238">
        <v>4483</v>
      </c>
      <c r="C4546" s="237">
        <v>-131.96108677420861</v>
      </c>
    </row>
    <row r="4547" spans="2:3" x14ac:dyDescent="0.25">
      <c r="B4547" s="238">
        <v>4484</v>
      </c>
      <c r="C4547" s="237">
        <v>96.531704881289784</v>
      </c>
    </row>
    <row r="4548" spans="2:3" x14ac:dyDescent="0.25">
      <c r="B4548" s="238">
        <v>4485</v>
      </c>
      <c r="C4548" s="237">
        <v>299.47044904223151</v>
      </c>
    </row>
    <row r="4549" spans="2:3" x14ac:dyDescent="0.25">
      <c r="B4549" s="238">
        <v>4486</v>
      </c>
      <c r="C4549" s="237">
        <v>113.7696087997483</v>
      </c>
    </row>
    <row r="4550" spans="2:3" x14ac:dyDescent="0.25">
      <c r="B4550" s="238">
        <v>4487</v>
      </c>
      <c r="C4550" s="237">
        <v>-112.62607742806631</v>
      </c>
    </row>
    <row r="4551" spans="2:3" x14ac:dyDescent="0.25">
      <c r="B4551" s="238">
        <v>4488</v>
      </c>
      <c r="C4551" s="237">
        <v>243.50201135842042</v>
      </c>
    </row>
    <row r="4552" spans="2:3" x14ac:dyDescent="0.25">
      <c r="B4552" s="238">
        <v>4489</v>
      </c>
      <c r="C4552" s="237">
        <v>191.7309576273783</v>
      </c>
    </row>
    <row r="4553" spans="2:3" x14ac:dyDescent="0.25">
      <c r="B4553" s="238">
        <v>4490</v>
      </c>
      <c r="C4553" s="237">
        <v>91.557979616438629</v>
      </c>
    </row>
    <row r="4554" spans="2:3" x14ac:dyDescent="0.25">
      <c r="B4554" s="238">
        <v>4491</v>
      </c>
      <c r="C4554" s="237">
        <v>413.69162790930307</v>
      </c>
    </row>
    <row r="4555" spans="2:3" x14ac:dyDescent="0.25">
      <c r="B4555" s="238">
        <v>4492</v>
      </c>
      <c r="C4555" s="237">
        <v>120.83210479592044</v>
      </c>
    </row>
    <row r="4556" spans="2:3" x14ac:dyDescent="0.25">
      <c r="B4556" s="238">
        <v>4493</v>
      </c>
      <c r="C4556" s="237">
        <v>223.38245450920999</v>
      </c>
    </row>
    <row r="4557" spans="2:3" x14ac:dyDescent="0.25">
      <c r="B4557" s="238">
        <v>4494</v>
      </c>
      <c r="C4557" s="237">
        <v>-84.864855332963629</v>
      </c>
    </row>
    <row r="4558" spans="2:3" x14ac:dyDescent="0.25">
      <c r="B4558" s="238">
        <v>4495</v>
      </c>
      <c r="C4558" s="237">
        <v>316.73898628966788</v>
      </c>
    </row>
    <row r="4559" spans="2:3" x14ac:dyDescent="0.25">
      <c r="B4559" s="238">
        <v>4496</v>
      </c>
      <c r="C4559" s="237">
        <v>305.80434090048055</v>
      </c>
    </row>
    <row r="4560" spans="2:3" x14ac:dyDescent="0.25">
      <c r="B4560" s="238">
        <v>4497</v>
      </c>
      <c r="C4560" s="237">
        <v>38.014676781065063</v>
      </c>
    </row>
    <row r="4561" spans="2:3" x14ac:dyDescent="0.25">
      <c r="B4561" s="238">
        <v>4498</v>
      </c>
      <c r="C4561" s="237">
        <v>347.7073365892</v>
      </c>
    </row>
    <row r="4562" spans="2:3" x14ac:dyDescent="0.25">
      <c r="B4562" s="238">
        <v>4499</v>
      </c>
      <c r="C4562" s="237">
        <v>134.62654850864288</v>
      </c>
    </row>
    <row r="4563" spans="2:3" x14ac:dyDescent="0.25">
      <c r="B4563" s="238">
        <v>4500</v>
      </c>
      <c r="C4563" s="237">
        <v>60.878769666111161</v>
      </c>
    </row>
    <row r="4564" spans="2:3" x14ac:dyDescent="0.25">
      <c r="B4564" s="238">
        <v>4501</v>
      </c>
      <c r="C4564" s="237">
        <v>7.5119754769033307</v>
      </c>
    </row>
    <row r="4565" spans="2:3" x14ac:dyDescent="0.25">
      <c r="B4565" s="238">
        <v>4502</v>
      </c>
      <c r="C4565" s="237">
        <v>69.674105143113024</v>
      </c>
    </row>
    <row r="4566" spans="2:3" x14ac:dyDescent="0.25">
      <c r="B4566" s="238">
        <v>4503</v>
      </c>
      <c r="C4566" s="237">
        <v>54.447505021020334</v>
      </c>
    </row>
    <row r="4567" spans="2:3" x14ac:dyDescent="0.25">
      <c r="B4567" s="238">
        <v>4504</v>
      </c>
      <c r="C4567" s="237">
        <v>323.78147851635254</v>
      </c>
    </row>
    <row r="4568" spans="2:3" x14ac:dyDescent="0.25">
      <c r="B4568" s="238">
        <v>4505</v>
      </c>
      <c r="C4568" s="237">
        <v>40.244867197863513</v>
      </c>
    </row>
    <row r="4569" spans="2:3" x14ac:dyDescent="0.25">
      <c r="B4569" s="238">
        <v>4506</v>
      </c>
      <c r="C4569" s="237">
        <v>85.545641708492866</v>
      </c>
    </row>
    <row r="4570" spans="2:3" x14ac:dyDescent="0.25">
      <c r="B4570" s="238">
        <v>4507</v>
      </c>
      <c r="C4570" s="237">
        <v>151.90943299763074</v>
      </c>
    </row>
    <row r="4571" spans="2:3" x14ac:dyDescent="0.25">
      <c r="B4571" s="238">
        <v>4508</v>
      </c>
      <c r="C4571" s="237">
        <v>147.32195263527936</v>
      </c>
    </row>
    <row r="4572" spans="2:3" x14ac:dyDescent="0.25">
      <c r="B4572" s="238">
        <v>4509</v>
      </c>
      <c r="C4572" s="237">
        <v>246.13622717573685</v>
      </c>
    </row>
    <row r="4573" spans="2:3" x14ac:dyDescent="0.25">
      <c r="B4573" s="238">
        <v>4510</v>
      </c>
      <c r="C4573" s="237">
        <v>165.47420411765194</v>
      </c>
    </row>
    <row r="4574" spans="2:3" x14ac:dyDescent="0.25">
      <c r="B4574" s="238">
        <v>4511</v>
      </c>
      <c r="C4574" s="237">
        <v>262.57630282366904</v>
      </c>
    </row>
    <row r="4575" spans="2:3" x14ac:dyDescent="0.25">
      <c r="B4575" s="238">
        <v>4512</v>
      </c>
      <c r="C4575" s="237">
        <v>238.73445402290258</v>
      </c>
    </row>
    <row r="4576" spans="2:3" x14ac:dyDescent="0.25">
      <c r="B4576" s="238">
        <v>4513</v>
      </c>
      <c r="C4576" s="237">
        <v>191.53130780319322</v>
      </c>
    </row>
    <row r="4577" spans="2:3" x14ac:dyDescent="0.25">
      <c r="B4577" s="238">
        <v>4514</v>
      </c>
      <c r="C4577" s="237">
        <v>215.28324966082542</v>
      </c>
    </row>
    <row r="4578" spans="2:3" x14ac:dyDescent="0.25">
      <c r="B4578" s="238">
        <v>4515</v>
      </c>
      <c r="C4578" s="237">
        <v>-150.33691816099849</v>
      </c>
    </row>
    <row r="4579" spans="2:3" x14ac:dyDescent="0.25">
      <c r="B4579" s="238">
        <v>4516</v>
      </c>
      <c r="C4579" s="237">
        <v>-151.64005648678273</v>
      </c>
    </row>
    <row r="4580" spans="2:3" x14ac:dyDescent="0.25">
      <c r="B4580" s="238">
        <v>4517</v>
      </c>
      <c r="C4580" s="237">
        <v>278.05728497586199</v>
      </c>
    </row>
    <row r="4581" spans="2:3" x14ac:dyDescent="0.25">
      <c r="B4581" s="238">
        <v>4518</v>
      </c>
      <c r="C4581" s="237">
        <v>41.844714820629079</v>
      </c>
    </row>
    <row r="4582" spans="2:3" x14ac:dyDescent="0.25">
      <c r="B4582" s="238">
        <v>4519</v>
      </c>
      <c r="C4582" s="237">
        <v>231.72100748397793</v>
      </c>
    </row>
    <row r="4583" spans="2:3" x14ac:dyDescent="0.25">
      <c r="B4583" s="238">
        <v>4520</v>
      </c>
      <c r="C4583" s="237">
        <v>254.68836670159075</v>
      </c>
    </row>
    <row r="4584" spans="2:3" x14ac:dyDescent="0.25">
      <c r="B4584" s="238">
        <v>4521</v>
      </c>
      <c r="C4584" s="237">
        <v>8.9350465615894592</v>
      </c>
    </row>
    <row r="4585" spans="2:3" x14ac:dyDescent="0.25">
      <c r="B4585" s="238">
        <v>4522</v>
      </c>
      <c r="C4585" s="237">
        <v>226.77797713670768</v>
      </c>
    </row>
    <row r="4586" spans="2:3" x14ac:dyDescent="0.25">
      <c r="B4586" s="238">
        <v>4523</v>
      </c>
      <c r="C4586" s="237">
        <v>196.35784049599886</v>
      </c>
    </row>
    <row r="4587" spans="2:3" x14ac:dyDescent="0.25">
      <c r="B4587" s="238">
        <v>4524</v>
      </c>
      <c r="C4587" s="237">
        <v>10.169415056314605</v>
      </c>
    </row>
    <row r="4588" spans="2:3" x14ac:dyDescent="0.25">
      <c r="B4588" s="238">
        <v>4525</v>
      </c>
      <c r="C4588" s="237">
        <v>229.93999946418973</v>
      </c>
    </row>
    <row r="4589" spans="2:3" x14ac:dyDescent="0.25">
      <c r="B4589" s="238">
        <v>4526</v>
      </c>
      <c r="C4589" s="237">
        <v>331.74725070522072</v>
      </c>
    </row>
    <row r="4590" spans="2:3" x14ac:dyDescent="0.25">
      <c r="B4590" s="238">
        <v>4527</v>
      </c>
      <c r="C4590" s="237">
        <v>192.68119780704512</v>
      </c>
    </row>
    <row r="4591" spans="2:3" x14ac:dyDescent="0.25">
      <c r="B4591" s="238">
        <v>4528</v>
      </c>
      <c r="C4591" s="237">
        <v>194.81460135114528</v>
      </c>
    </row>
    <row r="4592" spans="2:3" x14ac:dyDescent="0.25">
      <c r="B4592" s="238">
        <v>4529</v>
      </c>
      <c r="C4592" s="237">
        <v>107.20777088787672</v>
      </c>
    </row>
    <row r="4593" spans="2:3" x14ac:dyDescent="0.25">
      <c r="B4593" s="238">
        <v>4530</v>
      </c>
      <c r="C4593" s="237">
        <v>-88.405522603587229</v>
      </c>
    </row>
    <row r="4594" spans="2:3" x14ac:dyDescent="0.25">
      <c r="B4594" s="238">
        <v>4531</v>
      </c>
      <c r="C4594" s="237">
        <v>366.98466103393628</v>
      </c>
    </row>
    <row r="4595" spans="2:3" x14ac:dyDescent="0.25">
      <c r="B4595" s="238">
        <v>4532</v>
      </c>
      <c r="C4595" s="237">
        <v>55.614164187763848</v>
      </c>
    </row>
    <row r="4596" spans="2:3" x14ac:dyDescent="0.25">
      <c r="B4596" s="238">
        <v>4533</v>
      </c>
      <c r="C4596" s="237">
        <v>-10.279692292530484</v>
      </c>
    </row>
    <row r="4597" spans="2:3" x14ac:dyDescent="0.25">
      <c r="B4597" s="238">
        <v>4534</v>
      </c>
      <c r="C4597" s="237">
        <v>348.1232056445408</v>
      </c>
    </row>
    <row r="4598" spans="2:3" x14ac:dyDescent="0.25">
      <c r="B4598" s="238">
        <v>4535</v>
      </c>
      <c r="C4598" s="237">
        <v>154.76118443535188</v>
      </c>
    </row>
    <row r="4599" spans="2:3" x14ac:dyDescent="0.25">
      <c r="B4599" s="238">
        <v>4536</v>
      </c>
      <c r="C4599" s="237">
        <v>18.122570859743192</v>
      </c>
    </row>
    <row r="4600" spans="2:3" x14ac:dyDescent="0.25">
      <c r="B4600" s="238">
        <v>4537</v>
      </c>
      <c r="C4600" s="237">
        <v>377.76312931637216</v>
      </c>
    </row>
    <row r="4601" spans="2:3" x14ac:dyDescent="0.25">
      <c r="B4601" s="238">
        <v>4538</v>
      </c>
      <c r="C4601" s="237">
        <v>42.728904110354406</v>
      </c>
    </row>
    <row r="4602" spans="2:3" x14ac:dyDescent="0.25">
      <c r="B4602" s="238">
        <v>4539</v>
      </c>
      <c r="C4602" s="237">
        <v>221.31771934374063</v>
      </c>
    </row>
    <row r="4603" spans="2:3" x14ac:dyDescent="0.25">
      <c r="B4603" s="238">
        <v>4540</v>
      </c>
      <c r="C4603" s="237">
        <v>73.333756563355664</v>
      </c>
    </row>
    <row r="4604" spans="2:3" x14ac:dyDescent="0.25">
      <c r="B4604" s="238">
        <v>4541</v>
      </c>
      <c r="C4604" s="237">
        <v>-75.210844966225068</v>
      </c>
    </row>
    <row r="4605" spans="2:3" x14ac:dyDescent="0.25">
      <c r="B4605" s="238">
        <v>4542</v>
      </c>
      <c r="C4605" s="237">
        <v>-57.31990391718864</v>
      </c>
    </row>
    <row r="4606" spans="2:3" x14ac:dyDescent="0.25">
      <c r="B4606" s="238">
        <v>4543</v>
      </c>
      <c r="C4606" s="237">
        <v>203.64423310086676</v>
      </c>
    </row>
    <row r="4607" spans="2:3" x14ac:dyDescent="0.25">
      <c r="B4607" s="238">
        <v>4544</v>
      </c>
      <c r="C4607" s="237">
        <v>183.87131839399515</v>
      </c>
    </row>
    <row r="4608" spans="2:3" x14ac:dyDescent="0.25">
      <c r="B4608" s="238">
        <v>4545</v>
      </c>
      <c r="C4608" s="237">
        <v>23.789537960566577</v>
      </c>
    </row>
    <row r="4609" spans="2:3" x14ac:dyDescent="0.25">
      <c r="B4609" s="238">
        <v>4546</v>
      </c>
      <c r="C4609" s="237">
        <v>62.503276140822074</v>
      </c>
    </row>
    <row r="4610" spans="2:3" x14ac:dyDescent="0.25">
      <c r="B4610" s="238">
        <v>4547</v>
      </c>
      <c r="C4610" s="237">
        <v>180.03849385182085</v>
      </c>
    </row>
    <row r="4611" spans="2:3" x14ac:dyDescent="0.25">
      <c r="B4611" s="238">
        <v>4548</v>
      </c>
      <c r="C4611" s="237">
        <v>307.89977071672331</v>
      </c>
    </row>
    <row r="4612" spans="2:3" x14ac:dyDescent="0.25">
      <c r="B4612" s="238">
        <v>4549</v>
      </c>
      <c r="C4612" s="237">
        <v>5.5721958939355005</v>
      </c>
    </row>
    <row r="4613" spans="2:3" x14ac:dyDescent="0.25">
      <c r="B4613" s="238">
        <v>4550</v>
      </c>
      <c r="C4613" s="237">
        <v>262.768996571473</v>
      </c>
    </row>
    <row r="4614" spans="2:3" x14ac:dyDescent="0.25">
      <c r="B4614" s="238">
        <v>4551</v>
      </c>
      <c r="C4614" s="237">
        <v>241.64884622425433</v>
      </c>
    </row>
    <row r="4615" spans="2:3" x14ac:dyDescent="0.25">
      <c r="B4615" s="238">
        <v>4552</v>
      </c>
      <c r="C4615" s="237">
        <v>55.60769693899924</v>
      </c>
    </row>
    <row r="4616" spans="2:3" x14ac:dyDescent="0.25">
      <c r="B4616" s="238">
        <v>4553</v>
      </c>
      <c r="C4616" s="237">
        <v>159.73367732577273</v>
      </c>
    </row>
    <row r="4617" spans="2:3" x14ac:dyDescent="0.25">
      <c r="B4617" s="238">
        <v>4554</v>
      </c>
      <c r="C4617" s="237">
        <v>219.12823499596485</v>
      </c>
    </row>
    <row r="4618" spans="2:3" x14ac:dyDescent="0.25">
      <c r="B4618" s="238">
        <v>4555</v>
      </c>
      <c r="C4618" s="237">
        <v>99.871385073087879</v>
      </c>
    </row>
    <row r="4619" spans="2:3" x14ac:dyDescent="0.25">
      <c r="B4619" s="238">
        <v>4556</v>
      </c>
      <c r="C4619" s="237">
        <v>25.131612075111676</v>
      </c>
    </row>
    <row r="4620" spans="2:3" x14ac:dyDescent="0.25">
      <c r="B4620" s="238">
        <v>4557</v>
      </c>
      <c r="C4620" s="237">
        <v>103.29570118319378</v>
      </c>
    </row>
    <row r="4621" spans="2:3" x14ac:dyDescent="0.25">
      <c r="B4621" s="238">
        <v>4558</v>
      </c>
      <c r="C4621" s="237">
        <v>64.466911519360451</v>
      </c>
    </row>
    <row r="4622" spans="2:3" x14ac:dyDescent="0.25">
      <c r="B4622" s="238">
        <v>4559</v>
      </c>
      <c r="C4622" s="237">
        <v>-11.372425197534568</v>
      </c>
    </row>
    <row r="4623" spans="2:3" x14ac:dyDescent="0.25">
      <c r="B4623" s="238">
        <v>4560</v>
      </c>
      <c r="C4623" s="237">
        <v>89.301969443390774</v>
      </c>
    </row>
    <row r="4624" spans="2:3" x14ac:dyDescent="0.25">
      <c r="B4624" s="238">
        <v>4561</v>
      </c>
      <c r="C4624" s="237">
        <v>-94.517170326685715</v>
      </c>
    </row>
    <row r="4625" spans="2:3" x14ac:dyDescent="0.25">
      <c r="B4625" s="238">
        <v>4562</v>
      </c>
      <c r="C4625" s="237">
        <v>204.45086928309382</v>
      </c>
    </row>
    <row r="4626" spans="2:3" x14ac:dyDescent="0.25">
      <c r="B4626" s="238">
        <v>4563</v>
      </c>
      <c r="C4626" s="237">
        <v>26.24186526881978</v>
      </c>
    </row>
    <row r="4627" spans="2:3" x14ac:dyDescent="0.25">
      <c r="B4627" s="238">
        <v>4564</v>
      </c>
      <c r="C4627" s="237">
        <v>-63.523992093235989</v>
      </c>
    </row>
    <row r="4628" spans="2:3" x14ac:dyDescent="0.25">
      <c r="B4628" s="238">
        <v>4565</v>
      </c>
      <c r="C4628" s="237">
        <v>151.70100254079981</v>
      </c>
    </row>
    <row r="4629" spans="2:3" x14ac:dyDescent="0.25">
      <c r="B4629" s="238">
        <v>4566</v>
      </c>
      <c r="C4629" s="237">
        <v>43.139102418504507</v>
      </c>
    </row>
    <row r="4630" spans="2:3" x14ac:dyDescent="0.25">
      <c r="B4630" s="238">
        <v>4567</v>
      </c>
      <c r="C4630" s="237">
        <v>114.20935301525783</v>
      </c>
    </row>
    <row r="4631" spans="2:3" x14ac:dyDescent="0.25">
      <c r="B4631" s="238">
        <v>4568</v>
      </c>
      <c r="C4631" s="237">
        <v>60.226564160698423</v>
      </c>
    </row>
    <row r="4632" spans="2:3" x14ac:dyDescent="0.25">
      <c r="B4632" s="238">
        <v>4569</v>
      </c>
      <c r="C4632" s="237">
        <v>102.98518110663265</v>
      </c>
    </row>
    <row r="4633" spans="2:3" x14ac:dyDescent="0.25">
      <c r="B4633" s="238">
        <v>4570</v>
      </c>
      <c r="C4633" s="237">
        <v>90.488748561399291</v>
      </c>
    </row>
    <row r="4634" spans="2:3" x14ac:dyDescent="0.25">
      <c r="B4634" s="238">
        <v>4571</v>
      </c>
      <c r="C4634" s="237">
        <v>239.20488063733683</v>
      </c>
    </row>
    <row r="4635" spans="2:3" x14ac:dyDescent="0.25">
      <c r="B4635" s="238">
        <v>4572</v>
      </c>
      <c r="C4635" s="237">
        <v>296.24976015551636</v>
      </c>
    </row>
    <row r="4636" spans="2:3" x14ac:dyDescent="0.25">
      <c r="B4636" s="238">
        <v>4573</v>
      </c>
      <c r="C4636" s="237">
        <v>-27.318259899461481</v>
      </c>
    </row>
    <row r="4637" spans="2:3" x14ac:dyDescent="0.25">
      <c r="B4637" s="238">
        <v>4574</v>
      </c>
      <c r="C4637" s="237">
        <v>57.705702488005684</v>
      </c>
    </row>
    <row r="4638" spans="2:3" x14ac:dyDescent="0.25">
      <c r="B4638" s="238">
        <v>4575</v>
      </c>
      <c r="C4638" s="237">
        <v>8.7899129603529502</v>
      </c>
    </row>
    <row r="4639" spans="2:3" x14ac:dyDescent="0.25">
      <c r="B4639" s="238">
        <v>4576</v>
      </c>
      <c r="C4639" s="237">
        <v>234.33146370551367</v>
      </c>
    </row>
    <row r="4640" spans="2:3" x14ac:dyDescent="0.25">
      <c r="B4640" s="238">
        <v>4577</v>
      </c>
      <c r="C4640" s="237">
        <v>64.099638498987957</v>
      </c>
    </row>
    <row r="4641" spans="2:3" x14ac:dyDescent="0.25">
      <c r="B4641" s="238">
        <v>4578</v>
      </c>
      <c r="C4641" s="237">
        <v>-70.19067424695595</v>
      </c>
    </row>
    <row r="4642" spans="2:3" x14ac:dyDescent="0.25">
      <c r="B4642" s="238">
        <v>4579</v>
      </c>
      <c r="C4642" s="237">
        <v>37.04390557260875</v>
      </c>
    </row>
    <row r="4643" spans="2:3" x14ac:dyDescent="0.25">
      <c r="B4643" s="238">
        <v>4580</v>
      </c>
      <c r="C4643" s="237">
        <v>-151.51710028316319</v>
      </c>
    </row>
    <row r="4644" spans="2:3" x14ac:dyDescent="0.25">
      <c r="B4644" s="238">
        <v>4581</v>
      </c>
      <c r="C4644" s="237">
        <v>344.36723088272009</v>
      </c>
    </row>
    <row r="4645" spans="2:3" x14ac:dyDescent="0.25">
      <c r="B4645" s="238">
        <v>4582</v>
      </c>
      <c r="C4645" s="237">
        <v>213.93875289563289</v>
      </c>
    </row>
    <row r="4646" spans="2:3" x14ac:dyDescent="0.25">
      <c r="B4646" s="238">
        <v>4583</v>
      </c>
      <c r="C4646" s="237">
        <v>77.250154833704698</v>
      </c>
    </row>
    <row r="4647" spans="2:3" x14ac:dyDescent="0.25">
      <c r="B4647" s="238">
        <v>4584</v>
      </c>
      <c r="C4647" s="237">
        <v>196.76443342377536</v>
      </c>
    </row>
    <row r="4648" spans="2:3" x14ac:dyDescent="0.25">
      <c r="B4648" s="238">
        <v>4585</v>
      </c>
      <c r="C4648" s="237">
        <v>179.05720033338395</v>
      </c>
    </row>
    <row r="4649" spans="2:3" x14ac:dyDescent="0.25">
      <c r="B4649" s="238">
        <v>4586</v>
      </c>
      <c r="C4649" s="237">
        <v>116.16152582337112</v>
      </c>
    </row>
    <row r="4650" spans="2:3" x14ac:dyDescent="0.25">
      <c r="B4650" s="238">
        <v>4587</v>
      </c>
      <c r="C4650" s="237">
        <v>213.17630208011906</v>
      </c>
    </row>
    <row r="4651" spans="2:3" x14ac:dyDescent="0.25">
      <c r="B4651" s="238">
        <v>4588</v>
      </c>
      <c r="C4651" s="237">
        <v>-47.884032823082009</v>
      </c>
    </row>
    <row r="4652" spans="2:3" x14ac:dyDescent="0.25">
      <c r="B4652" s="238">
        <v>4589</v>
      </c>
      <c r="C4652" s="237">
        <v>375.78851675250394</v>
      </c>
    </row>
    <row r="4653" spans="2:3" x14ac:dyDescent="0.25">
      <c r="B4653" s="238">
        <v>4590</v>
      </c>
      <c r="C4653" s="237">
        <v>144.51980220382094</v>
      </c>
    </row>
    <row r="4654" spans="2:3" x14ac:dyDescent="0.25">
      <c r="B4654" s="238">
        <v>4591</v>
      </c>
      <c r="C4654" s="237">
        <v>232.6659856175504</v>
      </c>
    </row>
    <row r="4655" spans="2:3" x14ac:dyDescent="0.25">
      <c r="B4655" s="238">
        <v>4592</v>
      </c>
      <c r="C4655" s="237">
        <v>107.92014097368482</v>
      </c>
    </row>
    <row r="4656" spans="2:3" x14ac:dyDescent="0.25">
      <c r="B4656" s="238">
        <v>4593</v>
      </c>
      <c r="C4656" s="237">
        <v>403.07528019213248</v>
      </c>
    </row>
    <row r="4657" spans="2:3" x14ac:dyDescent="0.25">
      <c r="B4657" s="238">
        <v>4594</v>
      </c>
      <c r="C4657" s="237">
        <v>-23.090469801045202</v>
      </c>
    </row>
    <row r="4658" spans="2:3" x14ac:dyDescent="0.25">
      <c r="B4658" s="238">
        <v>4595</v>
      </c>
      <c r="C4658" s="237">
        <v>252.00670921876133</v>
      </c>
    </row>
    <row r="4659" spans="2:3" x14ac:dyDescent="0.25">
      <c r="B4659" s="238">
        <v>4596</v>
      </c>
      <c r="C4659" s="237">
        <v>29.064372448972236</v>
      </c>
    </row>
    <row r="4660" spans="2:3" x14ac:dyDescent="0.25">
      <c r="B4660" s="238">
        <v>4597</v>
      </c>
      <c r="C4660" s="237">
        <v>12.227222502256879</v>
      </c>
    </row>
    <row r="4661" spans="2:3" x14ac:dyDescent="0.25">
      <c r="B4661" s="238">
        <v>4598</v>
      </c>
      <c r="C4661" s="237">
        <v>96.796485082886562</v>
      </c>
    </row>
    <row r="4662" spans="2:3" x14ac:dyDescent="0.25">
      <c r="B4662" s="238">
        <v>4599</v>
      </c>
      <c r="C4662" s="237">
        <v>-55.998007095329029</v>
      </c>
    </row>
    <row r="4663" spans="2:3" x14ac:dyDescent="0.25">
      <c r="B4663" s="238">
        <v>4600</v>
      </c>
      <c r="C4663" s="237">
        <v>50.439781060753674</v>
      </c>
    </row>
    <row r="4664" spans="2:3" x14ac:dyDescent="0.25">
      <c r="B4664" s="238">
        <v>4601</v>
      </c>
      <c r="C4664" s="237">
        <v>-101.64088807522879</v>
      </c>
    </row>
    <row r="4665" spans="2:3" x14ac:dyDescent="0.25">
      <c r="B4665" s="238">
        <v>4602</v>
      </c>
      <c r="C4665" s="237">
        <v>-21.991615194930716</v>
      </c>
    </row>
    <row r="4666" spans="2:3" x14ac:dyDescent="0.25">
      <c r="B4666" s="238">
        <v>4603</v>
      </c>
      <c r="C4666" s="237">
        <v>14.443594924553395</v>
      </c>
    </row>
    <row r="4667" spans="2:3" x14ac:dyDescent="0.25">
      <c r="B4667" s="238">
        <v>4604</v>
      </c>
      <c r="C4667" s="237">
        <v>107.39445461079619</v>
      </c>
    </row>
    <row r="4668" spans="2:3" x14ac:dyDescent="0.25">
      <c r="B4668" s="238">
        <v>4605</v>
      </c>
      <c r="C4668" s="237">
        <v>137.98262623189467</v>
      </c>
    </row>
    <row r="4669" spans="2:3" x14ac:dyDescent="0.25">
      <c r="B4669" s="238">
        <v>4606</v>
      </c>
      <c r="C4669" s="237">
        <v>-96.941397697744293</v>
      </c>
    </row>
    <row r="4670" spans="2:3" x14ac:dyDescent="0.25">
      <c r="B4670" s="238">
        <v>4607</v>
      </c>
      <c r="C4670" s="237">
        <v>243.35968960824732</v>
      </c>
    </row>
    <row r="4671" spans="2:3" x14ac:dyDescent="0.25">
      <c r="B4671" s="238">
        <v>4608</v>
      </c>
      <c r="C4671" s="237">
        <v>119.18385535803777</v>
      </c>
    </row>
    <row r="4672" spans="2:3" x14ac:dyDescent="0.25">
      <c r="B4672" s="238">
        <v>4609</v>
      </c>
      <c r="C4672" s="237">
        <v>250.11527340007387</v>
      </c>
    </row>
    <row r="4673" spans="2:3" x14ac:dyDescent="0.25">
      <c r="B4673" s="238">
        <v>4610</v>
      </c>
      <c r="C4673" s="237">
        <v>-55.932178516469804</v>
      </c>
    </row>
    <row r="4674" spans="2:3" x14ac:dyDescent="0.25">
      <c r="B4674" s="238">
        <v>4611</v>
      </c>
      <c r="C4674" s="237">
        <v>189.58174126625843</v>
      </c>
    </row>
    <row r="4675" spans="2:3" x14ac:dyDescent="0.25">
      <c r="B4675" s="238">
        <v>4612</v>
      </c>
      <c r="C4675" s="237">
        <v>82.745845764672779</v>
      </c>
    </row>
    <row r="4676" spans="2:3" x14ac:dyDescent="0.25">
      <c r="B4676" s="238">
        <v>4613</v>
      </c>
      <c r="C4676" s="237">
        <v>-41.612757170021808</v>
      </c>
    </row>
    <row r="4677" spans="2:3" x14ac:dyDescent="0.25">
      <c r="B4677" s="238">
        <v>4614</v>
      </c>
      <c r="C4677" s="237">
        <v>82.996599986939316</v>
      </c>
    </row>
    <row r="4678" spans="2:3" x14ac:dyDescent="0.25">
      <c r="B4678" s="238">
        <v>4615</v>
      </c>
      <c r="C4678" s="237">
        <v>22.313671480010996</v>
      </c>
    </row>
    <row r="4679" spans="2:3" x14ac:dyDescent="0.25">
      <c r="B4679" s="238">
        <v>4616</v>
      </c>
      <c r="C4679" s="237">
        <v>73.761918807578922</v>
      </c>
    </row>
    <row r="4680" spans="2:3" x14ac:dyDescent="0.25">
      <c r="B4680" s="238">
        <v>4617</v>
      </c>
      <c r="C4680" s="237">
        <v>-101.42714458359623</v>
      </c>
    </row>
    <row r="4681" spans="2:3" x14ac:dyDescent="0.25">
      <c r="B4681" s="238">
        <v>4618</v>
      </c>
      <c r="C4681" s="237">
        <v>295.02598562175069</v>
      </c>
    </row>
    <row r="4682" spans="2:3" x14ac:dyDescent="0.25">
      <c r="B4682" s="238">
        <v>4619</v>
      </c>
      <c r="C4682" s="237">
        <v>347.66311086268684</v>
      </c>
    </row>
    <row r="4683" spans="2:3" x14ac:dyDescent="0.25">
      <c r="B4683" s="238">
        <v>4620</v>
      </c>
      <c r="C4683" s="237">
        <v>49.395886395035646</v>
      </c>
    </row>
    <row r="4684" spans="2:3" x14ac:dyDescent="0.25">
      <c r="B4684" s="238">
        <v>4621</v>
      </c>
      <c r="C4684" s="237">
        <v>308.22239664975439</v>
      </c>
    </row>
    <row r="4685" spans="2:3" x14ac:dyDescent="0.25">
      <c r="B4685" s="238">
        <v>4622</v>
      </c>
      <c r="C4685" s="237">
        <v>282.41370087417681</v>
      </c>
    </row>
    <row r="4686" spans="2:3" x14ac:dyDescent="0.25">
      <c r="B4686" s="238">
        <v>4623</v>
      </c>
      <c r="C4686" s="237">
        <v>381.46458410444507</v>
      </c>
    </row>
    <row r="4687" spans="2:3" x14ac:dyDescent="0.25">
      <c r="B4687" s="238">
        <v>4624</v>
      </c>
      <c r="C4687" s="237">
        <v>377.39948771905603</v>
      </c>
    </row>
    <row r="4688" spans="2:3" x14ac:dyDescent="0.25">
      <c r="B4688" s="238">
        <v>4625</v>
      </c>
      <c r="C4688" s="237">
        <v>171.1878063304504</v>
      </c>
    </row>
    <row r="4689" spans="2:3" x14ac:dyDescent="0.25">
      <c r="B4689" s="238">
        <v>4626</v>
      </c>
      <c r="C4689" s="237">
        <v>155.46091254033095</v>
      </c>
    </row>
    <row r="4690" spans="2:3" x14ac:dyDescent="0.25">
      <c r="B4690" s="238">
        <v>4627</v>
      </c>
      <c r="C4690" s="237">
        <v>106.8215150472013</v>
      </c>
    </row>
    <row r="4691" spans="2:3" x14ac:dyDescent="0.25">
      <c r="B4691" s="238">
        <v>4628</v>
      </c>
      <c r="C4691" s="237">
        <v>20.814344550569686</v>
      </c>
    </row>
    <row r="4692" spans="2:3" x14ac:dyDescent="0.25">
      <c r="B4692" s="238">
        <v>4629</v>
      </c>
      <c r="C4692" s="237">
        <v>66.496215593796393</v>
      </c>
    </row>
    <row r="4693" spans="2:3" x14ac:dyDescent="0.25">
      <c r="B4693" s="238">
        <v>4630</v>
      </c>
      <c r="C4693" s="237">
        <v>11.151522102401984</v>
      </c>
    </row>
    <row r="4694" spans="2:3" x14ac:dyDescent="0.25">
      <c r="B4694" s="238">
        <v>4631</v>
      </c>
      <c r="C4694" s="237">
        <v>186.33384227997823</v>
      </c>
    </row>
    <row r="4695" spans="2:3" x14ac:dyDescent="0.25">
      <c r="B4695" s="238">
        <v>4632</v>
      </c>
      <c r="C4695" s="237">
        <v>58.956584501585887</v>
      </c>
    </row>
    <row r="4696" spans="2:3" x14ac:dyDescent="0.25">
      <c r="B4696" s="238">
        <v>4633</v>
      </c>
      <c r="C4696" s="237">
        <v>53.022538722927294</v>
      </c>
    </row>
    <row r="4697" spans="2:3" x14ac:dyDescent="0.25">
      <c r="B4697" s="238">
        <v>4634</v>
      </c>
      <c r="C4697" s="237">
        <v>88.317690763257957</v>
      </c>
    </row>
    <row r="4698" spans="2:3" x14ac:dyDescent="0.25">
      <c r="B4698" s="238">
        <v>4635</v>
      </c>
      <c r="C4698" s="237">
        <v>145.45167434967175</v>
      </c>
    </row>
    <row r="4699" spans="2:3" x14ac:dyDescent="0.25">
      <c r="B4699" s="238">
        <v>4636</v>
      </c>
      <c r="C4699" s="237">
        <v>65.232980851924268</v>
      </c>
    </row>
    <row r="4700" spans="2:3" x14ac:dyDescent="0.25">
      <c r="B4700" s="238">
        <v>4637</v>
      </c>
      <c r="C4700" s="237">
        <v>-50.101595802804582</v>
      </c>
    </row>
    <row r="4701" spans="2:3" x14ac:dyDescent="0.25">
      <c r="B4701" s="238">
        <v>4638</v>
      </c>
      <c r="C4701" s="237">
        <v>43.689662547754537</v>
      </c>
    </row>
    <row r="4702" spans="2:3" x14ac:dyDescent="0.25">
      <c r="B4702" s="238">
        <v>4639</v>
      </c>
      <c r="C4702" s="237">
        <v>203.45840952647666</v>
      </c>
    </row>
    <row r="4703" spans="2:3" x14ac:dyDescent="0.25">
      <c r="B4703" s="238">
        <v>4640</v>
      </c>
      <c r="C4703" s="237">
        <v>-8.6385222641771122</v>
      </c>
    </row>
    <row r="4704" spans="2:3" x14ac:dyDescent="0.25">
      <c r="B4704" s="238">
        <v>4641</v>
      </c>
      <c r="C4704" s="237">
        <v>245.18963796542943</v>
      </c>
    </row>
    <row r="4705" spans="2:3" x14ac:dyDescent="0.25">
      <c r="B4705" s="238">
        <v>4642</v>
      </c>
      <c r="C4705" s="237">
        <v>333.80152011168343</v>
      </c>
    </row>
    <row r="4706" spans="2:3" x14ac:dyDescent="0.25">
      <c r="B4706" s="238">
        <v>4643</v>
      </c>
      <c r="C4706" s="237">
        <v>8.609988301270576</v>
      </c>
    </row>
    <row r="4707" spans="2:3" x14ac:dyDescent="0.25">
      <c r="B4707" s="238">
        <v>4644</v>
      </c>
      <c r="C4707" s="237">
        <v>27.879722204331003</v>
      </c>
    </row>
    <row r="4708" spans="2:3" x14ac:dyDescent="0.25">
      <c r="B4708" s="238">
        <v>4645</v>
      </c>
      <c r="C4708" s="237">
        <v>305.13522971626901</v>
      </c>
    </row>
    <row r="4709" spans="2:3" x14ac:dyDescent="0.25">
      <c r="B4709" s="238">
        <v>4646</v>
      </c>
      <c r="C4709" s="237">
        <v>-19.903131392995704</v>
      </c>
    </row>
    <row r="4710" spans="2:3" x14ac:dyDescent="0.25">
      <c r="B4710" s="238">
        <v>4647</v>
      </c>
      <c r="C4710" s="237">
        <v>129.48220425798044</v>
      </c>
    </row>
    <row r="4711" spans="2:3" x14ac:dyDescent="0.25">
      <c r="B4711" s="238">
        <v>4648</v>
      </c>
      <c r="C4711" s="237">
        <v>71.914295946212349</v>
      </c>
    </row>
    <row r="4712" spans="2:3" x14ac:dyDescent="0.25">
      <c r="B4712" s="238">
        <v>4649</v>
      </c>
      <c r="C4712" s="237">
        <v>-255.08155537287331</v>
      </c>
    </row>
    <row r="4713" spans="2:3" x14ac:dyDescent="0.25">
      <c r="B4713" s="238">
        <v>4650</v>
      </c>
      <c r="C4713" s="237">
        <v>46.41922095626002</v>
      </c>
    </row>
    <row r="4714" spans="2:3" x14ac:dyDescent="0.25">
      <c r="B4714" s="238">
        <v>4651</v>
      </c>
      <c r="C4714" s="237">
        <v>169.9495839929391</v>
      </c>
    </row>
    <row r="4715" spans="2:3" x14ac:dyDescent="0.25">
      <c r="B4715" s="238">
        <v>4652</v>
      </c>
      <c r="C4715" s="237">
        <v>40.151054284779974</v>
      </c>
    </row>
    <row r="4716" spans="2:3" x14ac:dyDescent="0.25">
      <c r="B4716" s="238">
        <v>4653</v>
      </c>
      <c r="C4716" s="237">
        <v>214.53319155793469</v>
      </c>
    </row>
    <row r="4717" spans="2:3" x14ac:dyDescent="0.25">
      <c r="B4717" s="238">
        <v>4654</v>
      </c>
      <c r="C4717" s="237">
        <v>149.48051609159322</v>
      </c>
    </row>
    <row r="4718" spans="2:3" x14ac:dyDescent="0.25">
      <c r="B4718" s="238">
        <v>4655</v>
      </c>
      <c r="C4718" s="237">
        <v>-32.672185917870195</v>
      </c>
    </row>
    <row r="4719" spans="2:3" x14ac:dyDescent="0.25">
      <c r="B4719" s="238">
        <v>4656</v>
      </c>
      <c r="C4719" s="237">
        <v>3.4916890508500984</v>
      </c>
    </row>
    <row r="4720" spans="2:3" x14ac:dyDescent="0.25">
      <c r="B4720" s="238">
        <v>4657</v>
      </c>
      <c r="C4720" s="237">
        <v>353.02047797700118</v>
      </c>
    </row>
    <row r="4721" spans="2:3" x14ac:dyDescent="0.25">
      <c r="B4721" s="238">
        <v>4658</v>
      </c>
      <c r="C4721" s="237">
        <v>190.2386405844735</v>
      </c>
    </row>
    <row r="4722" spans="2:3" x14ac:dyDescent="0.25">
      <c r="B4722" s="238">
        <v>4659</v>
      </c>
      <c r="C4722" s="237">
        <v>-155.59607931365912</v>
      </c>
    </row>
    <row r="4723" spans="2:3" x14ac:dyDescent="0.25">
      <c r="B4723" s="238">
        <v>4660</v>
      </c>
      <c r="C4723" s="237">
        <v>-181.88603275005602</v>
      </c>
    </row>
    <row r="4724" spans="2:3" x14ac:dyDescent="0.25">
      <c r="B4724" s="238">
        <v>4661</v>
      </c>
      <c r="C4724" s="237">
        <v>-13.219184963418598</v>
      </c>
    </row>
    <row r="4725" spans="2:3" x14ac:dyDescent="0.25">
      <c r="B4725" s="238">
        <v>4662</v>
      </c>
      <c r="C4725" s="237">
        <v>186.59845997073506</v>
      </c>
    </row>
    <row r="4726" spans="2:3" x14ac:dyDescent="0.25">
      <c r="B4726" s="238">
        <v>4663</v>
      </c>
      <c r="C4726" s="237">
        <v>-60.435454195765544</v>
      </c>
    </row>
    <row r="4727" spans="2:3" x14ac:dyDescent="0.25">
      <c r="B4727" s="238">
        <v>4664</v>
      </c>
      <c r="C4727" s="237">
        <v>156.54714159985016</v>
      </c>
    </row>
    <row r="4728" spans="2:3" x14ac:dyDescent="0.25">
      <c r="B4728" s="238">
        <v>4665</v>
      </c>
      <c r="C4728" s="237">
        <v>214.23576182132268</v>
      </c>
    </row>
    <row r="4729" spans="2:3" x14ac:dyDescent="0.25">
      <c r="B4729" s="238">
        <v>4666</v>
      </c>
      <c r="C4729" s="237">
        <v>303.07862771328405</v>
      </c>
    </row>
    <row r="4730" spans="2:3" x14ac:dyDescent="0.25">
      <c r="B4730" s="238">
        <v>4667</v>
      </c>
      <c r="C4730" s="237">
        <v>-61.893830767915858</v>
      </c>
    </row>
    <row r="4731" spans="2:3" x14ac:dyDescent="0.25">
      <c r="B4731" s="238">
        <v>4668</v>
      </c>
      <c r="C4731" s="237">
        <v>45.901398565978681</v>
      </c>
    </row>
    <row r="4732" spans="2:3" x14ac:dyDescent="0.25">
      <c r="B4732" s="238">
        <v>4669</v>
      </c>
      <c r="C4732" s="237">
        <v>160.84064568735306</v>
      </c>
    </row>
    <row r="4733" spans="2:3" x14ac:dyDescent="0.25">
      <c r="B4733" s="238">
        <v>4670</v>
      </c>
      <c r="C4733" s="237">
        <v>121.66187506368324</v>
      </c>
    </row>
    <row r="4734" spans="2:3" x14ac:dyDescent="0.25">
      <c r="B4734" s="238">
        <v>4671</v>
      </c>
      <c r="C4734" s="237">
        <v>196.11568151841698</v>
      </c>
    </row>
    <row r="4735" spans="2:3" x14ac:dyDescent="0.25">
      <c r="B4735" s="238">
        <v>4672</v>
      </c>
      <c r="C4735" s="237">
        <v>298.3026159453691</v>
      </c>
    </row>
    <row r="4736" spans="2:3" x14ac:dyDescent="0.25">
      <c r="B4736" s="238">
        <v>4673</v>
      </c>
      <c r="C4736" s="237">
        <v>200.48901496698377</v>
      </c>
    </row>
    <row r="4737" spans="2:3" x14ac:dyDescent="0.25">
      <c r="B4737" s="238">
        <v>4674</v>
      </c>
      <c r="C4737" s="237">
        <v>49.56484500494885</v>
      </c>
    </row>
    <row r="4738" spans="2:3" x14ac:dyDescent="0.25">
      <c r="B4738" s="238">
        <v>4675</v>
      </c>
      <c r="C4738" s="237">
        <v>192.14933180424669</v>
      </c>
    </row>
    <row r="4739" spans="2:3" x14ac:dyDescent="0.25">
      <c r="B4739" s="238">
        <v>4676</v>
      </c>
      <c r="C4739" s="237">
        <v>142.81606568940845</v>
      </c>
    </row>
    <row r="4740" spans="2:3" x14ac:dyDescent="0.25">
      <c r="B4740" s="238">
        <v>4677</v>
      </c>
      <c r="C4740" s="237">
        <v>79.740886590417574</v>
      </c>
    </row>
    <row r="4741" spans="2:3" x14ac:dyDescent="0.25">
      <c r="B4741" s="238">
        <v>4678</v>
      </c>
      <c r="C4741" s="237">
        <v>299.43325821300965</v>
      </c>
    </row>
    <row r="4742" spans="2:3" x14ac:dyDescent="0.25">
      <c r="B4742" s="238">
        <v>4679</v>
      </c>
      <c r="C4742" s="237">
        <v>-13.732034451458446</v>
      </c>
    </row>
    <row r="4743" spans="2:3" x14ac:dyDescent="0.25">
      <c r="B4743" s="238">
        <v>4680</v>
      </c>
      <c r="C4743" s="237">
        <v>168.0000072418764</v>
      </c>
    </row>
    <row r="4744" spans="2:3" x14ac:dyDescent="0.25">
      <c r="B4744" s="238">
        <v>4681</v>
      </c>
      <c r="C4744" s="237">
        <v>-9.5770918191956014</v>
      </c>
    </row>
    <row r="4745" spans="2:3" x14ac:dyDescent="0.25">
      <c r="B4745" s="238">
        <v>4682</v>
      </c>
      <c r="C4745" s="237">
        <v>-0.87586841648325731</v>
      </c>
    </row>
    <row r="4746" spans="2:3" x14ac:dyDescent="0.25">
      <c r="B4746" s="238">
        <v>4683</v>
      </c>
      <c r="C4746" s="237">
        <v>93.632567739096288</v>
      </c>
    </row>
    <row r="4747" spans="2:3" x14ac:dyDescent="0.25">
      <c r="B4747" s="238">
        <v>4684</v>
      </c>
      <c r="C4747" s="237">
        <v>131.73971187085064</v>
      </c>
    </row>
    <row r="4748" spans="2:3" x14ac:dyDescent="0.25">
      <c r="B4748" s="238">
        <v>4685</v>
      </c>
      <c r="C4748" s="237">
        <v>24.469302384826037</v>
      </c>
    </row>
    <row r="4749" spans="2:3" x14ac:dyDescent="0.25">
      <c r="B4749" s="238">
        <v>4686</v>
      </c>
      <c r="C4749" s="237">
        <v>172.64818197859043</v>
      </c>
    </row>
    <row r="4750" spans="2:3" x14ac:dyDescent="0.25">
      <c r="B4750" s="238">
        <v>4687</v>
      </c>
      <c r="C4750" s="237">
        <v>254.4978270449638</v>
      </c>
    </row>
    <row r="4751" spans="2:3" x14ac:dyDescent="0.25">
      <c r="B4751" s="238">
        <v>4688</v>
      </c>
      <c r="C4751" s="237">
        <v>110.61107378276122</v>
      </c>
    </row>
    <row r="4752" spans="2:3" x14ac:dyDescent="0.25">
      <c r="B4752" s="238">
        <v>4689</v>
      </c>
      <c r="C4752" s="237">
        <v>128.09872931252815</v>
      </c>
    </row>
    <row r="4753" spans="2:3" x14ac:dyDescent="0.25">
      <c r="B4753" s="238">
        <v>4690</v>
      </c>
      <c r="C4753" s="237">
        <v>164.22603656842799</v>
      </c>
    </row>
    <row r="4754" spans="2:3" x14ac:dyDescent="0.25">
      <c r="B4754" s="238">
        <v>4691</v>
      </c>
      <c r="C4754" s="237">
        <v>-72.523444561391841</v>
      </c>
    </row>
    <row r="4755" spans="2:3" x14ac:dyDescent="0.25">
      <c r="B4755" s="238">
        <v>4692</v>
      </c>
      <c r="C4755" s="237">
        <v>-174.99713697725224</v>
      </c>
    </row>
    <row r="4756" spans="2:3" x14ac:dyDescent="0.25">
      <c r="B4756" s="238">
        <v>4693</v>
      </c>
      <c r="C4756" s="237">
        <v>245.44189879285653</v>
      </c>
    </row>
    <row r="4757" spans="2:3" x14ac:dyDescent="0.25">
      <c r="B4757" s="238">
        <v>4694</v>
      </c>
      <c r="C4757" s="237">
        <v>128.57969274282695</v>
      </c>
    </row>
    <row r="4758" spans="2:3" x14ac:dyDescent="0.25">
      <c r="B4758" s="238">
        <v>4695</v>
      </c>
      <c r="C4758" s="237">
        <v>153.88829190943986</v>
      </c>
    </row>
    <row r="4759" spans="2:3" x14ac:dyDescent="0.25">
      <c r="B4759" s="238">
        <v>4696</v>
      </c>
      <c r="C4759" s="237">
        <v>164.03492659135458</v>
      </c>
    </row>
    <row r="4760" spans="2:3" x14ac:dyDescent="0.25">
      <c r="B4760" s="238">
        <v>4697</v>
      </c>
      <c r="C4760" s="237">
        <v>324.19649247865829</v>
      </c>
    </row>
    <row r="4761" spans="2:3" x14ac:dyDescent="0.25">
      <c r="B4761" s="238">
        <v>4698</v>
      </c>
      <c r="C4761" s="237">
        <v>125.71619449480202</v>
      </c>
    </row>
    <row r="4762" spans="2:3" x14ac:dyDescent="0.25">
      <c r="B4762" s="238">
        <v>4699</v>
      </c>
      <c r="C4762" s="237">
        <v>98.344747883381331</v>
      </c>
    </row>
    <row r="4763" spans="2:3" x14ac:dyDescent="0.25">
      <c r="B4763" s="238">
        <v>4700</v>
      </c>
      <c r="C4763" s="237">
        <v>134.72428770838437</v>
      </c>
    </row>
    <row r="4764" spans="2:3" x14ac:dyDescent="0.25">
      <c r="B4764" s="238">
        <v>4701</v>
      </c>
      <c r="C4764" s="237">
        <v>5.2494004910398502</v>
      </c>
    </row>
    <row r="4765" spans="2:3" x14ac:dyDescent="0.25">
      <c r="B4765" s="238">
        <v>4702</v>
      </c>
      <c r="C4765" s="237">
        <v>-108.35065898828259</v>
      </c>
    </row>
    <row r="4766" spans="2:3" x14ac:dyDescent="0.25">
      <c r="B4766" s="238">
        <v>4703</v>
      </c>
      <c r="C4766" s="237">
        <v>252.097133912933</v>
      </c>
    </row>
    <row r="4767" spans="2:3" x14ac:dyDescent="0.25">
      <c r="B4767" s="238">
        <v>4704</v>
      </c>
      <c r="C4767" s="237">
        <v>58.324845266295071</v>
      </c>
    </row>
    <row r="4768" spans="2:3" x14ac:dyDescent="0.25">
      <c r="B4768" s="238">
        <v>4705</v>
      </c>
      <c r="C4768" s="237">
        <v>162.36027600356221</v>
      </c>
    </row>
    <row r="4769" spans="2:3" x14ac:dyDescent="0.25">
      <c r="B4769" s="238">
        <v>4706</v>
      </c>
      <c r="C4769" s="237">
        <v>47.886200923370055</v>
      </c>
    </row>
    <row r="4770" spans="2:3" x14ac:dyDescent="0.25">
      <c r="B4770" s="238">
        <v>4707</v>
      </c>
      <c r="C4770" s="237">
        <v>15.239974880705901</v>
      </c>
    </row>
    <row r="4771" spans="2:3" x14ac:dyDescent="0.25">
      <c r="B4771" s="238">
        <v>4708</v>
      </c>
      <c r="C4771" s="237">
        <v>129.72479898093766</v>
      </c>
    </row>
    <row r="4772" spans="2:3" x14ac:dyDescent="0.25">
      <c r="B4772" s="238">
        <v>4709</v>
      </c>
      <c r="C4772" s="237">
        <v>4.9040531494950699</v>
      </c>
    </row>
    <row r="4773" spans="2:3" x14ac:dyDescent="0.25">
      <c r="B4773" s="238">
        <v>4710</v>
      </c>
      <c r="C4773" s="237">
        <v>311.84251521052494</v>
      </c>
    </row>
    <row r="4774" spans="2:3" x14ac:dyDescent="0.25">
      <c r="B4774" s="238">
        <v>4711</v>
      </c>
      <c r="C4774" s="237">
        <v>100.65854311882897</v>
      </c>
    </row>
    <row r="4775" spans="2:3" x14ac:dyDescent="0.25">
      <c r="B4775" s="238">
        <v>4712</v>
      </c>
      <c r="C4775" s="237">
        <v>296.22956190301261</v>
      </c>
    </row>
    <row r="4776" spans="2:3" x14ac:dyDescent="0.25">
      <c r="B4776" s="238">
        <v>4713</v>
      </c>
      <c r="C4776" s="237">
        <v>3.4261751718839975</v>
      </c>
    </row>
    <row r="4777" spans="2:3" x14ac:dyDescent="0.25">
      <c r="B4777" s="238">
        <v>4714</v>
      </c>
      <c r="C4777" s="237">
        <v>88.888006784314115</v>
      </c>
    </row>
    <row r="4778" spans="2:3" x14ac:dyDescent="0.25">
      <c r="B4778" s="238">
        <v>4715</v>
      </c>
      <c r="C4778" s="237">
        <v>17.24643965842246</v>
      </c>
    </row>
    <row r="4779" spans="2:3" x14ac:dyDescent="0.25">
      <c r="B4779" s="238">
        <v>4716</v>
      </c>
      <c r="C4779" s="237">
        <v>177.26665504512485</v>
      </c>
    </row>
    <row r="4780" spans="2:3" x14ac:dyDescent="0.25">
      <c r="B4780" s="238">
        <v>4717</v>
      </c>
      <c r="C4780" s="237">
        <v>-32.091017738255999</v>
      </c>
    </row>
    <row r="4781" spans="2:3" x14ac:dyDescent="0.25">
      <c r="B4781" s="238">
        <v>4718</v>
      </c>
      <c r="C4781" s="237">
        <v>-94.812634998619927</v>
      </c>
    </row>
    <row r="4782" spans="2:3" x14ac:dyDescent="0.25">
      <c r="B4782" s="238">
        <v>4719</v>
      </c>
      <c r="C4782" s="237">
        <v>157.4743727274759</v>
      </c>
    </row>
    <row r="4783" spans="2:3" x14ac:dyDescent="0.25">
      <c r="B4783" s="238">
        <v>4720</v>
      </c>
      <c r="C4783" s="237">
        <v>315.28731666307976</v>
      </c>
    </row>
    <row r="4784" spans="2:3" x14ac:dyDescent="0.25">
      <c r="B4784" s="238">
        <v>4721</v>
      </c>
      <c r="C4784" s="237">
        <v>211.488238148015</v>
      </c>
    </row>
    <row r="4785" spans="2:3" x14ac:dyDescent="0.25">
      <c r="B4785" s="238">
        <v>4722</v>
      </c>
      <c r="C4785" s="237">
        <v>425.40958318113729</v>
      </c>
    </row>
    <row r="4786" spans="2:3" x14ac:dyDescent="0.25">
      <c r="B4786" s="238">
        <v>4723</v>
      </c>
      <c r="C4786" s="237">
        <v>218.82289773196183</v>
      </c>
    </row>
    <row r="4787" spans="2:3" x14ac:dyDescent="0.25">
      <c r="B4787" s="238">
        <v>4724</v>
      </c>
      <c r="C4787" s="237">
        <v>193.86815012236866</v>
      </c>
    </row>
    <row r="4788" spans="2:3" x14ac:dyDescent="0.25">
      <c r="B4788" s="238">
        <v>4725</v>
      </c>
      <c r="C4788" s="237">
        <v>240.10441937591821</v>
      </c>
    </row>
    <row r="4789" spans="2:3" x14ac:dyDescent="0.25">
      <c r="B4789" s="238">
        <v>4726</v>
      </c>
      <c r="C4789" s="237">
        <v>248.81748056496377</v>
      </c>
    </row>
    <row r="4790" spans="2:3" x14ac:dyDescent="0.25">
      <c r="B4790" s="238">
        <v>4727</v>
      </c>
      <c r="C4790" s="237">
        <v>198.5327761981863</v>
      </c>
    </row>
    <row r="4791" spans="2:3" x14ac:dyDescent="0.25">
      <c r="B4791" s="238">
        <v>4728</v>
      </c>
      <c r="C4791" s="237">
        <v>-109.51640768464827</v>
      </c>
    </row>
    <row r="4792" spans="2:3" x14ac:dyDescent="0.25">
      <c r="B4792" s="238">
        <v>4729</v>
      </c>
      <c r="C4792" s="237">
        <v>436.09996357736043</v>
      </c>
    </row>
    <row r="4793" spans="2:3" x14ac:dyDescent="0.25">
      <c r="B4793" s="238">
        <v>4730</v>
      </c>
      <c r="C4793" s="237">
        <v>174.263616017522</v>
      </c>
    </row>
    <row r="4794" spans="2:3" x14ac:dyDescent="0.25">
      <c r="B4794" s="238">
        <v>4731</v>
      </c>
      <c r="C4794" s="237">
        <v>-125.71314373304745</v>
      </c>
    </row>
    <row r="4795" spans="2:3" x14ac:dyDescent="0.25">
      <c r="B4795" s="238">
        <v>4732</v>
      </c>
      <c r="C4795" s="237">
        <v>274.74146288965642</v>
      </c>
    </row>
    <row r="4796" spans="2:3" x14ac:dyDescent="0.25">
      <c r="B4796" s="238">
        <v>4733</v>
      </c>
      <c r="C4796" s="237">
        <v>89.969548786634647</v>
      </c>
    </row>
    <row r="4797" spans="2:3" x14ac:dyDescent="0.25">
      <c r="B4797" s="238">
        <v>4734</v>
      </c>
      <c r="C4797" s="237">
        <v>-27.993373284603621</v>
      </c>
    </row>
    <row r="4798" spans="2:3" x14ac:dyDescent="0.25">
      <c r="B4798" s="238">
        <v>4735</v>
      </c>
      <c r="C4798" s="237">
        <v>276.18669781139414</v>
      </c>
    </row>
    <row r="4799" spans="2:3" x14ac:dyDescent="0.25">
      <c r="B4799" s="238">
        <v>4736</v>
      </c>
      <c r="C4799" s="237">
        <v>-23.456086673953962</v>
      </c>
    </row>
    <row r="4800" spans="2:3" x14ac:dyDescent="0.25">
      <c r="B4800" s="238">
        <v>4737</v>
      </c>
      <c r="C4800" s="237">
        <v>76.264393057347093</v>
      </c>
    </row>
    <row r="4801" spans="2:3" x14ac:dyDescent="0.25">
      <c r="B4801" s="238">
        <v>4738</v>
      </c>
      <c r="C4801" s="237">
        <v>4.0349485779717327</v>
      </c>
    </row>
    <row r="4802" spans="2:3" x14ac:dyDescent="0.25">
      <c r="B4802" s="238">
        <v>4739</v>
      </c>
      <c r="C4802" s="237">
        <v>366.59947086327941</v>
      </c>
    </row>
    <row r="4803" spans="2:3" x14ac:dyDescent="0.25">
      <c r="B4803" s="238">
        <v>4740</v>
      </c>
      <c r="C4803" s="237">
        <v>90.347864200280185</v>
      </c>
    </row>
    <row r="4804" spans="2:3" x14ac:dyDescent="0.25">
      <c r="B4804" s="238">
        <v>4741</v>
      </c>
      <c r="C4804" s="237">
        <v>-6.610370463544939</v>
      </c>
    </row>
    <row r="4805" spans="2:3" x14ac:dyDescent="0.25">
      <c r="B4805" s="238">
        <v>4742</v>
      </c>
      <c r="C4805" s="237">
        <v>309.00956528150243</v>
      </c>
    </row>
    <row r="4806" spans="2:3" x14ac:dyDescent="0.25">
      <c r="B4806" s="238">
        <v>4743</v>
      </c>
      <c r="C4806" s="237">
        <v>6.695215335797954</v>
      </c>
    </row>
    <row r="4807" spans="2:3" x14ac:dyDescent="0.25">
      <c r="B4807" s="238">
        <v>4744</v>
      </c>
      <c r="C4807" s="237">
        <v>291.18527049352844</v>
      </c>
    </row>
    <row r="4808" spans="2:3" x14ac:dyDescent="0.25">
      <c r="B4808" s="238">
        <v>4745</v>
      </c>
      <c r="C4808" s="237">
        <v>12.6432252966205</v>
      </c>
    </row>
    <row r="4809" spans="2:3" x14ac:dyDescent="0.25">
      <c r="B4809" s="238">
        <v>4746</v>
      </c>
      <c r="C4809" s="237">
        <v>201.29621779359385</v>
      </c>
    </row>
    <row r="4810" spans="2:3" x14ac:dyDescent="0.25">
      <c r="B4810" s="238">
        <v>4747</v>
      </c>
      <c r="C4810" s="237">
        <v>-145.3268253481188</v>
      </c>
    </row>
    <row r="4811" spans="2:3" x14ac:dyDescent="0.25">
      <c r="B4811" s="238">
        <v>4748</v>
      </c>
      <c r="C4811" s="237">
        <v>126.19272232127163</v>
      </c>
    </row>
    <row r="4812" spans="2:3" x14ac:dyDescent="0.25">
      <c r="B4812" s="238">
        <v>4749</v>
      </c>
      <c r="C4812" s="237">
        <v>373.57941122149975</v>
      </c>
    </row>
    <row r="4813" spans="2:3" x14ac:dyDescent="0.25">
      <c r="B4813" s="238">
        <v>4750</v>
      </c>
      <c r="C4813" s="237">
        <v>567.53058636491915</v>
      </c>
    </row>
    <row r="4814" spans="2:3" x14ac:dyDescent="0.25">
      <c r="B4814" s="238">
        <v>4751</v>
      </c>
      <c r="C4814" s="237">
        <v>360.52105708859364</v>
      </c>
    </row>
    <row r="4815" spans="2:3" x14ac:dyDescent="0.25">
      <c r="B4815" s="238">
        <v>4752</v>
      </c>
      <c r="C4815" s="237">
        <v>382.34035773514154</v>
      </c>
    </row>
    <row r="4816" spans="2:3" x14ac:dyDescent="0.25">
      <c r="B4816" s="238">
        <v>4753</v>
      </c>
      <c r="C4816" s="237">
        <v>115.23920841766943</v>
      </c>
    </row>
    <row r="4817" spans="2:3" x14ac:dyDescent="0.25">
      <c r="B4817" s="238">
        <v>4754</v>
      </c>
      <c r="C4817" s="237">
        <v>211.46100543253067</v>
      </c>
    </row>
    <row r="4818" spans="2:3" x14ac:dyDescent="0.25">
      <c r="B4818" s="238">
        <v>4755</v>
      </c>
      <c r="C4818" s="237">
        <v>152.11482540540396</v>
      </c>
    </row>
    <row r="4819" spans="2:3" x14ac:dyDescent="0.25">
      <c r="B4819" s="238">
        <v>4756</v>
      </c>
      <c r="C4819" s="237">
        <v>206.05187468492895</v>
      </c>
    </row>
    <row r="4820" spans="2:3" x14ac:dyDescent="0.25">
      <c r="B4820" s="238">
        <v>4757</v>
      </c>
      <c r="C4820" s="237">
        <v>368.21406127704273</v>
      </c>
    </row>
    <row r="4821" spans="2:3" x14ac:dyDescent="0.25">
      <c r="B4821" s="238">
        <v>4758</v>
      </c>
      <c r="C4821" s="237">
        <v>100.5278216520079</v>
      </c>
    </row>
    <row r="4822" spans="2:3" x14ac:dyDescent="0.25">
      <c r="B4822" s="238">
        <v>4759</v>
      </c>
      <c r="C4822" s="237">
        <v>40.373499811626104</v>
      </c>
    </row>
    <row r="4823" spans="2:3" x14ac:dyDescent="0.25">
      <c r="B4823" s="238">
        <v>4760</v>
      </c>
      <c r="C4823" s="237">
        <v>-41.398872579173428</v>
      </c>
    </row>
    <row r="4824" spans="2:3" x14ac:dyDescent="0.25">
      <c r="B4824" s="238">
        <v>4761</v>
      </c>
      <c r="C4824" s="237">
        <v>165.28880653343865</v>
      </c>
    </row>
    <row r="4825" spans="2:3" x14ac:dyDescent="0.25">
      <c r="B4825" s="238">
        <v>4762</v>
      </c>
      <c r="C4825" s="237">
        <v>-7.7882236531120981</v>
      </c>
    </row>
    <row r="4826" spans="2:3" x14ac:dyDescent="0.25">
      <c r="B4826" s="238">
        <v>4763</v>
      </c>
      <c r="C4826" s="237">
        <v>302.62541108109156</v>
      </c>
    </row>
    <row r="4827" spans="2:3" x14ac:dyDescent="0.25">
      <c r="B4827" s="238">
        <v>4764</v>
      </c>
      <c r="C4827" s="237">
        <v>136.28706627149862</v>
      </c>
    </row>
    <row r="4828" spans="2:3" x14ac:dyDescent="0.25">
      <c r="B4828" s="238">
        <v>4765</v>
      </c>
      <c r="C4828" s="237">
        <v>12.753780920604072</v>
      </c>
    </row>
    <row r="4829" spans="2:3" x14ac:dyDescent="0.25">
      <c r="B4829" s="238">
        <v>4766</v>
      </c>
      <c r="C4829" s="237">
        <v>339.95325420466264</v>
      </c>
    </row>
    <row r="4830" spans="2:3" x14ac:dyDescent="0.25">
      <c r="B4830" s="238">
        <v>4767</v>
      </c>
      <c r="C4830" s="237">
        <v>130.98545066492957</v>
      </c>
    </row>
    <row r="4831" spans="2:3" x14ac:dyDescent="0.25">
      <c r="B4831" s="238">
        <v>4768</v>
      </c>
      <c r="C4831" s="237">
        <v>240.01294627956548</v>
      </c>
    </row>
    <row r="4832" spans="2:3" x14ac:dyDescent="0.25">
      <c r="B4832" s="238">
        <v>4769</v>
      </c>
      <c r="C4832" s="237">
        <v>185.60557613690395</v>
      </c>
    </row>
    <row r="4833" spans="2:3" x14ac:dyDescent="0.25">
      <c r="B4833" s="238">
        <v>4770</v>
      </c>
      <c r="C4833" s="237">
        <v>160.7891978115216</v>
      </c>
    </row>
    <row r="4834" spans="2:3" x14ac:dyDescent="0.25">
      <c r="B4834" s="238">
        <v>4771</v>
      </c>
      <c r="C4834" s="237">
        <v>35.561024883891491</v>
      </c>
    </row>
    <row r="4835" spans="2:3" x14ac:dyDescent="0.25">
      <c r="B4835" s="238">
        <v>4772</v>
      </c>
      <c r="C4835" s="237">
        <v>32.206503150217657</v>
      </c>
    </row>
    <row r="4836" spans="2:3" x14ac:dyDescent="0.25">
      <c r="B4836" s="238">
        <v>4773</v>
      </c>
      <c r="C4836" s="237">
        <v>256.47681975310337</v>
      </c>
    </row>
    <row r="4837" spans="2:3" x14ac:dyDescent="0.25">
      <c r="B4837" s="238">
        <v>4774</v>
      </c>
      <c r="C4837" s="237">
        <v>-7.3537880528676851</v>
      </c>
    </row>
    <row r="4838" spans="2:3" x14ac:dyDescent="0.25">
      <c r="B4838" s="238">
        <v>4775</v>
      </c>
      <c r="C4838" s="237">
        <v>200.54566781568442</v>
      </c>
    </row>
    <row r="4839" spans="2:3" x14ac:dyDescent="0.25">
      <c r="B4839" s="238">
        <v>4776</v>
      </c>
      <c r="C4839" s="237">
        <v>49.229172867306815</v>
      </c>
    </row>
    <row r="4840" spans="2:3" x14ac:dyDescent="0.25">
      <c r="B4840" s="238">
        <v>4777</v>
      </c>
      <c r="C4840" s="237">
        <v>209.25400725885737</v>
      </c>
    </row>
    <row r="4841" spans="2:3" x14ac:dyDescent="0.25">
      <c r="B4841" s="238">
        <v>4778</v>
      </c>
      <c r="C4841" s="237">
        <v>-90.780495330495256</v>
      </c>
    </row>
    <row r="4842" spans="2:3" x14ac:dyDescent="0.25">
      <c r="B4842" s="238">
        <v>4779</v>
      </c>
      <c r="C4842" s="237">
        <v>8.463379781392959</v>
      </c>
    </row>
    <row r="4843" spans="2:3" x14ac:dyDescent="0.25">
      <c r="B4843" s="238">
        <v>4780</v>
      </c>
      <c r="C4843" s="237">
        <v>-158.78248458559517</v>
      </c>
    </row>
    <row r="4844" spans="2:3" x14ac:dyDescent="0.25">
      <c r="B4844" s="238">
        <v>4781</v>
      </c>
      <c r="C4844" s="237">
        <v>-20.955503668086692</v>
      </c>
    </row>
    <row r="4845" spans="2:3" x14ac:dyDescent="0.25">
      <c r="B4845" s="238">
        <v>4782</v>
      </c>
      <c r="C4845" s="237">
        <v>237.71432893893495</v>
      </c>
    </row>
    <row r="4846" spans="2:3" x14ac:dyDescent="0.25">
      <c r="B4846" s="238">
        <v>4783</v>
      </c>
      <c r="C4846" s="237">
        <v>120.00136652731697</v>
      </c>
    </row>
    <row r="4847" spans="2:3" x14ac:dyDescent="0.25">
      <c r="B4847" s="238">
        <v>4784</v>
      </c>
      <c r="C4847" s="237">
        <v>-49.328053123366516</v>
      </c>
    </row>
    <row r="4848" spans="2:3" x14ac:dyDescent="0.25">
      <c r="B4848" s="238">
        <v>4785</v>
      </c>
      <c r="C4848" s="237">
        <v>289.90412313851255</v>
      </c>
    </row>
    <row r="4849" spans="2:3" x14ac:dyDescent="0.25">
      <c r="B4849" s="238">
        <v>4786</v>
      </c>
      <c r="C4849" s="237">
        <v>170.21540563458171</v>
      </c>
    </row>
    <row r="4850" spans="2:3" x14ac:dyDescent="0.25">
      <c r="B4850" s="238">
        <v>4787</v>
      </c>
      <c r="C4850" s="237">
        <v>194.77788986719636</v>
      </c>
    </row>
    <row r="4851" spans="2:3" x14ac:dyDescent="0.25">
      <c r="B4851" s="238">
        <v>4788</v>
      </c>
      <c r="C4851" s="237">
        <v>-10.978798507483134</v>
      </c>
    </row>
    <row r="4852" spans="2:3" x14ac:dyDescent="0.25">
      <c r="B4852" s="238">
        <v>4789</v>
      </c>
      <c r="C4852" s="237">
        <v>-26.334550788149926</v>
      </c>
    </row>
    <row r="4853" spans="2:3" x14ac:dyDescent="0.25">
      <c r="B4853" s="238">
        <v>4790</v>
      </c>
      <c r="C4853" s="237">
        <v>120.97157833613565</v>
      </c>
    </row>
    <row r="4854" spans="2:3" x14ac:dyDescent="0.25">
      <c r="B4854" s="238">
        <v>4791</v>
      </c>
      <c r="C4854" s="237">
        <v>199.21712896744717</v>
      </c>
    </row>
    <row r="4855" spans="2:3" x14ac:dyDescent="0.25">
      <c r="B4855" s="238">
        <v>4792</v>
      </c>
      <c r="C4855" s="237">
        <v>384.30364324751542</v>
      </c>
    </row>
    <row r="4856" spans="2:3" x14ac:dyDescent="0.25">
      <c r="B4856" s="238">
        <v>4793</v>
      </c>
      <c r="C4856" s="237">
        <v>-23.076154265134051</v>
      </c>
    </row>
    <row r="4857" spans="2:3" x14ac:dyDescent="0.25">
      <c r="B4857" s="238">
        <v>4794</v>
      </c>
      <c r="C4857" s="237">
        <v>346.19051376522594</v>
      </c>
    </row>
    <row r="4858" spans="2:3" x14ac:dyDescent="0.25">
      <c r="B4858" s="238">
        <v>4795</v>
      </c>
      <c r="C4858" s="237">
        <v>179.95736258846756</v>
      </c>
    </row>
    <row r="4859" spans="2:3" x14ac:dyDescent="0.25">
      <c r="B4859" s="238">
        <v>4796</v>
      </c>
      <c r="C4859" s="237">
        <v>110.05393497154193</v>
      </c>
    </row>
    <row r="4860" spans="2:3" x14ac:dyDescent="0.25">
      <c r="B4860" s="238">
        <v>4797</v>
      </c>
      <c r="C4860" s="237">
        <v>190.44998900108081</v>
      </c>
    </row>
    <row r="4861" spans="2:3" x14ac:dyDescent="0.25">
      <c r="B4861" s="238">
        <v>4798</v>
      </c>
      <c r="C4861" s="237">
        <v>56.104145987298509</v>
      </c>
    </row>
    <row r="4862" spans="2:3" x14ac:dyDescent="0.25">
      <c r="B4862" s="238">
        <v>4799</v>
      </c>
      <c r="C4862" s="237">
        <v>205.80196458240243</v>
      </c>
    </row>
    <row r="4863" spans="2:3" x14ac:dyDescent="0.25">
      <c r="B4863" s="238">
        <v>4800</v>
      </c>
      <c r="C4863" s="237">
        <v>-104.80954675505149</v>
      </c>
    </row>
    <row r="4864" spans="2:3" x14ac:dyDescent="0.25">
      <c r="B4864" s="238">
        <v>4801</v>
      </c>
      <c r="C4864" s="237">
        <v>31.758491670032953</v>
      </c>
    </row>
    <row r="4865" spans="2:3" x14ac:dyDescent="0.25">
      <c r="B4865" s="238">
        <v>4802</v>
      </c>
      <c r="C4865" s="237">
        <v>38.469226218979315</v>
      </c>
    </row>
    <row r="4866" spans="2:3" x14ac:dyDescent="0.25">
      <c r="B4866" s="238">
        <v>4803</v>
      </c>
      <c r="C4866" s="237">
        <v>69.798074076363065</v>
      </c>
    </row>
    <row r="4867" spans="2:3" x14ac:dyDescent="0.25">
      <c r="B4867" s="238">
        <v>4804</v>
      </c>
      <c r="C4867" s="237">
        <v>169.39366882044189</v>
      </c>
    </row>
    <row r="4868" spans="2:3" x14ac:dyDescent="0.25">
      <c r="B4868" s="238">
        <v>4805</v>
      </c>
      <c r="C4868" s="237">
        <v>241.93871674168224</v>
      </c>
    </row>
    <row r="4869" spans="2:3" x14ac:dyDescent="0.25">
      <c r="B4869" s="238">
        <v>4806</v>
      </c>
      <c r="C4869" s="237">
        <v>182.25149299628833</v>
      </c>
    </row>
    <row r="4870" spans="2:3" x14ac:dyDescent="0.25">
      <c r="B4870" s="238">
        <v>4807</v>
      </c>
      <c r="C4870" s="237">
        <v>150.77947513375889</v>
      </c>
    </row>
    <row r="4871" spans="2:3" x14ac:dyDescent="0.25">
      <c r="B4871" s="238">
        <v>4808</v>
      </c>
      <c r="C4871" s="237">
        <v>86.916074621215756</v>
      </c>
    </row>
    <row r="4872" spans="2:3" x14ac:dyDescent="0.25">
      <c r="B4872" s="238">
        <v>4809</v>
      </c>
      <c r="C4872" s="237">
        <v>94.006361965777245</v>
      </c>
    </row>
    <row r="4873" spans="2:3" x14ac:dyDescent="0.25">
      <c r="B4873" s="238">
        <v>4810</v>
      </c>
      <c r="C4873" s="237">
        <v>129.11736883381144</v>
      </c>
    </row>
    <row r="4874" spans="2:3" x14ac:dyDescent="0.25">
      <c r="B4874" s="238">
        <v>4811</v>
      </c>
      <c r="C4874" s="237">
        <v>35.225377745244714</v>
      </c>
    </row>
    <row r="4875" spans="2:3" x14ac:dyDescent="0.25">
      <c r="B4875" s="238">
        <v>4812</v>
      </c>
      <c r="C4875" s="237">
        <v>189.72450265447867</v>
      </c>
    </row>
    <row r="4876" spans="2:3" x14ac:dyDescent="0.25">
      <c r="B4876" s="238">
        <v>4813</v>
      </c>
      <c r="C4876" s="237">
        <v>223.30547597532501</v>
      </c>
    </row>
    <row r="4877" spans="2:3" x14ac:dyDescent="0.25">
      <c r="B4877" s="238">
        <v>4814</v>
      </c>
      <c r="C4877" s="237">
        <v>79.927197407807242</v>
      </c>
    </row>
    <row r="4878" spans="2:3" x14ac:dyDescent="0.25">
      <c r="B4878" s="238">
        <v>4815</v>
      </c>
      <c r="C4878" s="237">
        <v>224.21400809416556</v>
      </c>
    </row>
    <row r="4879" spans="2:3" x14ac:dyDescent="0.25">
      <c r="B4879" s="238">
        <v>4816</v>
      </c>
      <c r="C4879" s="237">
        <v>132.24543281769417</v>
      </c>
    </row>
    <row r="4880" spans="2:3" x14ac:dyDescent="0.25">
      <c r="B4880" s="238">
        <v>4817</v>
      </c>
      <c r="C4880" s="237">
        <v>185.83578019853402</v>
      </c>
    </row>
    <row r="4881" spans="2:3" x14ac:dyDescent="0.25">
      <c r="B4881" s="238">
        <v>4818</v>
      </c>
      <c r="C4881" s="237">
        <v>371.67582820495028</v>
      </c>
    </row>
    <row r="4882" spans="2:3" x14ac:dyDescent="0.25">
      <c r="B4882" s="238">
        <v>4819</v>
      </c>
      <c r="C4882" s="237">
        <v>33.971960069414109</v>
      </c>
    </row>
    <row r="4883" spans="2:3" x14ac:dyDescent="0.25">
      <c r="B4883" s="238">
        <v>4820</v>
      </c>
      <c r="C4883" s="237">
        <v>178.50878086433119</v>
      </c>
    </row>
    <row r="4884" spans="2:3" x14ac:dyDescent="0.25">
      <c r="B4884" s="238">
        <v>4821</v>
      </c>
      <c r="C4884" s="237">
        <v>68.778936422604204</v>
      </c>
    </row>
    <row r="4885" spans="2:3" x14ac:dyDescent="0.25">
      <c r="B4885" s="238">
        <v>4822</v>
      </c>
      <c r="C4885" s="237">
        <v>73.311328120525403</v>
      </c>
    </row>
    <row r="4886" spans="2:3" x14ac:dyDescent="0.25">
      <c r="B4886" s="238">
        <v>4823</v>
      </c>
      <c r="C4886" s="237">
        <v>128.76908348658628</v>
      </c>
    </row>
    <row r="4887" spans="2:3" x14ac:dyDescent="0.25">
      <c r="B4887" s="238">
        <v>4824</v>
      </c>
      <c r="C4887" s="237">
        <v>297.65015931705909</v>
      </c>
    </row>
    <row r="4888" spans="2:3" x14ac:dyDescent="0.25">
      <c r="B4888" s="238">
        <v>4825</v>
      </c>
      <c r="C4888" s="237">
        <v>119.38654116788236</v>
      </c>
    </row>
    <row r="4889" spans="2:3" x14ac:dyDescent="0.25">
      <c r="B4889" s="238">
        <v>4826</v>
      </c>
      <c r="C4889" s="237">
        <v>184.53148932208796</v>
      </c>
    </row>
    <row r="4890" spans="2:3" x14ac:dyDescent="0.25">
      <c r="B4890" s="238">
        <v>4827</v>
      </c>
      <c r="C4890" s="237">
        <v>-11.627326048920025</v>
      </c>
    </row>
    <row r="4891" spans="2:3" x14ac:dyDescent="0.25">
      <c r="B4891" s="238">
        <v>4828</v>
      </c>
      <c r="C4891" s="237">
        <v>186.06255149530739</v>
      </c>
    </row>
    <row r="4892" spans="2:3" x14ac:dyDescent="0.25">
      <c r="B4892" s="238">
        <v>4829</v>
      </c>
      <c r="C4892" s="237">
        <v>20.805062167350101</v>
      </c>
    </row>
    <row r="4893" spans="2:3" x14ac:dyDescent="0.25">
      <c r="B4893" s="238">
        <v>4830</v>
      </c>
      <c r="C4893" s="237">
        <v>225.76214332988883</v>
      </c>
    </row>
    <row r="4894" spans="2:3" x14ac:dyDescent="0.25">
      <c r="B4894" s="238">
        <v>4831</v>
      </c>
      <c r="C4894" s="237">
        <v>263.54963243378114</v>
      </c>
    </row>
    <row r="4895" spans="2:3" x14ac:dyDescent="0.25">
      <c r="B4895" s="238">
        <v>4832</v>
      </c>
      <c r="C4895" s="237">
        <v>195.42217487602676</v>
      </c>
    </row>
    <row r="4896" spans="2:3" x14ac:dyDescent="0.25">
      <c r="B4896" s="238">
        <v>4833</v>
      </c>
      <c r="C4896" s="237">
        <v>54.657114645665771</v>
      </c>
    </row>
    <row r="4897" spans="2:3" x14ac:dyDescent="0.25">
      <c r="B4897" s="238">
        <v>4834</v>
      </c>
      <c r="C4897" s="237">
        <v>411.68873060656597</v>
      </c>
    </row>
    <row r="4898" spans="2:3" x14ac:dyDescent="0.25">
      <c r="B4898" s="238">
        <v>4835</v>
      </c>
      <c r="C4898" s="237">
        <v>93.668967670573522</v>
      </c>
    </row>
    <row r="4899" spans="2:3" x14ac:dyDescent="0.25">
      <c r="B4899" s="238">
        <v>4836</v>
      </c>
      <c r="C4899" s="237">
        <v>111.89779593839141</v>
      </c>
    </row>
    <row r="4900" spans="2:3" x14ac:dyDescent="0.25">
      <c r="B4900" s="238">
        <v>4837</v>
      </c>
      <c r="C4900" s="237">
        <v>-147.01944254285837</v>
      </c>
    </row>
    <row r="4901" spans="2:3" x14ac:dyDescent="0.25">
      <c r="B4901" s="238">
        <v>4838</v>
      </c>
      <c r="C4901" s="237">
        <v>242.64476851025853</v>
      </c>
    </row>
    <row r="4902" spans="2:3" x14ac:dyDescent="0.25">
      <c r="B4902" s="238">
        <v>4839</v>
      </c>
      <c r="C4902" s="237">
        <v>-36.379161355324868</v>
      </c>
    </row>
    <row r="4903" spans="2:3" x14ac:dyDescent="0.25">
      <c r="B4903" s="238">
        <v>4840</v>
      </c>
      <c r="C4903" s="237">
        <v>-210.28560138359438</v>
      </c>
    </row>
    <row r="4904" spans="2:3" x14ac:dyDescent="0.25">
      <c r="B4904" s="238">
        <v>4841</v>
      </c>
      <c r="C4904" s="237">
        <v>139.2684938070085</v>
      </c>
    </row>
    <row r="4905" spans="2:3" x14ac:dyDescent="0.25">
      <c r="B4905" s="238">
        <v>4842</v>
      </c>
      <c r="C4905" s="237">
        <v>55.076642944353537</v>
      </c>
    </row>
    <row r="4906" spans="2:3" x14ac:dyDescent="0.25">
      <c r="B4906" s="238">
        <v>4843</v>
      </c>
      <c r="C4906" s="237">
        <v>93.233454479568792</v>
      </c>
    </row>
    <row r="4907" spans="2:3" x14ac:dyDescent="0.25">
      <c r="B4907" s="238">
        <v>4844</v>
      </c>
      <c r="C4907" s="237">
        <v>190.33155618026359</v>
      </c>
    </row>
    <row r="4908" spans="2:3" x14ac:dyDescent="0.25">
      <c r="B4908" s="238">
        <v>4845</v>
      </c>
      <c r="C4908" s="237">
        <v>97.704200894858928</v>
      </c>
    </row>
    <row r="4909" spans="2:3" x14ac:dyDescent="0.25">
      <c r="B4909" s="238">
        <v>4846</v>
      </c>
      <c r="C4909" s="237">
        <v>254.50688695610668</v>
      </c>
    </row>
    <row r="4910" spans="2:3" x14ac:dyDescent="0.25">
      <c r="B4910" s="238">
        <v>4847</v>
      </c>
      <c r="C4910" s="237">
        <v>98.738573635773733</v>
      </c>
    </row>
    <row r="4911" spans="2:3" x14ac:dyDescent="0.25">
      <c r="B4911" s="238">
        <v>4848</v>
      </c>
      <c r="C4911" s="237">
        <v>-222.81014771031749</v>
      </c>
    </row>
    <row r="4912" spans="2:3" x14ac:dyDescent="0.25">
      <c r="B4912" s="238">
        <v>4849</v>
      </c>
      <c r="C4912" s="237">
        <v>115.36051208220401</v>
      </c>
    </row>
    <row r="4913" spans="2:3" x14ac:dyDescent="0.25">
      <c r="B4913" s="238">
        <v>4850</v>
      </c>
      <c r="C4913" s="237">
        <v>-3.8042526948550659</v>
      </c>
    </row>
    <row r="4914" spans="2:3" x14ac:dyDescent="0.25">
      <c r="B4914" s="238">
        <v>4851</v>
      </c>
      <c r="C4914" s="237">
        <v>182.75558266885849</v>
      </c>
    </row>
    <row r="4915" spans="2:3" x14ac:dyDescent="0.25">
      <c r="B4915" s="238">
        <v>4852</v>
      </c>
      <c r="C4915" s="237">
        <v>177.22791058488463</v>
      </c>
    </row>
    <row r="4916" spans="2:3" x14ac:dyDescent="0.25">
      <c r="B4916" s="238">
        <v>4853</v>
      </c>
      <c r="C4916" s="237">
        <v>59.979883009239458</v>
      </c>
    </row>
    <row r="4917" spans="2:3" x14ac:dyDescent="0.25">
      <c r="B4917" s="238">
        <v>4854</v>
      </c>
      <c r="C4917" s="237">
        <v>198.63637752684679</v>
      </c>
    </row>
    <row r="4918" spans="2:3" x14ac:dyDescent="0.25">
      <c r="B4918" s="238">
        <v>4855</v>
      </c>
      <c r="C4918" s="237">
        <v>355.02118250058106</v>
      </c>
    </row>
    <row r="4919" spans="2:3" x14ac:dyDescent="0.25">
      <c r="B4919" s="238">
        <v>4856</v>
      </c>
      <c r="C4919" s="237">
        <v>-103.41121085828601</v>
      </c>
    </row>
    <row r="4920" spans="2:3" x14ac:dyDescent="0.25">
      <c r="B4920" s="238">
        <v>4857</v>
      </c>
      <c r="C4920" s="237">
        <v>105.56950687429313</v>
      </c>
    </row>
    <row r="4921" spans="2:3" x14ac:dyDescent="0.25">
      <c r="B4921" s="238">
        <v>4858</v>
      </c>
      <c r="C4921" s="237">
        <v>92.452180075287814</v>
      </c>
    </row>
    <row r="4922" spans="2:3" x14ac:dyDescent="0.25">
      <c r="B4922" s="238">
        <v>4859</v>
      </c>
      <c r="C4922" s="237">
        <v>205.76579721598085</v>
      </c>
    </row>
    <row r="4923" spans="2:3" x14ac:dyDescent="0.25">
      <c r="B4923" s="238">
        <v>4860</v>
      </c>
      <c r="C4923" s="237">
        <v>223.58237058116629</v>
      </c>
    </row>
    <row r="4924" spans="2:3" x14ac:dyDescent="0.25">
      <c r="B4924" s="238">
        <v>4861</v>
      </c>
      <c r="C4924" s="237">
        <v>124.56508888716672</v>
      </c>
    </row>
    <row r="4925" spans="2:3" x14ac:dyDescent="0.25">
      <c r="B4925" s="238">
        <v>4862</v>
      </c>
      <c r="C4925" s="237">
        <v>150.07442461195907</v>
      </c>
    </row>
    <row r="4926" spans="2:3" x14ac:dyDescent="0.25">
      <c r="B4926" s="238">
        <v>4863</v>
      </c>
      <c r="C4926" s="237">
        <v>380.32323568135246</v>
      </c>
    </row>
    <row r="4927" spans="2:3" x14ac:dyDescent="0.25">
      <c r="B4927" s="238">
        <v>4864</v>
      </c>
      <c r="C4927" s="237">
        <v>144.28021080482364</v>
      </c>
    </row>
    <row r="4928" spans="2:3" x14ac:dyDescent="0.25">
      <c r="B4928" s="238">
        <v>4865</v>
      </c>
      <c r="C4928" s="237">
        <v>312.19901646547021</v>
      </c>
    </row>
    <row r="4929" spans="2:3" x14ac:dyDescent="0.25">
      <c r="B4929" s="238">
        <v>4866</v>
      </c>
      <c r="C4929" s="237">
        <v>174.66567273109666</v>
      </c>
    </row>
    <row r="4930" spans="2:3" x14ac:dyDescent="0.25">
      <c r="B4930" s="238">
        <v>4867</v>
      </c>
      <c r="C4930" s="237">
        <v>35.812448381897497</v>
      </c>
    </row>
    <row r="4931" spans="2:3" x14ac:dyDescent="0.25">
      <c r="B4931" s="238">
        <v>4868</v>
      </c>
      <c r="C4931" s="237">
        <v>-171.61185097691964</v>
      </c>
    </row>
    <row r="4932" spans="2:3" x14ac:dyDescent="0.25">
      <c r="B4932" s="238">
        <v>4869</v>
      </c>
      <c r="C4932" s="237">
        <v>174.22079686327524</v>
      </c>
    </row>
    <row r="4933" spans="2:3" x14ac:dyDescent="0.25">
      <c r="B4933" s="238">
        <v>4870</v>
      </c>
      <c r="C4933" s="237">
        <v>22.866040933746206</v>
      </c>
    </row>
    <row r="4934" spans="2:3" x14ac:dyDescent="0.25">
      <c r="B4934" s="238">
        <v>4871</v>
      </c>
      <c r="C4934" s="237">
        <v>-139.75662446300078</v>
      </c>
    </row>
    <row r="4935" spans="2:3" x14ac:dyDescent="0.25">
      <c r="B4935" s="238">
        <v>4872</v>
      </c>
      <c r="C4935" s="237">
        <v>-39.936367101269497</v>
      </c>
    </row>
    <row r="4936" spans="2:3" x14ac:dyDescent="0.25">
      <c r="B4936" s="238">
        <v>4873</v>
      </c>
      <c r="C4936" s="237">
        <v>48.317977521289677</v>
      </c>
    </row>
    <row r="4937" spans="2:3" x14ac:dyDescent="0.25">
      <c r="B4937" s="238">
        <v>4874</v>
      </c>
      <c r="C4937" s="237">
        <v>145.24995508267966</v>
      </c>
    </row>
    <row r="4938" spans="2:3" x14ac:dyDescent="0.25">
      <c r="B4938" s="238">
        <v>4875</v>
      </c>
      <c r="C4938" s="237">
        <v>122.64250453250907</v>
      </c>
    </row>
    <row r="4939" spans="2:3" x14ac:dyDescent="0.25">
      <c r="B4939" s="238">
        <v>4876</v>
      </c>
      <c r="C4939" s="237">
        <v>87.03058580394864</v>
      </c>
    </row>
    <row r="4940" spans="2:3" x14ac:dyDescent="0.25">
      <c r="B4940" s="238">
        <v>4877</v>
      </c>
      <c r="C4940" s="237">
        <v>105.91430648920239</v>
      </c>
    </row>
    <row r="4941" spans="2:3" x14ac:dyDescent="0.25">
      <c r="B4941" s="238">
        <v>4878</v>
      </c>
      <c r="C4941" s="237">
        <v>148.46730471677685</v>
      </c>
    </row>
    <row r="4942" spans="2:3" x14ac:dyDescent="0.25">
      <c r="B4942" s="238">
        <v>4879</v>
      </c>
      <c r="C4942" s="237">
        <v>209.92644491346346</v>
      </c>
    </row>
    <row r="4943" spans="2:3" x14ac:dyDescent="0.25">
      <c r="B4943" s="238">
        <v>4880</v>
      </c>
      <c r="C4943" s="237">
        <v>102.57360138208949</v>
      </c>
    </row>
    <row r="4944" spans="2:3" x14ac:dyDescent="0.25">
      <c r="B4944" s="238">
        <v>4881</v>
      </c>
      <c r="C4944" s="237">
        <v>142.82953397598033</v>
      </c>
    </row>
    <row r="4945" spans="2:3" x14ac:dyDescent="0.25">
      <c r="B4945" s="238">
        <v>4882</v>
      </c>
      <c r="C4945" s="237">
        <v>30.529744665140399</v>
      </c>
    </row>
    <row r="4946" spans="2:3" x14ac:dyDescent="0.25">
      <c r="B4946" s="238">
        <v>4883</v>
      </c>
      <c r="C4946" s="237">
        <v>50.067736305237389</v>
      </c>
    </row>
    <row r="4947" spans="2:3" x14ac:dyDescent="0.25">
      <c r="B4947" s="238">
        <v>4884</v>
      </c>
      <c r="C4947" s="237">
        <v>59.079734662366988</v>
      </c>
    </row>
    <row r="4948" spans="2:3" x14ac:dyDescent="0.25">
      <c r="B4948" s="238">
        <v>4885</v>
      </c>
      <c r="C4948" s="237">
        <v>129.1797008863511</v>
      </c>
    </row>
    <row r="4949" spans="2:3" x14ac:dyDescent="0.25">
      <c r="B4949" s="238">
        <v>4886</v>
      </c>
      <c r="C4949" s="237">
        <v>86.757835748676399</v>
      </c>
    </row>
    <row r="4950" spans="2:3" x14ac:dyDescent="0.25">
      <c r="B4950" s="238">
        <v>4887</v>
      </c>
      <c r="C4950" s="237">
        <v>162.63229898165073</v>
      </c>
    </row>
    <row r="4951" spans="2:3" x14ac:dyDescent="0.25">
      <c r="B4951" s="238">
        <v>4888</v>
      </c>
      <c r="C4951" s="237">
        <v>-71.573811245977737</v>
      </c>
    </row>
    <row r="4952" spans="2:3" x14ac:dyDescent="0.25">
      <c r="B4952" s="238">
        <v>4889</v>
      </c>
      <c r="C4952" s="237">
        <v>-65.303077568987646</v>
      </c>
    </row>
    <row r="4953" spans="2:3" x14ac:dyDescent="0.25">
      <c r="B4953" s="238">
        <v>4890</v>
      </c>
      <c r="C4953" s="237">
        <v>126.19259859156358</v>
      </c>
    </row>
    <row r="4954" spans="2:3" x14ac:dyDescent="0.25">
      <c r="B4954" s="238">
        <v>4891</v>
      </c>
      <c r="C4954" s="237">
        <v>-82.693033725664321</v>
      </c>
    </row>
    <row r="4955" spans="2:3" x14ac:dyDescent="0.25">
      <c r="B4955" s="238">
        <v>4892</v>
      </c>
      <c r="C4955" s="237">
        <v>34.866777465634868</v>
      </c>
    </row>
    <row r="4956" spans="2:3" x14ac:dyDescent="0.25">
      <c r="B4956" s="238">
        <v>4893</v>
      </c>
      <c r="C4956" s="237">
        <v>32.186243692036101</v>
      </c>
    </row>
    <row r="4957" spans="2:3" x14ac:dyDescent="0.25">
      <c r="B4957" s="238">
        <v>4894</v>
      </c>
      <c r="C4957" s="237">
        <v>86.83914063665344</v>
      </c>
    </row>
    <row r="4958" spans="2:3" x14ac:dyDescent="0.25">
      <c r="B4958" s="238">
        <v>4895</v>
      </c>
      <c r="C4958" s="237">
        <v>374.19411998575515</v>
      </c>
    </row>
    <row r="4959" spans="2:3" x14ac:dyDescent="0.25">
      <c r="B4959" s="238">
        <v>4896</v>
      </c>
      <c r="C4959" s="237">
        <v>168.24869440166935</v>
      </c>
    </row>
    <row r="4960" spans="2:3" x14ac:dyDescent="0.25">
      <c r="B4960" s="238">
        <v>4897</v>
      </c>
      <c r="C4960" s="237">
        <v>116.17084113636751</v>
      </c>
    </row>
    <row r="4961" spans="2:3" x14ac:dyDescent="0.25">
      <c r="B4961" s="238">
        <v>4898</v>
      </c>
      <c r="C4961" s="237">
        <v>120.83576340692252</v>
      </c>
    </row>
    <row r="4962" spans="2:3" x14ac:dyDescent="0.25">
      <c r="B4962" s="238">
        <v>4899</v>
      </c>
      <c r="C4962" s="237">
        <v>-29.007721619871234</v>
      </c>
    </row>
    <row r="4963" spans="2:3" x14ac:dyDescent="0.25">
      <c r="B4963" s="238">
        <v>4900</v>
      </c>
      <c r="C4963" s="237">
        <v>-36.829046060694481</v>
      </c>
    </row>
    <row r="4964" spans="2:3" x14ac:dyDescent="0.25">
      <c r="B4964" s="238">
        <v>4901</v>
      </c>
      <c r="C4964" s="237">
        <v>203.89594040975902</v>
      </c>
    </row>
    <row r="4965" spans="2:3" x14ac:dyDescent="0.25">
      <c r="B4965" s="238">
        <v>4902</v>
      </c>
      <c r="C4965" s="237">
        <v>-9.8644770788268374</v>
      </c>
    </row>
    <row r="4966" spans="2:3" x14ac:dyDescent="0.25">
      <c r="B4966" s="238">
        <v>4903</v>
      </c>
      <c r="C4966" s="237">
        <v>171.53630212929758</v>
      </c>
    </row>
    <row r="4967" spans="2:3" x14ac:dyDescent="0.25">
      <c r="B4967" s="238">
        <v>4904</v>
      </c>
      <c r="C4967" s="237">
        <v>251.92813519770115</v>
      </c>
    </row>
    <row r="4968" spans="2:3" x14ac:dyDescent="0.25">
      <c r="B4968" s="238">
        <v>4905</v>
      </c>
      <c r="C4968" s="237">
        <v>-13.409155964599535</v>
      </c>
    </row>
    <row r="4969" spans="2:3" x14ac:dyDescent="0.25">
      <c r="B4969" s="238">
        <v>4906</v>
      </c>
      <c r="C4969" s="237">
        <v>304.7107872560108</v>
      </c>
    </row>
    <row r="4970" spans="2:3" x14ac:dyDescent="0.25">
      <c r="B4970" s="238">
        <v>4907</v>
      </c>
      <c r="C4970" s="237">
        <v>89.82448385172296</v>
      </c>
    </row>
    <row r="4971" spans="2:3" x14ac:dyDescent="0.25">
      <c r="B4971" s="238">
        <v>4908</v>
      </c>
      <c r="C4971" s="237">
        <v>97.571504048427357</v>
      </c>
    </row>
    <row r="4972" spans="2:3" x14ac:dyDescent="0.25">
      <c r="B4972" s="238">
        <v>4909</v>
      </c>
      <c r="C4972" s="237">
        <v>74.252444985706859</v>
      </c>
    </row>
    <row r="4973" spans="2:3" x14ac:dyDescent="0.25">
      <c r="B4973" s="238">
        <v>4910</v>
      </c>
      <c r="C4973" s="237">
        <v>234.06406926842257</v>
      </c>
    </row>
    <row r="4974" spans="2:3" x14ac:dyDescent="0.25">
      <c r="B4974" s="238">
        <v>4911</v>
      </c>
      <c r="C4974" s="237">
        <v>172.18672706931301</v>
      </c>
    </row>
    <row r="4975" spans="2:3" x14ac:dyDescent="0.25">
      <c r="B4975" s="238">
        <v>4912</v>
      </c>
      <c r="C4975" s="237">
        <v>37.274819557847053</v>
      </c>
    </row>
    <row r="4976" spans="2:3" x14ac:dyDescent="0.25">
      <c r="B4976" s="238">
        <v>4913</v>
      </c>
      <c r="C4976" s="237">
        <v>-123.21478460271132</v>
      </c>
    </row>
    <row r="4977" spans="2:3" x14ac:dyDescent="0.25">
      <c r="B4977" s="238">
        <v>4914</v>
      </c>
      <c r="C4977" s="237">
        <v>55.269186812094006</v>
      </c>
    </row>
    <row r="4978" spans="2:3" x14ac:dyDescent="0.25">
      <c r="B4978" s="238">
        <v>4915</v>
      </c>
      <c r="C4978" s="237">
        <v>-34.721067124714835</v>
      </c>
    </row>
    <row r="4979" spans="2:3" x14ac:dyDescent="0.25">
      <c r="B4979" s="238">
        <v>4916</v>
      </c>
      <c r="C4979" s="237">
        <v>311.02834443828516</v>
      </c>
    </row>
    <row r="4980" spans="2:3" x14ac:dyDescent="0.25">
      <c r="B4980" s="238">
        <v>4917</v>
      </c>
      <c r="C4980" s="237">
        <v>110.30445582889237</v>
      </c>
    </row>
    <row r="4981" spans="2:3" x14ac:dyDescent="0.25">
      <c r="B4981" s="238">
        <v>4918</v>
      </c>
      <c r="C4981" s="237">
        <v>80.286702859426953</v>
      </c>
    </row>
    <row r="4982" spans="2:3" x14ac:dyDescent="0.25">
      <c r="B4982" s="238">
        <v>4919</v>
      </c>
      <c r="C4982" s="237">
        <v>200.31362348167337</v>
      </c>
    </row>
    <row r="4983" spans="2:3" x14ac:dyDescent="0.25">
      <c r="B4983" s="238">
        <v>4920</v>
      </c>
      <c r="C4983" s="237">
        <v>230.66186965978483</v>
      </c>
    </row>
    <row r="4984" spans="2:3" x14ac:dyDescent="0.25">
      <c r="B4984" s="238">
        <v>4921</v>
      </c>
      <c r="C4984" s="237">
        <v>-171.05717618827765</v>
      </c>
    </row>
    <row r="4985" spans="2:3" x14ac:dyDescent="0.25">
      <c r="B4985" s="238">
        <v>4922</v>
      </c>
      <c r="C4985" s="237">
        <v>146.1776795241453</v>
      </c>
    </row>
    <row r="4986" spans="2:3" x14ac:dyDescent="0.25">
      <c r="B4986" s="238">
        <v>4923</v>
      </c>
      <c r="C4986" s="237">
        <v>15.782924559563739</v>
      </c>
    </row>
    <row r="4987" spans="2:3" x14ac:dyDescent="0.25">
      <c r="B4987" s="238">
        <v>4924</v>
      </c>
      <c r="C4987" s="237">
        <v>85.026443216858411</v>
      </c>
    </row>
    <row r="4988" spans="2:3" x14ac:dyDescent="0.25">
      <c r="B4988" s="238">
        <v>4925</v>
      </c>
      <c r="C4988" s="237">
        <v>150.31281242059902</v>
      </c>
    </row>
    <row r="4989" spans="2:3" x14ac:dyDescent="0.25">
      <c r="B4989" s="238">
        <v>4926</v>
      </c>
      <c r="C4989" s="237">
        <v>116.28021395583917</v>
      </c>
    </row>
    <row r="4990" spans="2:3" x14ac:dyDescent="0.25">
      <c r="B4990" s="238">
        <v>4927</v>
      </c>
      <c r="C4990" s="237">
        <v>162.20011454818271</v>
      </c>
    </row>
    <row r="4991" spans="2:3" x14ac:dyDescent="0.25">
      <c r="B4991" s="238">
        <v>4928</v>
      </c>
      <c r="C4991" s="237">
        <v>151.73562139434395</v>
      </c>
    </row>
    <row r="4992" spans="2:3" x14ac:dyDescent="0.25">
      <c r="B4992" s="238">
        <v>4929</v>
      </c>
      <c r="C4992" s="237">
        <v>-28.883220992755014</v>
      </c>
    </row>
    <row r="4993" spans="2:3" x14ac:dyDescent="0.25">
      <c r="B4993" s="238">
        <v>4930</v>
      </c>
      <c r="C4993" s="237">
        <v>139.2000419474129</v>
      </c>
    </row>
    <row r="4994" spans="2:3" x14ac:dyDescent="0.25">
      <c r="B4994" s="238">
        <v>4931</v>
      </c>
      <c r="C4994" s="237">
        <v>187.28135597369013</v>
      </c>
    </row>
    <row r="4995" spans="2:3" x14ac:dyDescent="0.25">
      <c r="B4995" s="238">
        <v>4932</v>
      </c>
      <c r="C4995" s="237">
        <v>53.214269588215672</v>
      </c>
    </row>
    <row r="4996" spans="2:3" x14ac:dyDescent="0.25">
      <c r="B4996" s="238">
        <v>4933</v>
      </c>
      <c r="C4996" s="237">
        <v>124.54308603583547</v>
      </c>
    </row>
    <row r="4997" spans="2:3" x14ac:dyDescent="0.25">
      <c r="B4997" s="238">
        <v>4934</v>
      </c>
      <c r="C4997" s="237">
        <v>146.79973137672744</v>
      </c>
    </row>
    <row r="4998" spans="2:3" x14ac:dyDescent="0.25">
      <c r="B4998" s="238">
        <v>4935</v>
      </c>
      <c r="C4998" s="237">
        <v>21.697903951580898</v>
      </c>
    </row>
    <row r="4999" spans="2:3" x14ac:dyDescent="0.25">
      <c r="B4999" s="238">
        <v>4936</v>
      </c>
      <c r="C4999" s="237">
        <v>21.359676249114557</v>
      </c>
    </row>
    <row r="5000" spans="2:3" x14ac:dyDescent="0.25">
      <c r="B5000" s="238">
        <v>4937</v>
      </c>
      <c r="C5000" s="237">
        <v>44.244297288586196</v>
      </c>
    </row>
    <row r="5001" spans="2:3" x14ac:dyDescent="0.25">
      <c r="B5001" s="238">
        <v>4938</v>
      </c>
      <c r="C5001" s="237">
        <v>77.417805221708477</v>
      </c>
    </row>
    <row r="5002" spans="2:3" x14ac:dyDescent="0.25">
      <c r="B5002" s="238">
        <v>4939</v>
      </c>
      <c r="C5002" s="237">
        <v>71.47575320514305</v>
      </c>
    </row>
    <row r="5003" spans="2:3" x14ac:dyDescent="0.25">
      <c r="B5003" s="238">
        <v>4940</v>
      </c>
      <c r="C5003" s="237">
        <v>28.377377347534505</v>
      </c>
    </row>
    <row r="5004" spans="2:3" x14ac:dyDescent="0.25">
      <c r="B5004" s="238">
        <v>4941</v>
      </c>
      <c r="C5004" s="237">
        <v>305.91204175485342</v>
      </c>
    </row>
    <row r="5005" spans="2:3" x14ac:dyDescent="0.25">
      <c r="B5005" s="238">
        <v>4942</v>
      </c>
      <c r="C5005" s="237">
        <v>220.68465553175986</v>
      </c>
    </row>
    <row r="5006" spans="2:3" x14ac:dyDescent="0.25">
      <c r="B5006" s="238">
        <v>4943</v>
      </c>
      <c r="C5006" s="237">
        <v>-54.992413596041928</v>
      </c>
    </row>
    <row r="5007" spans="2:3" x14ac:dyDescent="0.25">
      <c r="B5007" s="238">
        <v>4944</v>
      </c>
      <c r="C5007" s="237">
        <v>84.953871618427868</v>
      </c>
    </row>
    <row r="5008" spans="2:3" x14ac:dyDescent="0.25">
      <c r="B5008" s="238">
        <v>4945</v>
      </c>
      <c r="C5008" s="237">
        <v>100.75647129930714</v>
      </c>
    </row>
    <row r="5009" spans="2:3" x14ac:dyDescent="0.25">
      <c r="B5009" s="238">
        <v>4946</v>
      </c>
      <c r="C5009" s="237">
        <v>-41.7939083281031</v>
      </c>
    </row>
    <row r="5010" spans="2:3" x14ac:dyDescent="0.25">
      <c r="B5010" s="238">
        <v>4947</v>
      </c>
      <c r="C5010" s="237">
        <v>37.816111163959448</v>
      </c>
    </row>
    <row r="5011" spans="2:3" x14ac:dyDescent="0.25">
      <c r="B5011" s="238">
        <v>4948</v>
      </c>
      <c r="C5011" s="237">
        <v>169.34816950672757</v>
      </c>
    </row>
    <row r="5012" spans="2:3" x14ac:dyDescent="0.25">
      <c r="B5012" s="238">
        <v>4949</v>
      </c>
      <c r="C5012" s="237">
        <v>-24.756650364607253</v>
      </c>
    </row>
    <row r="5013" spans="2:3" x14ac:dyDescent="0.25">
      <c r="B5013" s="238">
        <v>4950</v>
      </c>
      <c r="C5013" s="237">
        <v>-48.99491332548655</v>
      </c>
    </row>
    <row r="5014" spans="2:3" x14ac:dyDescent="0.25">
      <c r="B5014" s="238">
        <v>4951</v>
      </c>
      <c r="C5014" s="237">
        <v>79.334601649913253</v>
      </c>
    </row>
    <row r="5015" spans="2:3" x14ac:dyDescent="0.25">
      <c r="B5015" s="238">
        <v>4952</v>
      </c>
      <c r="C5015" s="237">
        <v>151.43625797854679</v>
      </c>
    </row>
    <row r="5016" spans="2:3" x14ac:dyDescent="0.25">
      <c r="B5016" s="238">
        <v>4953</v>
      </c>
      <c r="C5016" s="237">
        <v>27.785389970728104</v>
      </c>
    </row>
    <row r="5017" spans="2:3" x14ac:dyDescent="0.25">
      <c r="B5017" s="238">
        <v>4954</v>
      </c>
      <c r="C5017" s="237">
        <v>126.26313712544049</v>
      </c>
    </row>
    <row r="5018" spans="2:3" x14ac:dyDescent="0.25">
      <c r="B5018" s="238">
        <v>4955</v>
      </c>
      <c r="C5018" s="237">
        <v>202.17970089918282</v>
      </c>
    </row>
    <row r="5019" spans="2:3" x14ac:dyDescent="0.25">
      <c r="B5019" s="238">
        <v>4956</v>
      </c>
      <c r="C5019" s="237">
        <v>226.53105065330419</v>
      </c>
    </row>
    <row r="5020" spans="2:3" x14ac:dyDescent="0.25">
      <c r="B5020" s="238">
        <v>4957</v>
      </c>
      <c r="C5020" s="237">
        <v>47.819679360641516</v>
      </c>
    </row>
    <row r="5021" spans="2:3" x14ac:dyDescent="0.25">
      <c r="B5021" s="238">
        <v>4958</v>
      </c>
      <c r="C5021" s="237">
        <v>254.85231963484293</v>
      </c>
    </row>
    <row r="5022" spans="2:3" x14ac:dyDescent="0.25">
      <c r="B5022" s="238">
        <v>4959</v>
      </c>
      <c r="C5022" s="237">
        <v>64.281013051864534</v>
      </c>
    </row>
    <row r="5023" spans="2:3" x14ac:dyDescent="0.25">
      <c r="B5023" s="238">
        <v>4960</v>
      </c>
      <c r="C5023" s="237">
        <v>228.30752162703411</v>
      </c>
    </row>
    <row r="5024" spans="2:3" x14ac:dyDescent="0.25">
      <c r="B5024" s="238">
        <v>4961</v>
      </c>
      <c r="C5024" s="237">
        <v>383.30726671715126</v>
      </c>
    </row>
    <row r="5025" spans="2:3" x14ac:dyDescent="0.25">
      <c r="B5025" s="238">
        <v>4962</v>
      </c>
      <c r="C5025" s="237">
        <v>112.66248051303809</v>
      </c>
    </row>
    <row r="5026" spans="2:3" x14ac:dyDescent="0.25">
      <c r="B5026" s="238">
        <v>4963</v>
      </c>
      <c r="C5026" s="237">
        <v>267.67735455194281</v>
      </c>
    </row>
    <row r="5027" spans="2:3" x14ac:dyDescent="0.25">
      <c r="B5027" s="238">
        <v>4964</v>
      </c>
      <c r="C5027" s="237">
        <v>-68.353227517565472</v>
      </c>
    </row>
    <row r="5028" spans="2:3" x14ac:dyDescent="0.25">
      <c r="B5028" s="238">
        <v>4965</v>
      </c>
      <c r="C5028" s="237">
        <v>-36.607847239234161</v>
      </c>
    </row>
    <row r="5029" spans="2:3" x14ac:dyDescent="0.25">
      <c r="B5029" s="238">
        <v>4966</v>
      </c>
      <c r="C5029" s="237">
        <v>167.1660353600985</v>
      </c>
    </row>
    <row r="5030" spans="2:3" x14ac:dyDescent="0.25">
      <c r="B5030" s="238">
        <v>4967</v>
      </c>
      <c r="C5030" s="237">
        <v>225.20479910691159</v>
      </c>
    </row>
    <row r="5031" spans="2:3" x14ac:dyDescent="0.25">
      <c r="B5031" s="238">
        <v>4968</v>
      </c>
      <c r="C5031" s="237">
        <v>170.46106248283564</v>
      </c>
    </row>
    <row r="5032" spans="2:3" x14ac:dyDescent="0.25">
      <c r="B5032" s="238">
        <v>4969</v>
      </c>
      <c r="C5032" s="237">
        <v>26.636414478094679</v>
      </c>
    </row>
    <row r="5033" spans="2:3" x14ac:dyDescent="0.25">
      <c r="B5033" s="238">
        <v>4970</v>
      </c>
      <c r="C5033" s="237">
        <v>341.53417344115712</v>
      </c>
    </row>
    <row r="5034" spans="2:3" x14ac:dyDescent="0.25">
      <c r="B5034" s="238">
        <v>4971</v>
      </c>
      <c r="C5034" s="237">
        <v>193.58949166473803</v>
      </c>
    </row>
    <row r="5035" spans="2:3" x14ac:dyDescent="0.25">
      <c r="B5035" s="238">
        <v>4972</v>
      </c>
      <c r="C5035" s="237">
        <v>240.11999571452463</v>
      </c>
    </row>
    <row r="5036" spans="2:3" x14ac:dyDescent="0.25">
      <c r="B5036" s="238">
        <v>4973</v>
      </c>
      <c r="C5036" s="237">
        <v>29.189427495241119</v>
      </c>
    </row>
    <row r="5037" spans="2:3" x14ac:dyDescent="0.25">
      <c r="B5037" s="238">
        <v>4974</v>
      </c>
      <c r="C5037" s="237">
        <v>215.86476760589838</v>
      </c>
    </row>
    <row r="5038" spans="2:3" x14ac:dyDescent="0.25">
      <c r="B5038" s="238">
        <v>4975</v>
      </c>
      <c r="C5038" s="237">
        <v>414.07457421696625</v>
      </c>
    </row>
    <row r="5039" spans="2:3" x14ac:dyDescent="0.25">
      <c r="B5039" s="238">
        <v>4976</v>
      </c>
      <c r="C5039" s="237">
        <v>47.29094394945281</v>
      </c>
    </row>
    <row r="5040" spans="2:3" x14ac:dyDescent="0.25">
      <c r="B5040" s="238">
        <v>4977</v>
      </c>
      <c r="C5040" s="237">
        <v>-63.293067737057214</v>
      </c>
    </row>
    <row r="5041" spans="2:3" x14ac:dyDescent="0.25">
      <c r="B5041" s="238">
        <v>4978</v>
      </c>
      <c r="C5041" s="237">
        <v>-5.2689776247261193</v>
      </c>
    </row>
    <row r="5042" spans="2:3" x14ac:dyDescent="0.25">
      <c r="B5042" s="238">
        <v>4979</v>
      </c>
      <c r="C5042" s="237">
        <v>21.682968981869365</v>
      </c>
    </row>
    <row r="5043" spans="2:3" x14ac:dyDescent="0.25">
      <c r="B5043" s="238">
        <v>4980</v>
      </c>
      <c r="C5043" s="237">
        <v>85.797480837427344</v>
      </c>
    </row>
    <row r="5044" spans="2:3" x14ac:dyDescent="0.25">
      <c r="B5044" s="238">
        <v>4981</v>
      </c>
      <c r="C5044" s="237">
        <v>-54.056132293859292</v>
      </c>
    </row>
    <row r="5045" spans="2:3" x14ac:dyDescent="0.25">
      <c r="B5045" s="238">
        <v>4982</v>
      </c>
      <c r="C5045" s="237">
        <v>117.99949685315748</v>
      </c>
    </row>
    <row r="5046" spans="2:3" x14ac:dyDescent="0.25">
      <c r="B5046" s="238">
        <v>4983</v>
      </c>
      <c r="C5046" s="237">
        <v>-139.57575674952398</v>
      </c>
    </row>
    <row r="5047" spans="2:3" x14ac:dyDescent="0.25">
      <c r="B5047" s="238">
        <v>4984</v>
      </c>
      <c r="C5047" s="237">
        <v>-5.5033841827629288</v>
      </c>
    </row>
    <row r="5048" spans="2:3" x14ac:dyDescent="0.25">
      <c r="B5048" s="238">
        <v>4985</v>
      </c>
      <c r="C5048" s="237">
        <v>-93.409807759434614</v>
      </c>
    </row>
    <row r="5049" spans="2:3" x14ac:dyDescent="0.25">
      <c r="B5049" s="238">
        <v>4986</v>
      </c>
      <c r="C5049" s="237">
        <v>-78.366905752339676</v>
      </c>
    </row>
    <row r="5050" spans="2:3" x14ac:dyDescent="0.25">
      <c r="B5050" s="238">
        <v>4987</v>
      </c>
      <c r="C5050" s="237">
        <v>98.155486323363334</v>
      </c>
    </row>
    <row r="5051" spans="2:3" x14ac:dyDescent="0.25">
      <c r="B5051" s="238">
        <v>4988</v>
      </c>
      <c r="C5051" s="237">
        <v>70.233253201178712</v>
      </c>
    </row>
    <row r="5052" spans="2:3" x14ac:dyDescent="0.25">
      <c r="B5052" s="238">
        <v>4989</v>
      </c>
      <c r="C5052" s="237">
        <v>63.837445757069339</v>
      </c>
    </row>
    <row r="5053" spans="2:3" x14ac:dyDescent="0.25">
      <c r="B5053" s="238">
        <v>4990</v>
      </c>
      <c r="C5053" s="237">
        <v>-21.181874134073979</v>
      </c>
    </row>
    <row r="5054" spans="2:3" x14ac:dyDescent="0.25">
      <c r="B5054" s="238">
        <v>4991</v>
      </c>
      <c r="C5054" s="237">
        <v>133.39883469693746</v>
      </c>
    </row>
    <row r="5055" spans="2:3" x14ac:dyDescent="0.25">
      <c r="B5055" s="238">
        <v>4992</v>
      </c>
      <c r="C5055" s="237">
        <v>-210.47005303560098</v>
      </c>
    </row>
    <row r="5056" spans="2:3" x14ac:dyDescent="0.25">
      <c r="B5056" s="238">
        <v>4993</v>
      </c>
      <c r="C5056" s="237">
        <v>198.18534737673752</v>
      </c>
    </row>
    <row r="5057" spans="2:3" x14ac:dyDescent="0.25">
      <c r="B5057" s="238">
        <v>4994</v>
      </c>
      <c r="C5057" s="237">
        <v>-115.6151097001717</v>
      </c>
    </row>
    <row r="5058" spans="2:3" x14ac:dyDescent="0.25">
      <c r="B5058" s="238">
        <v>4995</v>
      </c>
      <c r="C5058" s="237">
        <v>63.473099580992333</v>
      </c>
    </row>
    <row r="5059" spans="2:3" x14ac:dyDescent="0.25">
      <c r="B5059" s="238">
        <v>4996</v>
      </c>
      <c r="C5059" s="237">
        <v>100.14696552425725</v>
      </c>
    </row>
    <row r="5060" spans="2:3" x14ac:dyDescent="0.25">
      <c r="B5060" s="238">
        <v>4997</v>
      </c>
      <c r="C5060" s="237">
        <v>249.90648154911111</v>
      </c>
    </row>
    <row r="5061" spans="2:3" x14ac:dyDescent="0.25">
      <c r="B5061" s="238">
        <v>4998</v>
      </c>
      <c r="C5061" s="237">
        <v>156.3011816044972</v>
      </c>
    </row>
    <row r="5062" spans="2:3" x14ac:dyDescent="0.25">
      <c r="B5062" s="238">
        <v>4999</v>
      </c>
      <c r="C5062" s="237">
        <v>5.6541450591012534</v>
      </c>
    </row>
    <row r="5063" spans="2:3" x14ac:dyDescent="0.25">
      <c r="B5063" s="238">
        <v>5000</v>
      </c>
      <c r="C5063" s="237">
        <v>-10.198483073634463</v>
      </c>
    </row>
    <row r="5064" spans="2:3" x14ac:dyDescent="0.25">
      <c r="B5064" s="238">
        <v>5001</v>
      </c>
      <c r="C5064" s="237">
        <v>176.95274938882289</v>
      </c>
    </row>
    <row r="5065" spans="2:3" x14ac:dyDescent="0.25">
      <c r="B5065" s="238">
        <v>5002</v>
      </c>
      <c r="C5065" s="237">
        <v>207.67494815122336</v>
      </c>
    </row>
    <row r="5066" spans="2:3" x14ac:dyDescent="0.25">
      <c r="B5066" s="238">
        <v>5003</v>
      </c>
      <c r="C5066" s="237">
        <v>193.82060832739222</v>
      </c>
    </row>
    <row r="5067" spans="2:3" x14ac:dyDescent="0.25">
      <c r="B5067" s="238">
        <v>5004</v>
      </c>
      <c r="C5067" s="237">
        <v>0.17779976099329531</v>
      </c>
    </row>
    <row r="5068" spans="2:3" x14ac:dyDescent="0.25">
      <c r="B5068" s="238">
        <v>5005</v>
      </c>
      <c r="C5068" s="237">
        <v>184.59187049187256</v>
      </c>
    </row>
    <row r="5069" spans="2:3" x14ac:dyDescent="0.25">
      <c r="B5069" s="238">
        <v>5006</v>
      </c>
      <c r="C5069" s="237">
        <v>196.66354586932499</v>
      </c>
    </row>
    <row r="5070" spans="2:3" x14ac:dyDescent="0.25">
      <c r="B5070" s="238">
        <v>5007</v>
      </c>
      <c r="C5070" s="237">
        <v>126.60022346365238</v>
      </c>
    </row>
    <row r="5071" spans="2:3" x14ac:dyDescent="0.25">
      <c r="B5071" s="238">
        <v>5008</v>
      </c>
      <c r="C5071" s="237">
        <v>36.515732099731238</v>
      </c>
    </row>
    <row r="5072" spans="2:3" x14ac:dyDescent="0.25">
      <c r="B5072" s="238">
        <v>5009</v>
      </c>
      <c r="C5072" s="237">
        <v>-77.935562673047343</v>
      </c>
    </row>
    <row r="5073" spans="2:3" x14ac:dyDescent="0.25">
      <c r="B5073" s="238">
        <v>5010</v>
      </c>
      <c r="C5073" s="237">
        <v>-169.98237840396575</v>
      </c>
    </row>
    <row r="5074" spans="2:3" x14ac:dyDescent="0.25">
      <c r="B5074" s="238">
        <v>5011</v>
      </c>
      <c r="C5074" s="237">
        <v>33.063053279910463</v>
      </c>
    </row>
    <row r="5075" spans="2:3" x14ac:dyDescent="0.25">
      <c r="B5075" s="238">
        <v>5012</v>
      </c>
      <c r="C5075" s="237">
        <v>148.96095009469454</v>
      </c>
    </row>
    <row r="5076" spans="2:3" x14ac:dyDescent="0.25">
      <c r="B5076" s="238">
        <v>5013</v>
      </c>
      <c r="C5076" s="237">
        <v>63.625278931620727</v>
      </c>
    </row>
    <row r="5077" spans="2:3" x14ac:dyDescent="0.25">
      <c r="B5077" s="238">
        <v>5014</v>
      </c>
      <c r="C5077" s="237">
        <v>-7.8906455812664262</v>
      </c>
    </row>
    <row r="5078" spans="2:3" x14ac:dyDescent="0.25">
      <c r="B5078" s="238">
        <v>5015</v>
      </c>
      <c r="C5078" s="237">
        <v>170.81169453953899</v>
      </c>
    </row>
    <row r="5079" spans="2:3" x14ac:dyDescent="0.25">
      <c r="B5079" s="238">
        <v>5016</v>
      </c>
      <c r="C5079" s="237">
        <v>26.765159849751228</v>
      </c>
    </row>
    <row r="5080" spans="2:3" x14ac:dyDescent="0.25">
      <c r="B5080" s="238">
        <v>5017</v>
      </c>
      <c r="C5080" s="237">
        <v>220.83541059469644</v>
      </c>
    </row>
    <row r="5081" spans="2:3" x14ac:dyDescent="0.25">
      <c r="B5081" s="238">
        <v>5018</v>
      </c>
      <c r="C5081" s="237">
        <v>149.0395412571761</v>
      </c>
    </row>
    <row r="5082" spans="2:3" x14ac:dyDescent="0.25">
      <c r="B5082" s="238">
        <v>5019</v>
      </c>
      <c r="C5082" s="237">
        <v>233.83450459246686</v>
      </c>
    </row>
    <row r="5083" spans="2:3" x14ac:dyDescent="0.25">
      <c r="B5083" s="238">
        <v>5020</v>
      </c>
      <c r="C5083" s="237">
        <v>73.664771362173241</v>
      </c>
    </row>
    <row r="5084" spans="2:3" x14ac:dyDescent="0.25">
      <c r="B5084" s="238">
        <v>5021</v>
      </c>
      <c r="C5084" s="237">
        <v>276.81578097227964</v>
      </c>
    </row>
    <row r="5085" spans="2:3" x14ac:dyDescent="0.25">
      <c r="B5085" s="238">
        <v>5022</v>
      </c>
      <c r="C5085" s="237">
        <v>65.330504907843817</v>
      </c>
    </row>
    <row r="5086" spans="2:3" x14ac:dyDescent="0.25">
      <c r="B5086" s="238">
        <v>5023</v>
      </c>
      <c r="C5086" s="237">
        <v>559.43280802010372</v>
      </c>
    </row>
    <row r="5087" spans="2:3" x14ac:dyDescent="0.25">
      <c r="B5087" s="238">
        <v>5024</v>
      </c>
      <c r="C5087" s="237">
        <v>197.44624160017017</v>
      </c>
    </row>
    <row r="5088" spans="2:3" x14ac:dyDescent="0.25">
      <c r="B5088" s="238">
        <v>5025</v>
      </c>
      <c r="C5088" s="237">
        <v>84.554161593065274</v>
      </c>
    </row>
    <row r="5089" spans="2:3" x14ac:dyDescent="0.25">
      <c r="B5089" s="238">
        <v>5026</v>
      </c>
      <c r="C5089" s="237">
        <v>194.86150009860268</v>
      </c>
    </row>
    <row r="5090" spans="2:3" x14ac:dyDescent="0.25">
      <c r="B5090" s="238">
        <v>5027</v>
      </c>
      <c r="C5090" s="237">
        <v>114.53397510000859</v>
      </c>
    </row>
    <row r="5091" spans="2:3" x14ac:dyDescent="0.25">
      <c r="B5091" s="238">
        <v>5028</v>
      </c>
      <c r="C5091" s="237">
        <v>176.63611220110712</v>
      </c>
    </row>
    <row r="5092" spans="2:3" x14ac:dyDescent="0.25">
      <c r="B5092" s="238">
        <v>5029</v>
      </c>
      <c r="C5092" s="237">
        <v>-57.446532820739861</v>
      </c>
    </row>
    <row r="5093" spans="2:3" x14ac:dyDescent="0.25">
      <c r="B5093" s="238">
        <v>5030</v>
      </c>
      <c r="C5093" s="237">
        <v>91.749614334484107</v>
      </c>
    </row>
    <row r="5094" spans="2:3" x14ac:dyDescent="0.25">
      <c r="B5094" s="238">
        <v>5031</v>
      </c>
      <c r="C5094" s="237">
        <v>43.24363858388088</v>
      </c>
    </row>
    <row r="5095" spans="2:3" x14ac:dyDescent="0.25">
      <c r="B5095" s="238">
        <v>5032</v>
      </c>
      <c r="C5095" s="237">
        <v>-291.39594024339334</v>
      </c>
    </row>
    <row r="5096" spans="2:3" x14ac:dyDescent="0.25">
      <c r="B5096" s="238">
        <v>5033</v>
      </c>
      <c r="C5096" s="237">
        <v>228.59574948039335</v>
      </c>
    </row>
    <row r="5097" spans="2:3" x14ac:dyDescent="0.25">
      <c r="B5097" s="238">
        <v>5034</v>
      </c>
      <c r="C5097" s="237">
        <v>136.41071333312013</v>
      </c>
    </row>
    <row r="5098" spans="2:3" x14ac:dyDescent="0.25">
      <c r="B5098" s="238">
        <v>5035</v>
      </c>
      <c r="C5098" s="237">
        <v>65.242531423380242</v>
      </c>
    </row>
    <row r="5099" spans="2:3" x14ac:dyDescent="0.25">
      <c r="B5099" s="238">
        <v>5036</v>
      </c>
      <c r="C5099" s="237">
        <v>-13.693381487160934</v>
      </c>
    </row>
    <row r="5100" spans="2:3" x14ac:dyDescent="0.25">
      <c r="B5100" s="238">
        <v>5037</v>
      </c>
      <c r="C5100" s="237">
        <v>440.62741247292723</v>
      </c>
    </row>
    <row r="5101" spans="2:3" x14ac:dyDescent="0.25">
      <c r="B5101" s="238">
        <v>5038</v>
      </c>
      <c r="C5101" s="237">
        <v>90.726804797985309</v>
      </c>
    </row>
    <row r="5102" spans="2:3" x14ac:dyDescent="0.25">
      <c r="B5102" s="238">
        <v>5039</v>
      </c>
      <c r="C5102" s="237">
        <v>-64.730229158986049</v>
      </c>
    </row>
    <row r="5103" spans="2:3" x14ac:dyDescent="0.25">
      <c r="B5103" s="238">
        <v>5040</v>
      </c>
      <c r="C5103" s="237">
        <v>345.2704903456787</v>
      </c>
    </row>
    <row r="5104" spans="2:3" x14ac:dyDescent="0.25">
      <c r="B5104" s="238">
        <v>5041</v>
      </c>
      <c r="C5104" s="237">
        <v>327.8275986263493</v>
      </c>
    </row>
    <row r="5105" spans="2:3" x14ac:dyDescent="0.25">
      <c r="B5105" s="238">
        <v>5042</v>
      </c>
      <c r="C5105" s="237">
        <v>92.271668420565362</v>
      </c>
    </row>
    <row r="5106" spans="2:3" x14ac:dyDescent="0.25">
      <c r="B5106" s="238">
        <v>5043</v>
      </c>
      <c r="C5106" s="237">
        <v>126.75081154902239</v>
      </c>
    </row>
    <row r="5107" spans="2:3" x14ac:dyDescent="0.25">
      <c r="B5107" s="238">
        <v>5044</v>
      </c>
      <c r="C5107" s="237">
        <v>86.842443402413068</v>
      </c>
    </row>
    <row r="5108" spans="2:3" x14ac:dyDescent="0.25">
      <c r="B5108" s="238">
        <v>5045</v>
      </c>
      <c r="C5108" s="237">
        <v>239.75717642323295</v>
      </c>
    </row>
    <row r="5109" spans="2:3" x14ac:dyDescent="0.25">
      <c r="B5109" s="238">
        <v>5046</v>
      </c>
      <c r="C5109" s="237">
        <v>246.5456466548994</v>
      </c>
    </row>
    <row r="5110" spans="2:3" x14ac:dyDescent="0.25">
      <c r="B5110" s="238">
        <v>5047</v>
      </c>
      <c r="C5110" s="237">
        <v>-4.7036331417536701</v>
      </c>
    </row>
    <row r="5111" spans="2:3" x14ac:dyDescent="0.25">
      <c r="B5111" s="238">
        <v>5048</v>
      </c>
      <c r="C5111" s="237">
        <v>326.55890048961692</v>
      </c>
    </row>
    <row r="5112" spans="2:3" x14ac:dyDescent="0.25">
      <c r="B5112" s="238">
        <v>5049</v>
      </c>
      <c r="C5112" s="237">
        <v>14.026705727750752</v>
      </c>
    </row>
    <row r="5113" spans="2:3" x14ac:dyDescent="0.25">
      <c r="B5113" s="238">
        <v>5050</v>
      </c>
      <c r="C5113" s="237">
        <v>-12.672626711906531</v>
      </c>
    </row>
    <row r="5114" spans="2:3" x14ac:dyDescent="0.25">
      <c r="B5114" s="238">
        <v>5051</v>
      </c>
      <c r="C5114" s="237">
        <v>-20.227611251214654</v>
      </c>
    </row>
    <row r="5115" spans="2:3" x14ac:dyDescent="0.25">
      <c r="B5115" s="238">
        <v>5052</v>
      </c>
      <c r="C5115" s="237">
        <v>143.42356604801736</v>
      </c>
    </row>
    <row r="5116" spans="2:3" x14ac:dyDescent="0.25">
      <c r="B5116" s="238">
        <v>5053</v>
      </c>
      <c r="C5116" s="237">
        <v>309.81933564503453</v>
      </c>
    </row>
    <row r="5117" spans="2:3" x14ac:dyDescent="0.25">
      <c r="B5117" s="238">
        <v>5054</v>
      </c>
      <c r="C5117" s="237">
        <v>217.174209331339</v>
      </c>
    </row>
    <row r="5118" spans="2:3" x14ac:dyDescent="0.25">
      <c r="B5118" s="238">
        <v>5055</v>
      </c>
      <c r="C5118" s="237">
        <v>100.3339415050489</v>
      </c>
    </row>
    <row r="5119" spans="2:3" x14ac:dyDescent="0.25">
      <c r="B5119" s="238">
        <v>5056</v>
      </c>
      <c r="C5119" s="237">
        <v>83.815708843385437</v>
      </c>
    </row>
    <row r="5120" spans="2:3" x14ac:dyDescent="0.25">
      <c r="B5120" s="238">
        <v>5057</v>
      </c>
      <c r="C5120" s="237">
        <v>182.77016709902443</v>
      </c>
    </row>
    <row r="5121" spans="2:3" x14ac:dyDescent="0.25">
      <c r="B5121" s="238">
        <v>5058</v>
      </c>
      <c r="C5121" s="237">
        <v>116.42865618547607</v>
      </c>
    </row>
    <row r="5122" spans="2:3" x14ac:dyDescent="0.25">
      <c r="B5122" s="238">
        <v>5059</v>
      </c>
      <c r="C5122" s="237">
        <v>21.979641695073894</v>
      </c>
    </row>
    <row r="5123" spans="2:3" x14ac:dyDescent="0.25">
      <c r="B5123" s="238">
        <v>5060</v>
      </c>
      <c r="C5123" s="237">
        <v>115.32704137971685</v>
      </c>
    </row>
    <row r="5124" spans="2:3" x14ac:dyDescent="0.25">
      <c r="B5124" s="238">
        <v>5061</v>
      </c>
      <c r="C5124" s="237">
        <v>248.82524091996638</v>
      </c>
    </row>
    <row r="5125" spans="2:3" x14ac:dyDescent="0.25">
      <c r="B5125" s="238">
        <v>5062</v>
      </c>
      <c r="C5125" s="237">
        <v>272.21434255086473</v>
      </c>
    </row>
    <row r="5126" spans="2:3" x14ac:dyDescent="0.25">
      <c r="B5126" s="238">
        <v>5063</v>
      </c>
      <c r="C5126" s="237">
        <v>126.52032361560323</v>
      </c>
    </row>
    <row r="5127" spans="2:3" x14ac:dyDescent="0.25">
      <c r="B5127" s="238">
        <v>5064</v>
      </c>
      <c r="C5127" s="237">
        <v>128.15524324569432</v>
      </c>
    </row>
    <row r="5128" spans="2:3" x14ac:dyDescent="0.25">
      <c r="B5128" s="238">
        <v>5065</v>
      </c>
      <c r="C5128" s="237">
        <v>-61.248142337314761</v>
      </c>
    </row>
    <row r="5129" spans="2:3" x14ac:dyDescent="0.25">
      <c r="B5129" s="238">
        <v>5066</v>
      </c>
      <c r="C5129" s="237">
        <v>61.442255880199596</v>
      </c>
    </row>
    <row r="5130" spans="2:3" x14ac:dyDescent="0.25">
      <c r="B5130" s="238">
        <v>5067</v>
      </c>
      <c r="C5130" s="237">
        <v>-50.499736700532623</v>
      </c>
    </row>
    <row r="5131" spans="2:3" x14ac:dyDescent="0.25">
      <c r="B5131" s="238">
        <v>5068</v>
      </c>
      <c r="C5131" s="237">
        <v>305.23694339766178</v>
      </c>
    </row>
    <row r="5132" spans="2:3" x14ac:dyDescent="0.25">
      <c r="B5132" s="238">
        <v>5069</v>
      </c>
      <c r="C5132" s="237">
        <v>295.8235476639195</v>
      </c>
    </row>
    <row r="5133" spans="2:3" x14ac:dyDescent="0.25">
      <c r="B5133" s="238">
        <v>5070</v>
      </c>
      <c r="C5133" s="237">
        <v>152.6154361405317</v>
      </c>
    </row>
    <row r="5134" spans="2:3" x14ac:dyDescent="0.25">
      <c r="B5134" s="238">
        <v>5071</v>
      </c>
      <c r="C5134" s="237">
        <v>250.06507763074271</v>
      </c>
    </row>
    <row r="5135" spans="2:3" x14ac:dyDescent="0.25">
      <c r="B5135" s="238">
        <v>5072</v>
      </c>
      <c r="C5135" s="237">
        <v>322.9834111859418</v>
      </c>
    </row>
    <row r="5136" spans="2:3" x14ac:dyDescent="0.25">
      <c r="B5136" s="238">
        <v>5073</v>
      </c>
      <c r="C5136" s="237">
        <v>56.786450283810588</v>
      </c>
    </row>
    <row r="5137" spans="2:3" x14ac:dyDescent="0.25">
      <c r="B5137" s="238">
        <v>5074</v>
      </c>
      <c r="C5137" s="237">
        <v>359.07427762994132</v>
      </c>
    </row>
    <row r="5138" spans="2:3" x14ac:dyDescent="0.25">
      <c r="B5138" s="238">
        <v>5075</v>
      </c>
      <c r="C5138" s="237">
        <v>105.84626691127551</v>
      </c>
    </row>
    <row r="5139" spans="2:3" x14ac:dyDescent="0.25">
      <c r="B5139" s="238">
        <v>5076</v>
      </c>
      <c r="C5139" s="237">
        <v>64.434361895983159</v>
      </c>
    </row>
    <row r="5140" spans="2:3" x14ac:dyDescent="0.25">
      <c r="B5140" s="238">
        <v>5077</v>
      </c>
      <c r="C5140" s="237">
        <v>227.21170761244468</v>
      </c>
    </row>
    <row r="5141" spans="2:3" x14ac:dyDescent="0.25">
      <c r="B5141" s="238">
        <v>5078</v>
      </c>
      <c r="C5141" s="237">
        <v>177.66255354944158</v>
      </c>
    </row>
    <row r="5142" spans="2:3" x14ac:dyDescent="0.25">
      <c r="B5142" s="238">
        <v>5079</v>
      </c>
      <c r="C5142" s="237">
        <v>96.870177016435136</v>
      </c>
    </row>
    <row r="5143" spans="2:3" x14ac:dyDescent="0.25">
      <c r="B5143" s="238">
        <v>5080</v>
      </c>
      <c r="C5143" s="237">
        <v>281.36858896384535</v>
      </c>
    </row>
    <row r="5144" spans="2:3" x14ac:dyDescent="0.25">
      <c r="B5144" s="238">
        <v>5081</v>
      </c>
      <c r="C5144" s="237">
        <v>134.68419113524109</v>
      </c>
    </row>
    <row r="5145" spans="2:3" x14ac:dyDescent="0.25">
      <c r="B5145" s="238">
        <v>5082</v>
      </c>
      <c r="C5145" s="237">
        <v>202.03482635291905</v>
      </c>
    </row>
    <row r="5146" spans="2:3" x14ac:dyDescent="0.25">
      <c r="B5146" s="238">
        <v>5083</v>
      </c>
      <c r="C5146" s="237">
        <v>102.85602392224492</v>
      </c>
    </row>
    <row r="5147" spans="2:3" x14ac:dyDescent="0.25">
      <c r="B5147" s="238">
        <v>5084</v>
      </c>
      <c r="C5147" s="237">
        <v>-30.495475025827176</v>
      </c>
    </row>
    <row r="5148" spans="2:3" x14ac:dyDescent="0.25">
      <c r="B5148" s="238">
        <v>5085</v>
      </c>
      <c r="C5148" s="237">
        <v>220.68804766955819</v>
      </c>
    </row>
    <row r="5149" spans="2:3" x14ac:dyDescent="0.25">
      <c r="B5149" s="238">
        <v>5086</v>
      </c>
      <c r="C5149" s="237">
        <v>187.39474069127684</v>
      </c>
    </row>
    <row r="5150" spans="2:3" x14ac:dyDescent="0.25">
      <c r="B5150" s="238">
        <v>5087</v>
      </c>
      <c r="C5150" s="237">
        <v>7.1134298432977943</v>
      </c>
    </row>
    <row r="5151" spans="2:3" x14ac:dyDescent="0.25">
      <c r="B5151" s="238">
        <v>5088</v>
      </c>
      <c r="C5151" s="237">
        <v>162.34437917742295</v>
      </c>
    </row>
    <row r="5152" spans="2:3" x14ac:dyDescent="0.25">
      <c r="B5152" s="238">
        <v>5089</v>
      </c>
      <c r="C5152" s="237">
        <v>466.53534550327737</v>
      </c>
    </row>
    <row r="5153" spans="2:3" x14ac:dyDescent="0.25">
      <c r="B5153" s="238">
        <v>5090</v>
      </c>
      <c r="C5153" s="237">
        <v>97.372694442690161</v>
      </c>
    </row>
    <row r="5154" spans="2:3" x14ac:dyDescent="0.25">
      <c r="B5154" s="238">
        <v>5091</v>
      </c>
      <c r="C5154" s="237">
        <v>89.233529861043309</v>
      </c>
    </row>
    <row r="5155" spans="2:3" x14ac:dyDescent="0.25">
      <c r="B5155" s="238">
        <v>5092</v>
      </c>
      <c r="C5155" s="237">
        <v>-34.002946093532415</v>
      </c>
    </row>
    <row r="5156" spans="2:3" x14ac:dyDescent="0.25">
      <c r="B5156" s="238">
        <v>5093</v>
      </c>
      <c r="C5156" s="237">
        <v>54.837351468555283</v>
      </c>
    </row>
    <row r="5157" spans="2:3" x14ac:dyDescent="0.25">
      <c r="B5157" s="238">
        <v>5094</v>
      </c>
      <c r="C5157" s="237">
        <v>288.78708198984452</v>
      </c>
    </row>
    <row r="5158" spans="2:3" x14ac:dyDescent="0.25">
      <c r="B5158" s="238">
        <v>5095</v>
      </c>
      <c r="C5158" s="237">
        <v>442.08603813443335</v>
      </c>
    </row>
    <row r="5159" spans="2:3" x14ac:dyDescent="0.25">
      <c r="B5159" s="238">
        <v>5096</v>
      </c>
      <c r="C5159" s="237">
        <v>184.89890646435276</v>
      </c>
    </row>
    <row r="5160" spans="2:3" x14ac:dyDescent="0.25">
      <c r="B5160" s="238">
        <v>5097</v>
      </c>
      <c r="C5160" s="237">
        <v>131.0800397318649</v>
      </c>
    </row>
    <row r="5161" spans="2:3" x14ac:dyDescent="0.25">
      <c r="B5161" s="238">
        <v>5098</v>
      </c>
      <c r="C5161" s="237">
        <v>10.904391911166343</v>
      </c>
    </row>
    <row r="5162" spans="2:3" x14ac:dyDescent="0.25">
      <c r="B5162" s="238">
        <v>5099</v>
      </c>
      <c r="C5162" s="237">
        <v>101.78849982501877</v>
      </c>
    </row>
    <row r="5163" spans="2:3" x14ac:dyDescent="0.25">
      <c r="B5163" s="238">
        <v>5100</v>
      </c>
      <c r="C5163" s="237">
        <v>240.3076228551391</v>
      </c>
    </row>
    <row r="5164" spans="2:3" x14ac:dyDescent="0.25">
      <c r="B5164" s="238">
        <v>5101</v>
      </c>
      <c r="C5164" s="237">
        <v>257.34825116532943</v>
      </c>
    </row>
    <row r="5165" spans="2:3" x14ac:dyDescent="0.25">
      <c r="B5165" s="238">
        <v>5102</v>
      </c>
      <c r="C5165" s="237">
        <v>43.336040849124089</v>
      </c>
    </row>
    <row r="5166" spans="2:3" x14ac:dyDescent="0.25">
      <c r="B5166" s="238">
        <v>5103</v>
      </c>
      <c r="C5166" s="237">
        <v>398.23027292841982</v>
      </c>
    </row>
    <row r="5167" spans="2:3" x14ac:dyDescent="0.25">
      <c r="B5167" s="238">
        <v>5104</v>
      </c>
      <c r="C5167" s="237">
        <v>221.27019566126529</v>
      </c>
    </row>
    <row r="5168" spans="2:3" x14ac:dyDescent="0.25">
      <c r="B5168" s="238">
        <v>5105</v>
      </c>
      <c r="C5168" s="237">
        <v>41.85972252997361</v>
      </c>
    </row>
    <row r="5169" spans="2:3" x14ac:dyDescent="0.25">
      <c r="B5169" s="238">
        <v>5106</v>
      </c>
      <c r="C5169" s="237">
        <v>155.00684902817031</v>
      </c>
    </row>
    <row r="5170" spans="2:3" x14ac:dyDescent="0.25">
      <c r="B5170" s="238">
        <v>5107</v>
      </c>
      <c r="C5170" s="237">
        <v>196.77612374153645</v>
      </c>
    </row>
    <row r="5171" spans="2:3" x14ac:dyDescent="0.25">
      <c r="B5171" s="238">
        <v>5108</v>
      </c>
      <c r="C5171" s="237">
        <v>18.189840290125858</v>
      </c>
    </row>
    <row r="5172" spans="2:3" x14ac:dyDescent="0.25">
      <c r="B5172" s="238">
        <v>5109</v>
      </c>
      <c r="C5172" s="237">
        <v>234.80392305263297</v>
      </c>
    </row>
    <row r="5173" spans="2:3" x14ac:dyDescent="0.25">
      <c r="B5173" s="238">
        <v>5110</v>
      </c>
      <c r="C5173" s="237">
        <v>320.00883368622044</v>
      </c>
    </row>
    <row r="5174" spans="2:3" x14ac:dyDescent="0.25">
      <c r="B5174" s="238">
        <v>5111</v>
      </c>
      <c r="C5174" s="237">
        <v>253.47433454855792</v>
      </c>
    </row>
    <row r="5175" spans="2:3" x14ac:dyDescent="0.25">
      <c r="B5175" s="238">
        <v>5112</v>
      </c>
      <c r="C5175" s="237">
        <v>105.03619709080736</v>
      </c>
    </row>
    <row r="5176" spans="2:3" x14ac:dyDescent="0.25">
      <c r="B5176" s="238">
        <v>5113</v>
      </c>
      <c r="C5176" s="237">
        <v>-34.034728926271754</v>
      </c>
    </row>
    <row r="5177" spans="2:3" x14ac:dyDescent="0.25">
      <c r="B5177" s="238">
        <v>5114</v>
      </c>
      <c r="C5177" s="237">
        <v>197.94647367883093</v>
      </c>
    </row>
    <row r="5178" spans="2:3" x14ac:dyDescent="0.25">
      <c r="B5178" s="238">
        <v>5115</v>
      </c>
      <c r="C5178" s="237">
        <v>222.89177998626622</v>
      </c>
    </row>
    <row r="5179" spans="2:3" x14ac:dyDescent="0.25">
      <c r="B5179" s="238">
        <v>5116</v>
      </c>
      <c r="C5179" s="237">
        <v>-6.4510045157515918</v>
      </c>
    </row>
    <row r="5180" spans="2:3" x14ac:dyDescent="0.25">
      <c r="B5180" s="238">
        <v>5117</v>
      </c>
      <c r="C5180" s="237">
        <v>400.65174153743442</v>
      </c>
    </row>
    <row r="5181" spans="2:3" x14ac:dyDescent="0.25">
      <c r="B5181" s="238">
        <v>5118</v>
      </c>
      <c r="C5181" s="237">
        <v>2.724461776161192</v>
      </c>
    </row>
    <row r="5182" spans="2:3" x14ac:dyDescent="0.25">
      <c r="B5182" s="238">
        <v>5119</v>
      </c>
      <c r="C5182" s="237">
        <v>130.91160242519555</v>
      </c>
    </row>
    <row r="5183" spans="2:3" x14ac:dyDescent="0.25">
      <c r="B5183" s="238">
        <v>5120</v>
      </c>
      <c r="C5183" s="237">
        <v>125.11308809032636</v>
      </c>
    </row>
    <row r="5184" spans="2:3" x14ac:dyDescent="0.25">
      <c r="B5184" s="238">
        <v>5121</v>
      </c>
      <c r="C5184" s="237">
        <v>214.79895987689341</v>
      </c>
    </row>
    <row r="5185" spans="2:3" x14ac:dyDescent="0.25">
      <c r="B5185" s="238">
        <v>5122</v>
      </c>
      <c r="C5185" s="237">
        <v>-31.353994930000312</v>
      </c>
    </row>
    <row r="5186" spans="2:3" x14ac:dyDescent="0.25">
      <c r="B5186" s="238">
        <v>5123</v>
      </c>
      <c r="C5186" s="237">
        <v>37.223953812266899</v>
      </c>
    </row>
    <row r="5187" spans="2:3" x14ac:dyDescent="0.25">
      <c r="B5187" s="238">
        <v>5124</v>
      </c>
      <c r="C5187" s="237">
        <v>16.207757099050596</v>
      </c>
    </row>
    <row r="5188" spans="2:3" x14ac:dyDescent="0.25">
      <c r="B5188" s="238">
        <v>5125</v>
      </c>
      <c r="C5188" s="237">
        <v>125.47627288612389</v>
      </c>
    </row>
    <row r="5189" spans="2:3" x14ac:dyDescent="0.25">
      <c r="B5189" s="238">
        <v>5126</v>
      </c>
      <c r="C5189" s="237">
        <v>-5.1700622582826696</v>
      </c>
    </row>
    <row r="5190" spans="2:3" x14ac:dyDescent="0.25">
      <c r="B5190" s="238">
        <v>5127</v>
      </c>
      <c r="C5190" s="237">
        <v>66.13696740303908</v>
      </c>
    </row>
    <row r="5191" spans="2:3" x14ac:dyDescent="0.25">
      <c r="B5191" s="238">
        <v>5128</v>
      </c>
      <c r="C5191" s="237">
        <v>53.892734670271153</v>
      </c>
    </row>
    <row r="5192" spans="2:3" x14ac:dyDescent="0.25">
      <c r="B5192" s="238">
        <v>5129</v>
      </c>
      <c r="C5192" s="237">
        <v>302.58484880361391</v>
      </c>
    </row>
    <row r="5193" spans="2:3" x14ac:dyDescent="0.25">
      <c r="B5193" s="238">
        <v>5130</v>
      </c>
      <c r="C5193" s="237">
        <v>123.92421117706306</v>
      </c>
    </row>
    <row r="5194" spans="2:3" x14ac:dyDescent="0.25">
      <c r="B5194" s="238">
        <v>5131</v>
      </c>
      <c r="C5194" s="237">
        <v>193.7441644157384</v>
      </c>
    </row>
    <row r="5195" spans="2:3" x14ac:dyDescent="0.25">
      <c r="B5195" s="238">
        <v>5132</v>
      </c>
      <c r="C5195" s="237">
        <v>-24.199456319053382</v>
      </c>
    </row>
    <row r="5196" spans="2:3" x14ac:dyDescent="0.25">
      <c r="B5196" s="238">
        <v>5133</v>
      </c>
      <c r="C5196" s="237">
        <v>202.19982787633103</v>
      </c>
    </row>
    <row r="5197" spans="2:3" x14ac:dyDescent="0.25">
      <c r="B5197" s="238">
        <v>5134</v>
      </c>
      <c r="C5197" s="237">
        <v>171.56344623684862</v>
      </c>
    </row>
    <row r="5198" spans="2:3" x14ac:dyDescent="0.25">
      <c r="B5198" s="238">
        <v>5135</v>
      </c>
      <c r="C5198" s="237">
        <v>137.34146925937313</v>
      </c>
    </row>
    <row r="5199" spans="2:3" x14ac:dyDescent="0.25">
      <c r="B5199" s="238">
        <v>5136</v>
      </c>
      <c r="C5199" s="237">
        <v>-33.374754722397739</v>
      </c>
    </row>
    <row r="5200" spans="2:3" x14ac:dyDescent="0.25">
      <c r="B5200" s="238">
        <v>5137</v>
      </c>
      <c r="C5200" s="237">
        <v>10.325874922304479</v>
      </c>
    </row>
    <row r="5201" spans="2:3" x14ac:dyDescent="0.25">
      <c r="B5201" s="238">
        <v>5138</v>
      </c>
      <c r="C5201" s="237">
        <v>100.86609430236295</v>
      </c>
    </row>
    <row r="5202" spans="2:3" x14ac:dyDescent="0.25">
      <c r="B5202" s="238">
        <v>5139</v>
      </c>
      <c r="C5202" s="237">
        <v>305.71721494615826</v>
      </c>
    </row>
    <row r="5203" spans="2:3" x14ac:dyDescent="0.25">
      <c r="B5203" s="238">
        <v>5140</v>
      </c>
      <c r="C5203" s="237">
        <v>10.741275928891682</v>
      </c>
    </row>
    <row r="5204" spans="2:3" x14ac:dyDescent="0.25">
      <c r="B5204" s="238">
        <v>5141</v>
      </c>
      <c r="C5204" s="237">
        <v>77.492012346176253</v>
      </c>
    </row>
    <row r="5205" spans="2:3" x14ac:dyDescent="0.25">
      <c r="B5205" s="238">
        <v>5142</v>
      </c>
      <c r="C5205" s="237">
        <v>500.47332977409525</v>
      </c>
    </row>
    <row r="5206" spans="2:3" x14ac:dyDescent="0.25">
      <c r="B5206" s="238">
        <v>5143</v>
      </c>
      <c r="C5206" s="237">
        <v>189.72768501830291</v>
      </c>
    </row>
    <row r="5207" spans="2:3" x14ac:dyDescent="0.25">
      <c r="B5207" s="238">
        <v>5144</v>
      </c>
      <c r="C5207" s="237">
        <v>112.04493665824772</v>
      </c>
    </row>
    <row r="5208" spans="2:3" x14ac:dyDescent="0.25">
      <c r="B5208" s="238">
        <v>5145</v>
      </c>
      <c r="C5208" s="237">
        <v>46.89495836876192</v>
      </c>
    </row>
    <row r="5209" spans="2:3" x14ac:dyDescent="0.25">
      <c r="B5209" s="238">
        <v>5146</v>
      </c>
      <c r="C5209" s="237">
        <v>273.7911135160827</v>
      </c>
    </row>
    <row r="5210" spans="2:3" x14ac:dyDescent="0.25">
      <c r="B5210" s="238">
        <v>5147</v>
      </c>
      <c r="C5210" s="237">
        <v>2.6310078464059927</v>
      </c>
    </row>
    <row r="5211" spans="2:3" x14ac:dyDescent="0.25">
      <c r="B5211" s="238">
        <v>5148</v>
      </c>
      <c r="C5211" s="237">
        <v>5.3159751858871545</v>
      </c>
    </row>
    <row r="5212" spans="2:3" x14ac:dyDescent="0.25">
      <c r="B5212" s="238">
        <v>5149</v>
      </c>
      <c r="C5212" s="237">
        <v>18.30956615406312</v>
      </c>
    </row>
    <row r="5213" spans="2:3" x14ac:dyDescent="0.25">
      <c r="B5213" s="238">
        <v>5150</v>
      </c>
      <c r="C5213" s="237">
        <v>123.14112160150887</v>
      </c>
    </row>
    <row r="5214" spans="2:3" x14ac:dyDescent="0.25">
      <c r="B5214" s="238">
        <v>5151</v>
      </c>
      <c r="C5214" s="237">
        <v>-3.8576541352294953</v>
      </c>
    </row>
    <row r="5215" spans="2:3" x14ac:dyDescent="0.25">
      <c r="B5215" s="238">
        <v>5152</v>
      </c>
      <c r="C5215" s="237">
        <v>128.85828910342141</v>
      </c>
    </row>
    <row r="5216" spans="2:3" x14ac:dyDescent="0.25">
      <c r="B5216" s="238">
        <v>5153</v>
      </c>
      <c r="C5216" s="237">
        <v>241.99525192250647</v>
      </c>
    </row>
    <row r="5217" spans="2:3" x14ac:dyDescent="0.25">
      <c r="B5217" s="238">
        <v>5154</v>
      </c>
      <c r="C5217" s="237">
        <v>125.20850393565443</v>
      </c>
    </row>
    <row r="5218" spans="2:3" x14ac:dyDescent="0.25">
      <c r="B5218" s="238">
        <v>5155</v>
      </c>
      <c r="C5218" s="237">
        <v>233.39157157952059</v>
      </c>
    </row>
    <row r="5219" spans="2:3" x14ac:dyDescent="0.25">
      <c r="B5219" s="238">
        <v>5156</v>
      </c>
      <c r="C5219" s="237">
        <v>115.61244677702965</v>
      </c>
    </row>
    <row r="5220" spans="2:3" x14ac:dyDescent="0.25">
      <c r="B5220" s="238">
        <v>5157</v>
      </c>
      <c r="C5220" s="237">
        <v>206.9832474255997</v>
      </c>
    </row>
    <row r="5221" spans="2:3" x14ac:dyDescent="0.25">
      <c r="B5221" s="238">
        <v>5158</v>
      </c>
      <c r="C5221" s="237">
        <v>115.19033642681262</v>
      </c>
    </row>
    <row r="5222" spans="2:3" x14ac:dyDescent="0.25">
      <c r="B5222" s="238">
        <v>5159</v>
      </c>
      <c r="C5222" s="237">
        <v>-34.179421355289463</v>
      </c>
    </row>
    <row r="5223" spans="2:3" x14ac:dyDescent="0.25">
      <c r="B5223" s="238">
        <v>5160</v>
      </c>
      <c r="C5223" s="237">
        <v>182.01121021274321</v>
      </c>
    </row>
    <row r="5224" spans="2:3" x14ac:dyDescent="0.25">
      <c r="B5224" s="238">
        <v>5161</v>
      </c>
      <c r="C5224" s="237">
        <v>158.33335594508543</v>
      </c>
    </row>
    <row r="5225" spans="2:3" x14ac:dyDescent="0.25">
      <c r="B5225" s="238">
        <v>5162</v>
      </c>
      <c r="C5225" s="237">
        <v>217.49633566217557</v>
      </c>
    </row>
    <row r="5226" spans="2:3" x14ac:dyDescent="0.25">
      <c r="B5226" s="238">
        <v>5163</v>
      </c>
      <c r="C5226" s="237">
        <v>25.890681159271935</v>
      </c>
    </row>
    <row r="5227" spans="2:3" x14ac:dyDescent="0.25">
      <c r="B5227" s="238">
        <v>5164</v>
      </c>
      <c r="C5227" s="237">
        <v>376.42528802489625</v>
      </c>
    </row>
    <row r="5228" spans="2:3" x14ac:dyDescent="0.25">
      <c r="B5228" s="238">
        <v>5165</v>
      </c>
      <c r="C5228" s="237">
        <v>-57.138736407939064</v>
      </c>
    </row>
    <row r="5229" spans="2:3" x14ac:dyDescent="0.25">
      <c r="B5229" s="238">
        <v>5166</v>
      </c>
      <c r="C5229" s="237">
        <v>109.49352817813315</v>
      </c>
    </row>
    <row r="5230" spans="2:3" x14ac:dyDescent="0.25">
      <c r="B5230" s="238">
        <v>5167</v>
      </c>
      <c r="C5230" s="237">
        <v>168.71470319232051</v>
      </c>
    </row>
    <row r="5231" spans="2:3" x14ac:dyDescent="0.25">
      <c r="B5231" s="238">
        <v>5168</v>
      </c>
      <c r="C5231" s="237">
        <v>93.323497041006931</v>
      </c>
    </row>
    <row r="5232" spans="2:3" x14ac:dyDescent="0.25">
      <c r="B5232" s="238">
        <v>5169</v>
      </c>
      <c r="C5232" s="237">
        <v>160.62867181657862</v>
      </c>
    </row>
    <row r="5233" spans="2:3" x14ac:dyDescent="0.25">
      <c r="B5233" s="238">
        <v>5170</v>
      </c>
      <c r="C5233" s="237">
        <v>12.66505273381874</v>
      </c>
    </row>
    <row r="5234" spans="2:3" x14ac:dyDescent="0.25">
      <c r="B5234" s="238">
        <v>5171</v>
      </c>
      <c r="C5234" s="237">
        <v>98.515069977150716</v>
      </c>
    </row>
    <row r="5235" spans="2:3" x14ac:dyDescent="0.25">
      <c r="B5235" s="238">
        <v>5172</v>
      </c>
      <c r="C5235" s="237">
        <v>-47.571396639761673</v>
      </c>
    </row>
    <row r="5236" spans="2:3" x14ac:dyDescent="0.25">
      <c r="B5236" s="238">
        <v>5173</v>
      </c>
      <c r="C5236" s="237">
        <v>56.300884991033953</v>
      </c>
    </row>
    <row r="5237" spans="2:3" x14ac:dyDescent="0.25">
      <c r="B5237" s="238">
        <v>5174</v>
      </c>
      <c r="C5237" s="237">
        <v>216.77002441686261</v>
      </c>
    </row>
    <row r="5238" spans="2:3" x14ac:dyDescent="0.25">
      <c r="B5238" s="238">
        <v>5175</v>
      </c>
      <c r="C5238" s="237">
        <v>258.91911566868049</v>
      </c>
    </row>
    <row r="5239" spans="2:3" x14ac:dyDescent="0.25">
      <c r="B5239" s="238">
        <v>5176</v>
      </c>
      <c r="C5239" s="237">
        <v>30.588850847931113</v>
      </c>
    </row>
    <row r="5240" spans="2:3" x14ac:dyDescent="0.25">
      <c r="B5240" s="238">
        <v>5177</v>
      </c>
      <c r="C5240" s="237">
        <v>170.6624670780339</v>
      </c>
    </row>
    <row r="5241" spans="2:3" x14ac:dyDescent="0.25">
      <c r="B5241" s="238">
        <v>5178</v>
      </c>
      <c r="C5241" s="237">
        <v>175.31175755562913</v>
      </c>
    </row>
    <row r="5242" spans="2:3" x14ac:dyDescent="0.25">
      <c r="B5242" s="238">
        <v>5179</v>
      </c>
      <c r="C5242" s="237">
        <v>82.523525502406272</v>
      </c>
    </row>
    <row r="5243" spans="2:3" x14ac:dyDescent="0.25">
      <c r="B5243" s="238">
        <v>5180</v>
      </c>
      <c r="C5243" s="237">
        <v>203.07904804119374</v>
      </c>
    </row>
    <row r="5244" spans="2:3" x14ac:dyDescent="0.25">
      <c r="B5244" s="238">
        <v>5181</v>
      </c>
      <c r="C5244" s="237">
        <v>14.751983062029439</v>
      </c>
    </row>
    <row r="5245" spans="2:3" x14ac:dyDescent="0.25">
      <c r="B5245" s="238">
        <v>5182</v>
      </c>
      <c r="C5245" s="237">
        <v>224.48171575181323</v>
      </c>
    </row>
    <row r="5246" spans="2:3" x14ac:dyDescent="0.25">
      <c r="B5246" s="238">
        <v>5183</v>
      </c>
      <c r="C5246" s="237">
        <v>10.102932282371668</v>
      </c>
    </row>
    <row r="5247" spans="2:3" x14ac:dyDescent="0.25">
      <c r="B5247" s="238">
        <v>5184</v>
      </c>
      <c r="C5247" s="237">
        <v>261.6715882644952</v>
      </c>
    </row>
    <row r="5248" spans="2:3" x14ac:dyDescent="0.25">
      <c r="B5248" s="238">
        <v>5185</v>
      </c>
      <c r="C5248" s="237">
        <v>147.50551344055009</v>
      </c>
    </row>
    <row r="5249" spans="2:3" x14ac:dyDescent="0.25">
      <c r="B5249" s="238">
        <v>5186</v>
      </c>
      <c r="C5249" s="237">
        <v>116.67982961785256</v>
      </c>
    </row>
    <row r="5250" spans="2:3" x14ac:dyDescent="0.25">
      <c r="B5250" s="238">
        <v>5187</v>
      </c>
      <c r="C5250" s="237">
        <v>207.91826084184035</v>
      </c>
    </row>
    <row r="5251" spans="2:3" x14ac:dyDescent="0.25">
      <c r="B5251" s="238">
        <v>5188</v>
      </c>
      <c r="C5251" s="237">
        <v>-72.933844563060802</v>
      </c>
    </row>
    <row r="5252" spans="2:3" x14ac:dyDescent="0.25">
      <c r="B5252" s="238">
        <v>5189</v>
      </c>
      <c r="C5252" s="237">
        <v>66.650094823525905</v>
      </c>
    </row>
    <row r="5253" spans="2:3" x14ac:dyDescent="0.25">
      <c r="B5253" s="238">
        <v>5190</v>
      </c>
      <c r="C5253" s="237">
        <v>-224.85020151391126</v>
      </c>
    </row>
    <row r="5254" spans="2:3" x14ac:dyDescent="0.25">
      <c r="B5254" s="238">
        <v>5191</v>
      </c>
      <c r="C5254" s="237">
        <v>185.06449971772048</v>
      </c>
    </row>
    <row r="5255" spans="2:3" x14ac:dyDescent="0.25">
      <c r="B5255" s="238">
        <v>5192</v>
      </c>
      <c r="C5255" s="237">
        <v>319.20194608800944</v>
      </c>
    </row>
    <row r="5256" spans="2:3" x14ac:dyDescent="0.25">
      <c r="B5256" s="238">
        <v>5193</v>
      </c>
      <c r="C5256" s="237">
        <v>38.690493317839099</v>
      </c>
    </row>
    <row r="5257" spans="2:3" x14ac:dyDescent="0.25">
      <c r="B5257" s="238">
        <v>5194</v>
      </c>
      <c r="C5257" s="237">
        <v>455.52253338863284</v>
      </c>
    </row>
    <row r="5258" spans="2:3" x14ac:dyDescent="0.25">
      <c r="B5258" s="238">
        <v>5195</v>
      </c>
      <c r="C5258" s="237">
        <v>75.682336317556462</v>
      </c>
    </row>
    <row r="5259" spans="2:3" x14ac:dyDescent="0.25">
      <c r="B5259" s="238">
        <v>5196</v>
      </c>
      <c r="C5259" s="237">
        <v>150.89766450685104</v>
      </c>
    </row>
    <row r="5260" spans="2:3" x14ac:dyDescent="0.25">
      <c r="B5260" s="238">
        <v>5197</v>
      </c>
      <c r="C5260" s="237">
        <v>219.57105114611673</v>
      </c>
    </row>
    <row r="5261" spans="2:3" x14ac:dyDescent="0.25">
      <c r="B5261" s="238">
        <v>5198</v>
      </c>
      <c r="C5261" s="237">
        <v>231.32615429943135</v>
      </c>
    </row>
    <row r="5262" spans="2:3" x14ac:dyDescent="0.25">
      <c r="B5262" s="238">
        <v>5199</v>
      </c>
      <c r="C5262" s="237">
        <v>425.24818118437389</v>
      </c>
    </row>
    <row r="5263" spans="2:3" x14ac:dyDescent="0.25">
      <c r="B5263" s="238">
        <v>5200</v>
      </c>
      <c r="C5263" s="237">
        <v>34.406006725763589</v>
      </c>
    </row>
    <row r="5264" spans="2:3" x14ac:dyDescent="0.25">
      <c r="B5264" s="238">
        <v>5201</v>
      </c>
      <c r="C5264" s="237">
        <v>84.90886113518745</v>
      </c>
    </row>
    <row r="5265" spans="2:3" x14ac:dyDescent="0.25">
      <c r="B5265" s="238">
        <v>5202</v>
      </c>
      <c r="C5265" s="237">
        <v>-36.012344825044579</v>
      </c>
    </row>
    <row r="5266" spans="2:3" x14ac:dyDescent="0.25">
      <c r="B5266" s="238">
        <v>5203</v>
      </c>
      <c r="C5266" s="237">
        <v>244.28379796189017</v>
      </c>
    </row>
    <row r="5267" spans="2:3" x14ac:dyDescent="0.25">
      <c r="B5267" s="238">
        <v>5204</v>
      </c>
      <c r="C5267" s="237">
        <v>-22.601292479951354</v>
      </c>
    </row>
    <row r="5268" spans="2:3" x14ac:dyDescent="0.25">
      <c r="B5268" s="238">
        <v>5205</v>
      </c>
      <c r="C5268" s="237">
        <v>60.17898832304725</v>
      </c>
    </row>
    <row r="5269" spans="2:3" x14ac:dyDescent="0.25">
      <c r="B5269" s="238">
        <v>5206</v>
      </c>
      <c r="C5269" s="237">
        <v>-42.660105845215952</v>
      </c>
    </row>
    <row r="5270" spans="2:3" x14ac:dyDescent="0.25">
      <c r="B5270" s="238">
        <v>5207</v>
      </c>
      <c r="C5270" s="237">
        <v>16.590871651052694</v>
      </c>
    </row>
    <row r="5271" spans="2:3" x14ac:dyDescent="0.25">
      <c r="B5271" s="238">
        <v>5208</v>
      </c>
      <c r="C5271" s="237">
        <v>29.947483576960622</v>
      </c>
    </row>
    <row r="5272" spans="2:3" x14ac:dyDescent="0.25">
      <c r="B5272" s="238">
        <v>5209</v>
      </c>
      <c r="C5272" s="237">
        <v>155.84056956841908</v>
      </c>
    </row>
    <row r="5273" spans="2:3" x14ac:dyDescent="0.25">
      <c r="B5273" s="238">
        <v>5210</v>
      </c>
      <c r="C5273" s="237">
        <v>363.96956192133644</v>
      </c>
    </row>
    <row r="5274" spans="2:3" x14ac:dyDescent="0.25">
      <c r="B5274" s="238">
        <v>5211</v>
      </c>
      <c r="C5274" s="237">
        <v>194.09645171596844</v>
      </c>
    </row>
    <row r="5275" spans="2:3" x14ac:dyDescent="0.25">
      <c r="B5275" s="238">
        <v>5212</v>
      </c>
      <c r="C5275" s="237">
        <v>193.304162432732</v>
      </c>
    </row>
    <row r="5276" spans="2:3" x14ac:dyDescent="0.25">
      <c r="B5276" s="238">
        <v>5213</v>
      </c>
      <c r="C5276" s="237">
        <v>319.18993008858115</v>
      </c>
    </row>
    <row r="5277" spans="2:3" x14ac:dyDescent="0.25">
      <c r="B5277" s="238">
        <v>5214</v>
      </c>
      <c r="C5277" s="237">
        <v>-62.27531297603494</v>
      </c>
    </row>
    <row r="5278" spans="2:3" x14ac:dyDescent="0.25">
      <c r="B5278" s="238">
        <v>5215</v>
      </c>
      <c r="C5278" s="237">
        <v>114.05965083237793</v>
      </c>
    </row>
    <row r="5279" spans="2:3" x14ac:dyDescent="0.25">
      <c r="B5279" s="238">
        <v>5216</v>
      </c>
      <c r="C5279" s="237">
        <v>211.03117366959083</v>
      </c>
    </row>
    <row r="5280" spans="2:3" x14ac:dyDescent="0.25">
      <c r="B5280" s="238">
        <v>5217</v>
      </c>
      <c r="C5280" s="237">
        <v>148.36356373974854</v>
      </c>
    </row>
    <row r="5281" spans="2:3" x14ac:dyDescent="0.25">
      <c r="B5281" s="238">
        <v>5218</v>
      </c>
      <c r="C5281" s="237">
        <v>28.0779368085757</v>
      </c>
    </row>
    <row r="5282" spans="2:3" x14ac:dyDescent="0.25">
      <c r="B5282" s="238">
        <v>5219</v>
      </c>
      <c r="C5282" s="237">
        <v>246.21978097042563</v>
      </c>
    </row>
    <row r="5283" spans="2:3" x14ac:dyDescent="0.25">
      <c r="B5283" s="238">
        <v>5220</v>
      </c>
      <c r="C5283" s="237">
        <v>305.73532959202828</v>
      </c>
    </row>
    <row r="5284" spans="2:3" x14ac:dyDescent="0.25">
      <c r="B5284" s="238">
        <v>5221</v>
      </c>
      <c r="C5284" s="237">
        <v>276.81410219382974</v>
      </c>
    </row>
    <row r="5285" spans="2:3" x14ac:dyDescent="0.25">
      <c r="B5285" s="238">
        <v>5222</v>
      </c>
      <c r="C5285" s="237">
        <v>331.23780259621628</v>
      </c>
    </row>
    <row r="5286" spans="2:3" x14ac:dyDescent="0.25">
      <c r="B5286" s="238">
        <v>5223</v>
      </c>
      <c r="C5286" s="237">
        <v>-0.23475390874848756</v>
      </c>
    </row>
    <row r="5287" spans="2:3" x14ac:dyDescent="0.25">
      <c r="B5287" s="238">
        <v>5224</v>
      </c>
      <c r="C5287" s="237">
        <v>39.013982982215978</v>
      </c>
    </row>
    <row r="5288" spans="2:3" x14ac:dyDescent="0.25">
      <c r="B5288" s="238">
        <v>5225</v>
      </c>
      <c r="C5288" s="237">
        <v>99.784011162576633</v>
      </c>
    </row>
    <row r="5289" spans="2:3" x14ac:dyDescent="0.25">
      <c r="B5289" s="238">
        <v>5226</v>
      </c>
      <c r="C5289" s="237">
        <v>144.33512147592236</v>
      </c>
    </row>
    <row r="5290" spans="2:3" x14ac:dyDescent="0.25">
      <c r="B5290" s="238">
        <v>5227</v>
      </c>
      <c r="C5290" s="237">
        <v>44.672564272411947</v>
      </c>
    </row>
    <row r="5291" spans="2:3" x14ac:dyDescent="0.25">
      <c r="B5291" s="238">
        <v>5228</v>
      </c>
      <c r="C5291" s="237">
        <v>260.39090380473402</v>
      </c>
    </row>
    <row r="5292" spans="2:3" x14ac:dyDescent="0.25">
      <c r="B5292" s="238">
        <v>5229</v>
      </c>
      <c r="C5292" s="237">
        <v>191.59711073725157</v>
      </c>
    </row>
    <row r="5293" spans="2:3" x14ac:dyDescent="0.25">
      <c r="B5293" s="238">
        <v>5230</v>
      </c>
      <c r="C5293" s="237">
        <v>54.072140596854226</v>
      </c>
    </row>
    <row r="5294" spans="2:3" x14ac:dyDescent="0.25">
      <c r="B5294" s="238">
        <v>5231</v>
      </c>
      <c r="C5294" s="237">
        <v>152.11274878468646</v>
      </c>
    </row>
    <row r="5295" spans="2:3" x14ac:dyDescent="0.25">
      <c r="B5295" s="238">
        <v>5232</v>
      </c>
      <c r="C5295" s="237">
        <v>66.4801272411338</v>
      </c>
    </row>
    <row r="5296" spans="2:3" x14ac:dyDescent="0.25">
      <c r="B5296" s="238">
        <v>5233</v>
      </c>
      <c r="C5296" s="237">
        <v>97.464107028290726</v>
      </c>
    </row>
    <row r="5297" spans="2:3" x14ac:dyDescent="0.25">
      <c r="B5297" s="238">
        <v>5234</v>
      </c>
      <c r="C5297" s="237">
        <v>30.018209263011272</v>
      </c>
    </row>
    <row r="5298" spans="2:3" x14ac:dyDescent="0.25">
      <c r="B5298" s="238">
        <v>5235</v>
      </c>
      <c r="C5298" s="237">
        <v>-79.858041667509895</v>
      </c>
    </row>
    <row r="5299" spans="2:3" x14ac:dyDescent="0.25">
      <c r="B5299" s="238">
        <v>5236</v>
      </c>
      <c r="C5299" s="237">
        <v>-46.146894076249026</v>
      </c>
    </row>
    <row r="5300" spans="2:3" x14ac:dyDescent="0.25">
      <c r="B5300" s="238">
        <v>5237</v>
      </c>
      <c r="C5300" s="237">
        <v>-24.040482466068312</v>
      </c>
    </row>
    <row r="5301" spans="2:3" x14ac:dyDescent="0.25">
      <c r="B5301" s="238">
        <v>5238</v>
      </c>
      <c r="C5301" s="237">
        <v>221.09255577444586</v>
      </c>
    </row>
    <row r="5302" spans="2:3" x14ac:dyDescent="0.25">
      <c r="B5302" s="238">
        <v>5239</v>
      </c>
      <c r="C5302" s="237">
        <v>-11.487764379568176</v>
      </c>
    </row>
    <row r="5303" spans="2:3" x14ac:dyDescent="0.25">
      <c r="B5303" s="238">
        <v>5240</v>
      </c>
      <c r="C5303" s="237">
        <v>242.54341099222302</v>
      </c>
    </row>
    <row r="5304" spans="2:3" x14ac:dyDescent="0.25">
      <c r="B5304" s="238">
        <v>5241</v>
      </c>
      <c r="C5304" s="237">
        <v>288.90461121955843</v>
      </c>
    </row>
    <row r="5305" spans="2:3" x14ac:dyDescent="0.25">
      <c r="B5305" s="238">
        <v>5242</v>
      </c>
      <c r="C5305" s="237">
        <v>165.6079920347882</v>
      </c>
    </row>
    <row r="5306" spans="2:3" x14ac:dyDescent="0.25">
      <c r="B5306" s="238">
        <v>5243</v>
      </c>
      <c r="C5306" s="237">
        <v>167.99915961000934</v>
      </c>
    </row>
    <row r="5307" spans="2:3" x14ac:dyDescent="0.25">
      <c r="B5307" s="238">
        <v>5244</v>
      </c>
      <c r="C5307" s="237">
        <v>92.097623311151267</v>
      </c>
    </row>
    <row r="5308" spans="2:3" x14ac:dyDescent="0.25">
      <c r="B5308" s="238">
        <v>5245</v>
      </c>
      <c r="C5308" s="237">
        <v>-109.44260437451055</v>
      </c>
    </row>
    <row r="5309" spans="2:3" x14ac:dyDescent="0.25">
      <c r="B5309" s="238">
        <v>5246</v>
      </c>
      <c r="C5309" s="237">
        <v>-76.815353951822999</v>
      </c>
    </row>
    <row r="5310" spans="2:3" x14ac:dyDescent="0.25">
      <c r="B5310" s="238">
        <v>5247</v>
      </c>
      <c r="C5310" s="237">
        <v>124.1347581127192</v>
      </c>
    </row>
    <row r="5311" spans="2:3" x14ac:dyDescent="0.25">
      <c r="B5311" s="238">
        <v>5248</v>
      </c>
      <c r="C5311" s="237">
        <v>84.04091323180765</v>
      </c>
    </row>
    <row r="5312" spans="2:3" x14ac:dyDescent="0.25">
      <c r="B5312" s="238">
        <v>5249</v>
      </c>
      <c r="C5312" s="237">
        <v>-36.574673972273303</v>
      </c>
    </row>
    <row r="5313" spans="2:3" x14ac:dyDescent="0.25">
      <c r="B5313" s="238">
        <v>5250</v>
      </c>
      <c r="C5313" s="237">
        <v>273.66585167566461</v>
      </c>
    </row>
    <row r="5314" spans="2:3" x14ac:dyDescent="0.25">
      <c r="B5314" s="238">
        <v>5251</v>
      </c>
      <c r="C5314" s="237">
        <v>20.152679771276851</v>
      </c>
    </row>
    <row r="5315" spans="2:3" x14ac:dyDescent="0.25">
      <c r="B5315" s="238">
        <v>5252</v>
      </c>
      <c r="C5315" s="237">
        <v>316.9809790733155</v>
      </c>
    </row>
    <row r="5316" spans="2:3" x14ac:dyDescent="0.25">
      <c r="B5316" s="238">
        <v>5253</v>
      </c>
      <c r="C5316" s="237">
        <v>154.27286702840993</v>
      </c>
    </row>
    <row r="5317" spans="2:3" x14ac:dyDescent="0.25">
      <c r="B5317" s="238">
        <v>5254</v>
      </c>
      <c r="C5317" s="237">
        <v>-122.09152125254914</v>
      </c>
    </row>
    <row r="5318" spans="2:3" x14ac:dyDescent="0.25">
      <c r="B5318" s="238">
        <v>5255</v>
      </c>
      <c r="C5318" s="237">
        <v>106.37942296193945</v>
      </c>
    </row>
    <row r="5319" spans="2:3" x14ac:dyDescent="0.25">
      <c r="B5319" s="238">
        <v>5256</v>
      </c>
      <c r="C5319" s="237">
        <v>123.84908212875564</v>
      </c>
    </row>
    <row r="5320" spans="2:3" x14ac:dyDescent="0.25">
      <c r="B5320" s="238">
        <v>5257</v>
      </c>
      <c r="C5320" s="237">
        <v>253.1613733105317</v>
      </c>
    </row>
    <row r="5321" spans="2:3" x14ac:dyDescent="0.25">
      <c r="B5321" s="238">
        <v>5258</v>
      </c>
      <c r="C5321" s="237">
        <v>-82.513866068937972</v>
      </c>
    </row>
    <row r="5322" spans="2:3" x14ac:dyDescent="0.25">
      <c r="B5322" s="238">
        <v>5259</v>
      </c>
      <c r="C5322" s="237">
        <v>61.268435711027834</v>
      </c>
    </row>
    <row r="5323" spans="2:3" x14ac:dyDescent="0.25">
      <c r="B5323" s="238">
        <v>5260</v>
      </c>
      <c r="C5323" s="237">
        <v>191.99619131484383</v>
      </c>
    </row>
    <row r="5324" spans="2:3" x14ac:dyDescent="0.25">
      <c r="B5324" s="238">
        <v>5261</v>
      </c>
      <c r="C5324" s="237">
        <v>99.225372861882789</v>
      </c>
    </row>
    <row r="5325" spans="2:3" x14ac:dyDescent="0.25">
      <c r="B5325" s="238">
        <v>5262</v>
      </c>
      <c r="C5325" s="237">
        <v>-26.373653070680376</v>
      </c>
    </row>
    <row r="5326" spans="2:3" x14ac:dyDescent="0.25">
      <c r="B5326" s="238">
        <v>5263</v>
      </c>
      <c r="C5326" s="237">
        <v>129.87466788137525</v>
      </c>
    </row>
    <row r="5327" spans="2:3" x14ac:dyDescent="0.25">
      <c r="B5327" s="238">
        <v>5264</v>
      </c>
      <c r="C5327" s="237">
        <v>159.32837209552923</v>
      </c>
    </row>
    <row r="5328" spans="2:3" x14ac:dyDescent="0.25">
      <c r="B5328" s="238">
        <v>5265</v>
      </c>
      <c r="C5328" s="237">
        <v>303.14515437928469</v>
      </c>
    </row>
    <row r="5329" spans="2:3" x14ac:dyDescent="0.25">
      <c r="B5329" s="238">
        <v>5266</v>
      </c>
      <c r="C5329" s="237">
        <v>-138.79681830037913</v>
      </c>
    </row>
    <row r="5330" spans="2:3" x14ac:dyDescent="0.25">
      <c r="B5330" s="238">
        <v>5267</v>
      </c>
      <c r="C5330" s="237">
        <v>54.326977393544595</v>
      </c>
    </row>
    <row r="5331" spans="2:3" x14ac:dyDescent="0.25">
      <c r="B5331" s="238">
        <v>5268</v>
      </c>
      <c r="C5331" s="237">
        <v>279.10070561239303</v>
      </c>
    </row>
    <row r="5332" spans="2:3" x14ac:dyDescent="0.25">
      <c r="B5332" s="238">
        <v>5269</v>
      </c>
      <c r="C5332" s="237">
        <v>-95.746038357266031</v>
      </c>
    </row>
    <row r="5333" spans="2:3" x14ac:dyDescent="0.25">
      <c r="B5333" s="238">
        <v>5270</v>
      </c>
      <c r="C5333" s="237">
        <v>-25.801786273177299</v>
      </c>
    </row>
    <row r="5334" spans="2:3" x14ac:dyDescent="0.25">
      <c r="B5334" s="238">
        <v>5271</v>
      </c>
      <c r="C5334" s="237">
        <v>86.213997024424444</v>
      </c>
    </row>
    <row r="5335" spans="2:3" x14ac:dyDescent="0.25">
      <c r="B5335" s="238">
        <v>5272</v>
      </c>
      <c r="C5335" s="237">
        <v>-4.9602624792319858</v>
      </c>
    </row>
    <row r="5336" spans="2:3" x14ac:dyDescent="0.25">
      <c r="B5336" s="238">
        <v>5273</v>
      </c>
      <c r="C5336" s="237">
        <v>258.8819056465486</v>
      </c>
    </row>
    <row r="5337" spans="2:3" x14ac:dyDescent="0.25">
      <c r="B5337" s="238">
        <v>5274</v>
      </c>
      <c r="C5337" s="237">
        <v>173.48616485235777</v>
      </c>
    </row>
    <row r="5338" spans="2:3" x14ac:dyDescent="0.25">
      <c r="B5338" s="238">
        <v>5275</v>
      </c>
      <c r="C5338" s="237">
        <v>64.102220781656484</v>
      </c>
    </row>
    <row r="5339" spans="2:3" x14ac:dyDescent="0.25">
      <c r="B5339" s="238">
        <v>5276</v>
      </c>
      <c r="C5339" s="237">
        <v>136.11795146171028</v>
      </c>
    </row>
    <row r="5340" spans="2:3" x14ac:dyDescent="0.25">
      <c r="B5340" s="238">
        <v>5277</v>
      </c>
      <c r="C5340" s="237">
        <v>313.21646770816676</v>
      </c>
    </row>
    <row r="5341" spans="2:3" x14ac:dyDescent="0.25">
      <c r="B5341" s="238">
        <v>5278</v>
      </c>
      <c r="C5341" s="237">
        <v>183.92118260373479</v>
      </c>
    </row>
    <row r="5342" spans="2:3" x14ac:dyDescent="0.25">
      <c r="B5342" s="238">
        <v>5279</v>
      </c>
      <c r="C5342" s="237">
        <v>329.56752790665928</v>
      </c>
    </row>
    <row r="5343" spans="2:3" x14ac:dyDescent="0.25">
      <c r="B5343" s="238">
        <v>5280</v>
      </c>
      <c r="C5343" s="237">
        <v>37.132559352244172</v>
      </c>
    </row>
    <row r="5344" spans="2:3" x14ac:dyDescent="0.25">
      <c r="B5344" s="238">
        <v>5281</v>
      </c>
      <c r="C5344" s="237">
        <v>297.68713310078573</v>
      </c>
    </row>
    <row r="5345" spans="2:3" x14ac:dyDescent="0.25">
      <c r="B5345" s="238">
        <v>5282</v>
      </c>
      <c r="C5345" s="237">
        <v>-19.747188130597522</v>
      </c>
    </row>
    <row r="5346" spans="2:3" x14ac:dyDescent="0.25">
      <c r="B5346" s="238">
        <v>5283</v>
      </c>
      <c r="C5346" s="237">
        <v>26.167631426191917</v>
      </c>
    </row>
    <row r="5347" spans="2:3" x14ac:dyDescent="0.25">
      <c r="B5347" s="238">
        <v>5284</v>
      </c>
      <c r="C5347" s="237">
        <v>211.16029493872156</v>
      </c>
    </row>
    <row r="5348" spans="2:3" x14ac:dyDescent="0.25">
      <c r="B5348" s="238">
        <v>5285</v>
      </c>
      <c r="C5348" s="237">
        <v>330.26908304377321</v>
      </c>
    </row>
    <row r="5349" spans="2:3" x14ac:dyDescent="0.25">
      <c r="B5349" s="238">
        <v>5286</v>
      </c>
      <c r="C5349" s="237">
        <v>34.986893557113731</v>
      </c>
    </row>
    <row r="5350" spans="2:3" x14ac:dyDescent="0.25">
      <c r="B5350" s="238">
        <v>5287</v>
      </c>
      <c r="C5350" s="237">
        <v>270.45012777077352</v>
      </c>
    </row>
    <row r="5351" spans="2:3" x14ac:dyDescent="0.25">
      <c r="B5351" s="238">
        <v>5288</v>
      </c>
      <c r="C5351" s="237">
        <v>76.273479953772693</v>
      </c>
    </row>
    <row r="5352" spans="2:3" x14ac:dyDescent="0.25">
      <c r="B5352" s="238">
        <v>5289</v>
      </c>
      <c r="C5352" s="237">
        <v>236.8653687870717</v>
      </c>
    </row>
    <row r="5353" spans="2:3" x14ac:dyDescent="0.25">
      <c r="B5353" s="238">
        <v>5290</v>
      </c>
      <c r="C5353" s="237">
        <v>-83.063600162593445</v>
      </c>
    </row>
    <row r="5354" spans="2:3" x14ac:dyDescent="0.25">
      <c r="B5354" s="238">
        <v>5291</v>
      </c>
      <c r="C5354" s="237">
        <v>-12.16157097911497</v>
      </c>
    </row>
    <row r="5355" spans="2:3" x14ac:dyDescent="0.25">
      <c r="B5355" s="238">
        <v>5292</v>
      </c>
      <c r="C5355" s="237">
        <v>189.88824362860697</v>
      </c>
    </row>
    <row r="5356" spans="2:3" x14ac:dyDescent="0.25">
      <c r="B5356" s="238">
        <v>5293</v>
      </c>
      <c r="C5356" s="237">
        <v>15.779801198089558</v>
      </c>
    </row>
    <row r="5357" spans="2:3" x14ac:dyDescent="0.25">
      <c r="B5357" s="238">
        <v>5294</v>
      </c>
      <c r="C5357" s="237">
        <v>245.14309782064234</v>
      </c>
    </row>
    <row r="5358" spans="2:3" x14ac:dyDescent="0.25">
      <c r="B5358" s="238">
        <v>5295</v>
      </c>
      <c r="C5358" s="237">
        <v>176.25735019065075</v>
      </c>
    </row>
    <row r="5359" spans="2:3" x14ac:dyDescent="0.25">
      <c r="B5359" s="238">
        <v>5296</v>
      </c>
      <c r="C5359" s="237">
        <v>-6.7746638665860672</v>
      </c>
    </row>
    <row r="5360" spans="2:3" x14ac:dyDescent="0.25">
      <c r="B5360" s="238">
        <v>5297</v>
      </c>
      <c r="C5360" s="237">
        <v>9.6290378940486505</v>
      </c>
    </row>
    <row r="5361" spans="2:3" x14ac:dyDescent="0.25">
      <c r="B5361" s="238">
        <v>5298</v>
      </c>
      <c r="C5361" s="237">
        <v>276.73406599271857</v>
      </c>
    </row>
    <row r="5362" spans="2:3" x14ac:dyDescent="0.25">
      <c r="B5362" s="238">
        <v>5299</v>
      </c>
      <c r="C5362" s="237">
        <v>129.44169418713321</v>
      </c>
    </row>
    <row r="5363" spans="2:3" x14ac:dyDescent="0.25">
      <c r="B5363" s="238">
        <v>5300</v>
      </c>
      <c r="C5363" s="237">
        <v>11.755263585234985</v>
      </c>
    </row>
    <row r="5364" spans="2:3" x14ac:dyDescent="0.25">
      <c r="B5364" s="238">
        <v>5301</v>
      </c>
      <c r="C5364" s="237">
        <v>169.69366886234766</v>
      </c>
    </row>
    <row r="5365" spans="2:3" x14ac:dyDescent="0.25">
      <c r="B5365" s="238">
        <v>5302</v>
      </c>
      <c r="C5365" s="237">
        <v>42.370903425604311</v>
      </c>
    </row>
    <row r="5366" spans="2:3" x14ac:dyDescent="0.25">
      <c r="B5366" s="238">
        <v>5303</v>
      </c>
      <c r="C5366" s="237">
        <v>191.71208340059832</v>
      </c>
    </row>
    <row r="5367" spans="2:3" x14ac:dyDescent="0.25">
      <c r="B5367" s="238">
        <v>5304</v>
      </c>
      <c r="C5367" s="237">
        <v>196.97902153692587</v>
      </c>
    </row>
    <row r="5368" spans="2:3" x14ac:dyDescent="0.25">
      <c r="B5368" s="238">
        <v>5305</v>
      </c>
      <c r="C5368" s="237">
        <v>-17.591062245653688</v>
      </c>
    </row>
    <row r="5369" spans="2:3" x14ac:dyDescent="0.25">
      <c r="B5369" s="238">
        <v>5306</v>
      </c>
      <c r="C5369" s="237">
        <v>179.32313546633253</v>
      </c>
    </row>
    <row r="5370" spans="2:3" x14ac:dyDescent="0.25">
      <c r="B5370" s="238">
        <v>5307</v>
      </c>
      <c r="C5370" s="237">
        <v>106.7064512627923</v>
      </c>
    </row>
    <row r="5371" spans="2:3" x14ac:dyDescent="0.25">
      <c r="B5371" s="238">
        <v>5308</v>
      </c>
      <c r="C5371" s="237">
        <v>192.92470094790059</v>
      </c>
    </row>
    <row r="5372" spans="2:3" x14ac:dyDescent="0.25">
      <c r="B5372" s="238">
        <v>5309</v>
      </c>
      <c r="C5372" s="237">
        <v>192.22179749661524</v>
      </c>
    </row>
    <row r="5373" spans="2:3" x14ac:dyDescent="0.25">
      <c r="B5373" s="238">
        <v>5310</v>
      </c>
      <c r="C5373" s="237">
        <v>115.34139916071341</v>
      </c>
    </row>
    <row r="5374" spans="2:3" x14ac:dyDescent="0.25">
      <c r="B5374" s="238">
        <v>5311</v>
      </c>
      <c r="C5374" s="237">
        <v>191.03026714925352</v>
      </c>
    </row>
    <row r="5375" spans="2:3" x14ac:dyDescent="0.25">
      <c r="B5375" s="238">
        <v>5312</v>
      </c>
      <c r="C5375" s="237">
        <v>63.556371781418292</v>
      </c>
    </row>
    <row r="5376" spans="2:3" x14ac:dyDescent="0.25">
      <c r="B5376" s="238">
        <v>5313</v>
      </c>
      <c r="C5376" s="237">
        <v>59.8965125044217</v>
      </c>
    </row>
    <row r="5377" spans="2:3" x14ac:dyDescent="0.25">
      <c r="B5377" s="238">
        <v>5314</v>
      </c>
      <c r="C5377" s="237">
        <v>-98.454437066752917</v>
      </c>
    </row>
    <row r="5378" spans="2:3" x14ac:dyDescent="0.25">
      <c r="B5378" s="238">
        <v>5315</v>
      </c>
      <c r="C5378" s="237">
        <v>215.54688326385548</v>
      </c>
    </row>
    <row r="5379" spans="2:3" x14ac:dyDescent="0.25">
      <c r="B5379" s="238">
        <v>5316</v>
      </c>
      <c r="C5379" s="237">
        <v>223.30142203684844</v>
      </c>
    </row>
    <row r="5380" spans="2:3" x14ac:dyDescent="0.25">
      <c r="B5380" s="238">
        <v>5317</v>
      </c>
      <c r="C5380" s="237">
        <v>-158.98888918546987</v>
      </c>
    </row>
    <row r="5381" spans="2:3" x14ac:dyDescent="0.25">
      <c r="B5381" s="238">
        <v>5318</v>
      </c>
      <c r="C5381" s="237">
        <v>196.81429245810551</v>
      </c>
    </row>
    <row r="5382" spans="2:3" x14ac:dyDescent="0.25">
      <c r="B5382" s="238">
        <v>5319</v>
      </c>
      <c r="C5382" s="237">
        <v>224.74575759604033</v>
      </c>
    </row>
    <row r="5383" spans="2:3" x14ac:dyDescent="0.25">
      <c r="B5383" s="238">
        <v>5320</v>
      </c>
      <c r="C5383" s="237">
        <v>192.97165865756099</v>
      </c>
    </row>
    <row r="5384" spans="2:3" x14ac:dyDescent="0.25">
      <c r="B5384" s="238">
        <v>5321</v>
      </c>
      <c r="C5384" s="237">
        <v>407.88718291214047</v>
      </c>
    </row>
    <row r="5385" spans="2:3" x14ac:dyDescent="0.25">
      <c r="B5385" s="238">
        <v>5322</v>
      </c>
      <c r="C5385" s="237">
        <v>302.76367222401655</v>
      </c>
    </row>
    <row r="5386" spans="2:3" x14ac:dyDescent="0.25">
      <c r="B5386" s="238">
        <v>5323</v>
      </c>
      <c r="C5386" s="237">
        <v>94.225138901596154</v>
      </c>
    </row>
    <row r="5387" spans="2:3" x14ac:dyDescent="0.25">
      <c r="B5387" s="238">
        <v>5324</v>
      </c>
      <c r="C5387" s="237">
        <v>-112.54035281715866</v>
      </c>
    </row>
    <row r="5388" spans="2:3" x14ac:dyDescent="0.25">
      <c r="B5388" s="238">
        <v>5325</v>
      </c>
      <c r="C5388" s="237">
        <v>227.93428192917293</v>
      </c>
    </row>
    <row r="5389" spans="2:3" x14ac:dyDescent="0.25">
      <c r="B5389" s="238">
        <v>5326</v>
      </c>
      <c r="C5389" s="237">
        <v>62.844274163953123</v>
      </c>
    </row>
    <row r="5390" spans="2:3" x14ac:dyDescent="0.25">
      <c r="B5390" s="238">
        <v>5327</v>
      </c>
      <c r="C5390" s="237">
        <v>-13.417376547592994</v>
      </c>
    </row>
    <row r="5391" spans="2:3" x14ac:dyDescent="0.25">
      <c r="B5391" s="238">
        <v>5328</v>
      </c>
      <c r="C5391" s="237">
        <v>361.43832337829485</v>
      </c>
    </row>
    <row r="5392" spans="2:3" x14ac:dyDescent="0.25">
      <c r="B5392" s="238">
        <v>5329</v>
      </c>
      <c r="C5392" s="237">
        <v>216.0292826443447</v>
      </c>
    </row>
    <row r="5393" spans="2:3" x14ac:dyDescent="0.25">
      <c r="B5393" s="238">
        <v>5330</v>
      </c>
      <c r="C5393" s="237">
        <v>383.34460605881316</v>
      </c>
    </row>
    <row r="5394" spans="2:3" x14ac:dyDescent="0.25">
      <c r="B5394" s="238">
        <v>5331</v>
      </c>
      <c r="C5394" s="237">
        <v>313.40376425248769</v>
      </c>
    </row>
    <row r="5395" spans="2:3" x14ac:dyDescent="0.25">
      <c r="B5395" s="238">
        <v>5332</v>
      </c>
      <c r="C5395" s="237">
        <v>-170.81918159996314</v>
      </c>
    </row>
    <row r="5396" spans="2:3" x14ac:dyDescent="0.25">
      <c r="B5396" s="238">
        <v>5333</v>
      </c>
      <c r="C5396" s="237">
        <v>251.24146399626181</v>
      </c>
    </row>
    <row r="5397" spans="2:3" x14ac:dyDescent="0.25">
      <c r="B5397" s="238">
        <v>5334</v>
      </c>
      <c r="C5397" s="237">
        <v>64.462502960444851</v>
      </c>
    </row>
    <row r="5398" spans="2:3" x14ac:dyDescent="0.25">
      <c r="B5398" s="238">
        <v>5335</v>
      </c>
      <c r="C5398" s="237">
        <v>-71.401696170383275</v>
      </c>
    </row>
    <row r="5399" spans="2:3" x14ac:dyDescent="0.25">
      <c r="B5399" s="238">
        <v>5336</v>
      </c>
      <c r="C5399" s="237">
        <v>196.70040850743271</v>
      </c>
    </row>
    <row r="5400" spans="2:3" x14ac:dyDescent="0.25">
      <c r="B5400" s="238">
        <v>5337</v>
      </c>
      <c r="C5400" s="237">
        <v>175.76305291851179</v>
      </c>
    </row>
    <row r="5401" spans="2:3" x14ac:dyDescent="0.25">
      <c r="B5401" s="238">
        <v>5338</v>
      </c>
      <c r="C5401" s="237">
        <v>-128.23463153367189</v>
      </c>
    </row>
    <row r="5402" spans="2:3" x14ac:dyDescent="0.25">
      <c r="B5402" s="238">
        <v>5339</v>
      </c>
      <c r="C5402" s="237">
        <v>-243.2443072889763</v>
      </c>
    </row>
    <row r="5403" spans="2:3" x14ac:dyDescent="0.25">
      <c r="B5403" s="238">
        <v>5340</v>
      </c>
      <c r="C5403" s="237">
        <v>161.1998298090115</v>
      </c>
    </row>
    <row r="5404" spans="2:3" x14ac:dyDescent="0.25">
      <c r="B5404" s="238">
        <v>5341</v>
      </c>
      <c r="C5404" s="237">
        <v>183.60435542275985</v>
      </c>
    </row>
    <row r="5405" spans="2:3" x14ac:dyDescent="0.25">
      <c r="B5405" s="238">
        <v>5342</v>
      </c>
      <c r="C5405" s="237">
        <v>225.09298101951691</v>
      </c>
    </row>
    <row r="5406" spans="2:3" x14ac:dyDescent="0.25">
      <c r="B5406" s="238">
        <v>5343</v>
      </c>
      <c r="C5406" s="237">
        <v>288.75659732102588</v>
      </c>
    </row>
    <row r="5407" spans="2:3" x14ac:dyDescent="0.25">
      <c r="B5407" s="238">
        <v>5344</v>
      </c>
      <c r="C5407" s="237">
        <v>8.4459755648851029</v>
      </c>
    </row>
    <row r="5408" spans="2:3" x14ac:dyDescent="0.25">
      <c r="B5408" s="238">
        <v>5345</v>
      </c>
      <c r="C5408" s="237">
        <v>129.06636760954558</v>
      </c>
    </row>
    <row r="5409" spans="2:3" x14ac:dyDescent="0.25">
      <c r="B5409" s="238">
        <v>5346</v>
      </c>
      <c r="C5409" s="237">
        <v>-41.401521295926727</v>
      </c>
    </row>
    <row r="5410" spans="2:3" x14ac:dyDescent="0.25">
      <c r="B5410" s="238">
        <v>5347</v>
      </c>
      <c r="C5410" s="237">
        <v>60.733604443130957</v>
      </c>
    </row>
    <row r="5411" spans="2:3" x14ac:dyDescent="0.25">
      <c r="B5411" s="238">
        <v>5348</v>
      </c>
      <c r="C5411" s="237">
        <v>24.587907117968513</v>
      </c>
    </row>
    <row r="5412" spans="2:3" x14ac:dyDescent="0.25">
      <c r="B5412" s="238">
        <v>5349</v>
      </c>
      <c r="C5412" s="237">
        <v>-94.106882707811423</v>
      </c>
    </row>
    <row r="5413" spans="2:3" x14ac:dyDescent="0.25">
      <c r="B5413" s="238">
        <v>5350</v>
      </c>
      <c r="C5413" s="237">
        <v>39.5274328237101</v>
      </c>
    </row>
    <row r="5414" spans="2:3" x14ac:dyDescent="0.25">
      <c r="B5414" s="238">
        <v>5351</v>
      </c>
      <c r="C5414" s="237">
        <v>113.81077836165697</v>
      </c>
    </row>
    <row r="5415" spans="2:3" x14ac:dyDescent="0.25">
      <c r="B5415" s="238">
        <v>5352</v>
      </c>
      <c r="C5415" s="237">
        <v>65.168164519615985</v>
      </c>
    </row>
    <row r="5416" spans="2:3" x14ac:dyDescent="0.25">
      <c r="B5416" s="238">
        <v>5353</v>
      </c>
      <c r="C5416" s="237">
        <v>110.10462021579438</v>
      </c>
    </row>
    <row r="5417" spans="2:3" x14ac:dyDescent="0.25">
      <c r="B5417" s="238">
        <v>5354</v>
      </c>
      <c r="C5417" s="237">
        <v>235.52266670680154</v>
      </c>
    </row>
    <row r="5418" spans="2:3" x14ac:dyDescent="0.25">
      <c r="B5418" s="238">
        <v>5355</v>
      </c>
      <c r="C5418" s="237">
        <v>-34.810722660159513</v>
      </c>
    </row>
    <row r="5419" spans="2:3" x14ac:dyDescent="0.25">
      <c r="B5419" s="238">
        <v>5356</v>
      </c>
      <c r="C5419" s="237">
        <v>126.48158719501578</v>
      </c>
    </row>
    <row r="5420" spans="2:3" x14ac:dyDescent="0.25">
      <c r="B5420" s="238">
        <v>5357</v>
      </c>
      <c r="C5420" s="237">
        <v>207.74552363788106</v>
      </c>
    </row>
    <row r="5421" spans="2:3" x14ac:dyDescent="0.25">
      <c r="B5421" s="238">
        <v>5358</v>
      </c>
      <c r="C5421" s="237">
        <v>187.15399958342712</v>
      </c>
    </row>
    <row r="5422" spans="2:3" x14ac:dyDescent="0.25">
      <c r="B5422" s="238">
        <v>5359</v>
      </c>
      <c r="C5422" s="237">
        <v>264.35523908587663</v>
      </c>
    </row>
    <row r="5423" spans="2:3" x14ac:dyDescent="0.25">
      <c r="B5423" s="238">
        <v>5360</v>
      </c>
      <c r="C5423" s="237">
        <v>146.38584111812943</v>
      </c>
    </row>
    <row r="5424" spans="2:3" x14ac:dyDescent="0.25">
      <c r="B5424" s="238">
        <v>5361</v>
      </c>
      <c r="C5424" s="237">
        <v>-70.006268008693951</v>
      </c>
    </row>
    <row r="5425" spans="2:3" x14ac:dyDescent="0.25">
      <c r="B5425" s="238">
        <v>5362</v>
      </c>
      <c r="C5425" s="237">
        <v>28.844635809845983</v>
      </c>
    </row>
    <row r="5426" spans="2:3" x14ac:dyDescent="0.25">
      <c r="B5426" s="238">
        <v>5363</v>
      </c>
      <c r="C5426" s="237">
        <v>123.97283206833707</v>
      </c>
    </row>
    <row r="5427" spans="2:3" x14ac:dyDescent="0.25">
      <c r="B5427" s="238">
        <v>5364</v>
      </c>
      <c r="C5427" s="237">
        <v>358.22234770806836</v>
      </c>
    </row>
    <row r="5428" spans="2:3" x14ac:dyDescent="0.25">
      <c r="B5428" s="238">
        <v>5365</v>
      </c>
      <c r="C5428" s="237">
        <v>205.4716365009233</v>
      </c>
    </row>
    <row r="5429" spans="2:3" x14ac:dyDescent="0.25">
      <c r="B5429" s="238">
        <v>5366</v>
      </c>
      <c r="C5429" s="237">
        <v>145.24207358369904</v>
      </c>
    </row>
    <row r="5430" spans="2:3" x14ac:dyDescent="0.25">
      <c r="B5430" s="238">
        <v>5367</v>
      </c>
      <c r="C5430" s="237">
        <v>87.123280505091344</v>
      </c>
    </row>
    <row r="5431" spans="2:3" x14ac:dyDescent="0.25">
      <c r="B5431" s="238">
        <v>5368</v>
      </c>
      <c r="C5431" s="237">
        <v>200.5141247845732</v>
      </c>
    </row>
    <row r="5432" spans="2:3" x14ac:dyDescent="0.25">
      <c r="B5432" s="238">
        <v>5369</v>
      </c>
      <c r="C5432" s="237">
        <v>-62.213812785771324</v>
      </c>
    </row>
    <row r="5433" spans="2:3" x14ac:dyDescent="0.25">
      <c r="B5433" s="238">
        <v>5370</v>
      </c>
      <c r="C5433" s="237">
        <v>-37.80672733603717</v>
      </c>
    </row>
    <row r="5434" spans="2:3" x14ac:dyDescent="0.25">
      <c r="B5434" s="238">
        <v>5371</v>
      </c>
      <c r="C5434" s="237">
        <v>138.89756513394315</v>
      </c>
    </row>
    <row r="5435" spans="2:3" x14ac:dyDescent="0.25">
      <c r="B5435" s="238">
        <v>5372</v>
      </c>
      <c r="C5435" s="237">
        <v>185.41155657431278</v>
      </c>
    </row>
    <row r="5436" spans="2:3" x14ac:dyDescent="0.25">
      <c r="B5436" s="238">
        <v>5373</v>
      </c>
      <c r="C5436" s="237">
        <v>130.7798636009131</v>
      </c>
    </row>
    <row r="5437" spans="2:3" x14ac:dyDescent="0.25">
      <c r="B5437" s="238">
        <v>5374</v>
      </c>
      <c r="C5437" s="237">
        <v>67.307767267169936</v>
      </c>
    </row>
    <row r="5438" spans="2:3" x14ac:dyDescent="0.25">
      <c r="B5438" s="238">
        <v>5375</v>
      </c>
      <c r="C5438" s="237">
        <v>4.6153677776842841</v>
      </c>
    </row>
    <row r="5439" spans="2:3" x14ac:dyDescent="0.25">
      <c r="B5439" s="238">
        <v>5376</v>
      </c>
      <c r="C5439" s="237">
        <v>354.504622682123</v>
      </c>
    </row>
    <row r="5440" spans="2:3" x14ac:dyDescent="0.25">
      <c r="B5440" s="238">
        <v>5377</v>
      </c>
      <c r="C5440" s="237">
        <v>152.63412698412233</v>
      </c>
    </row>
    <row r="5441" spans="2:3" x14ac:dyDescent="0.25">
      <c r="B5441" s="238">
        <v>5378</v>
      </c>
      <c r="C5441" s="237">
        <v>133.63673973853514</v>
      </c>
    </row>
    <row r="5442" spans="2:3" x14ac:dyDescent="0.25">
      <c r="B5442" s="238">
        <v>5379</v>
      </c>
      <c r="C5442" s="237">
        <v>67.059009833055256</v>
      </c>
    </row>
    <row r="5443" spans="2:3" x14ac:dyDescent="0.25">
      <c r="B5443" s="238">
        <v>5380</v>
      </c>
      <c r="C5443" s="237">
        <v>-82.3782983401357</v>
      </c>
    </row>
    <row r="5444" spans="2:3" x14ac:dyDescent="0.25">
      <c r="B5444" s="238">
        <v>5381</v>
      </c>
      <c r="C5444" s="237">
        <v>358.34121024409967</v>
      </c>
    </row>
    <row r="5445" spans="2:3" x14ac:dyDescent="0.25">
      <c r="B5445" s="238">
        <v>5382</v>
      </c>
      <c r="C5445" s="237">
        <v>141.22509690057973</v>
      </c>
    </row>
    <row r="5446" spans="2:3" x14ac:dyDescent="0.25">
      <c r="B5446" s="238">
        <v>5383</v>
      </c>
      <c r="C5446" s="237">
        <v>73.784179257480986</v>
      </c>
    </row>
    <row r="5447" spans="2:3" x14ac:dyDescent="0.25">
      <c r="B5447" s="238">
        <v>5384</v>
      </c>
      <c r="C5447" s="237">
        <v>-102.86520227462876</v>
      </c>
    </row>
    <row r="5448" spans="2:3" x14ac:dyDescent="0.25">
      <c r="B5448" s="238">
        <v>5385</v>
      </c>
      <c r="C5448" s="237">
        <v>123.45758362511036</v>
      </c>
    </row>
    <row r="5449" spans="2:3" x14ac:dyDescent="0.25">
      <c r="B5449" s="238">
        <v>5386</v>
      </c>
      <c r="C5449" s="237">
        <v>113.80015347843074</v>
      </c>
    </row>
    <row r="5450" spans="2:3" x14ac:dyDescent="0.25">
      <c r="B5450" s="238">
        <v>5387</v>
      </c>
      <c r="C5450" s="237">
        <v>183.53506366343862</v>
      </c>
    </row>
    <row r="5451" spans="2:3" x14ac:dyDescent="0.25">
      <c r="B5451" s="238">
        <v>5388</v>
      </c>
      <c r="C5451" s="237">
        <v>-0.87915242610360167</v>
      </c>
    </row>
    <row r="5452" spans="2:3" x14ac:dyDescent="0.25">
      <c r="B5452" s="238">
        <v>5389</v>
      </c>
      <c r="C5452" s="237">
        <v>209.49193809396928</v>
      </c>
    </row>
    <row r="5453" spans="2:3" x14ac:dyDescent="0.25">
      <c r="B5453" s="238">
        <v>5390</v>
      </c>
      <c r="C5453" s="237">
        <v>141.86950261027374</v>
      </c>
    </row>
    <row r="5454" spans="2:3" x14ac:dyDescent="0.25">
      <c r="B5454" s="238">
        <v>5391</v>
      </c>
      <c r="C5454" s="237">
        <v>303.65722041847295</v>
      </c>
    </row>
    <row r="5455" spans="2:3" x14ac:dyDescent="0.25">
      <c r="B5455" s="238">
        <v>5392</v>
      </c>
      <c r="C5455" s="237">
        <v>39.212194746377037</v>
      </c>
    </row>
    <row r="5456" spans="2:3" x14ac:dyDescent="0.25">
      <c r="B5456" s="238">
        <v>5393</v>
      </c>
      <c r="C5456" s="237">
        <v>-96.637701469590553</v>
      </c>
    </row>
    <row r="5457" spans="2:3" x14ac:dyDescent="0.25">
      <c r="B5457" s="238">
        <v>5394</v>
      </c>
      <c r="C5457" s="237">
        <v>176.93838247361526</v>
      </c>
    </row>
    <row r="5458" spans="2:3" x14ac:dyDescent="0.25">
      <c r="B5458" s="238">
        <v>5395</v>
      </c>
      <c r="C5458" s="237">
        <v>305.95062786549204</v>
      </c>
    </row>
    <row r="5459" spans="2:3" x14ac:dyDescent="0.25">
      <c r="B5459" s="238">
        <v>5396</v>
      </c>
      <c r="C5459" s="237">
        <v>160.81810488748735</v>
      </c>
    </row>
    <row r="5460" spans="2:3" x14ac:dyDescent="0.25">
      <c r="B5460" s="238">
        <v>5397</v>
      </c>
      <c r="C5460" s="237">
        <v>76.68053496586738</v>
      </c>
    </row>
    <row r="5461" spans="2:3" x14ac:dyDescent="0.25">
      <c r="B5461" s="238">
        <v>5398</v>
      </c>
      <c r="C5461" s="237">
        <v>-139.25898828604596</v>
      </c>
    </row>
    <row r="5462" spans="2:3" x14ac:dyDescent="0.25">
      <c r="B5462" s="238">
        <v>5399</v>
      </c>
      <c r="C5462" s="237">
        <v>-28.965955113393335</v>
      </c>
    </row>
    <row r="5463" spans="2:3" x14ac:dyDescent="0.25">
      <c r="B5463" s="238">
        <v>5400</v>
      </c>
      <c r="C5463" s="237">
        <v>91.760145739872144</v>
      </c>
    </row>
    <row r="5464" spans="2:3" x14ac:dyDescent="0.25">
      <c r="B5464" s="238">
        <v>5401</v>
      </c>
      <c r="C5464" s="237">
        <v>187.19484024198366</v>
      </c>
    </row>
    <row r="5465" spans="2:3" x14ac:dyDescent="0.25">
      <c r="B5465" s="238">
        <v>5402</v>
      </c>
      <c r="C5465" s="237">
        <v>204.46111105963604</v>
      </c>
    </row>
    <row r="5466" spans="2:3" x14ac:dyDescent="0.25">
      <c r="B5466" s="238">
        <v>5403</v>
      </c>
      <c r="C5466" s="237">
        <v>184.00902418828804</v>
      </c>
    </row>
    <row r="5467" spans="2:3" x14ac:dyDescent="0.25">
      <c r="B5467" s="238">
        <v>5404</v>
      </c>
      <c r="C5467" s="237">
        <v>82.719065316031887</v>
      </c>
    </row>
    <row r="5468" spans="2:3" x14ac:dyDescent="0.25">
      <c r="B5468" s="238">
        <v>5405</v>
      </c>
      <c r="C5468" s="237">
        <v>159.35524611903159</v>
      </c>
    </row>
    <row r="5469" spans="2:3" x14ac:dyDescent="0.25">
      <c r="B5469" s="238">
        <v>5406</v>
      </c>
      <c r="C5469" s="237">
        <v>183.70233000727461</v>
      </c>
    </row>
    <row r="5470" spans="2:3" x14ac:dyDescent="0.25">
      <c r="B5470" s="238">
        <v>5407</v>
      </c>
      <c r="C5470" s="237">
        <v>-168.69875046673445</v>
      </c>
    </row>
    <row r="5471" spans="2:3" x14ac:dyDescent="0.25">
      <c r="B5471" s="238">
        <v>5408</v>
      </c>
      <c r="C5471" s="237">
        <v>165.71663304680868</v>
      </c>
    </row>
    <row r="5472" spans="2:3" x14ac:dyDescent="0.25">
      <c r="B5472" s="238">
        <v>5409</v>
      </c>
      <c r="C5472" s="237">
        <v>-49.759844395864405</v>
      </c>
    </row>
    <row r="5473" spans="2:3" x14ac:dyDescent="0.25">
      <c r="B5473" s="238">
        <v>5410</v>
      </c>
      <c r="C5473" s="237">
        <v>12.880381245416615</v>
      </c>
    </row>
    <row r="5474" spans="2:3" x14ac:dyDescent="0.25">
      <c r="B5474" s="238">
        <v>5411</v>
      </c>
      <c r="C5474" s="237">
        <v>290.85133789679145</v>
      </c>
    </row>
    <row r="5475" spans="2:3" x14ac:dyDescent="0.25">
      <c r="B5475" s="238">
        <v>5412</v>
      </c>
      <c r="C5475" s="237">
        <v>109.00633438106429</v>
      </c>
    </row>
    <row r="5476" spans="2:3" x14ac:dyDescent="0.25">
      <c r="B5476" s="238">
        <v>5413</v>
      </c>
      <c r="C5476" s="237">
        <v>249.55908290169683</v>
      </c>
    </row>
    <row r="5477" spans="2:3" x14ac:dyDescent="0.25">
      <c r="B5477" s="238">
        <v>5414</v>
      </c>
      <c r="C5477" s="237">
        <v>62.273622739239521</v>
      </c>
    </row>
    <row r="5478" spans="2:3" x14ac:dyDescent="0.25">
      <c r="B5478" s="238">
        <v>5415</v>
      </c>
      <c r="C5478" s="237">
        <v>180.39431985671752</v>
      </c>
    </row>
    <row r="5479" spans="2:3" x14ac:dyDescent="0.25">
      <c r="B5479" s="238">
        <v>5416</v>
      </c>
      <c r="C5479" s="237">
        <v>219.29074800914066</v>
      </c>
    </row>
    <row r="5480" spans="2:3" x14ac:dyDescent="0.25">
      <c r="B5480" s="238">
        <v>5417</v>
      </c>
      <c r="C5480" s="237">
        <v>29.305265190766619</v>
      </c>
    </row>
    <row r="5481" spans="2:3" x14ac:dyDescent="0.25">
      <c r="B5481" s="238">
        <v>5418</v>
      </c>
      <c r="C5481" s="237">
        <v>173.11342382300953</v>
      </c>
    </row>
    <row r="5482" spans="2:3" x14ac:dyDescent="0.25">
      <c r="B5482" s="238">
        <v>5419</v>
      </c>
      <c r="C5482" s="237">
        <v>-209.51864433317337</v>
      </c>
    </row>
    <row r="5483" spans="2:3" x14ac:dyDescent="0.25">
      <c r="B5483" s="238">
        <v>5420</v>
      </c>
      <c r="C5483" s="237">
        <v>36.407702391966154</v>
      </c>
    </row>
    <row r="5484" spans="2:3" x14ac:dyDescent="0.25">
      <c r="B5484" s="238">
        <v>5421</v>
      </c>
      <c r="C5484" s="237">
        <v>33.336240921426054</v>
      </c>
    </row>
    <row r="5485" spans="2:3" x14ac:dyDescent="0.25">
      <c r="B5485" s="238">
        <v>5422</v>
      </c>
      <c r="C5485" s="237">
        <v>158.31024914750225</v>
      </c>
    </row>
    <row r="5486" spans="2:3" x14ac:dyDescent="0.25">
      <c r="B5486" s="238">
        <v>5423</v>
      </c>
      <c r="C5486" s="237">
        <v>106.77198181400638</v>
      </c>
    </row>
    <row r="5487" spans="2:3" x14ac:dyDescent="0.25">
      <c r="B5487" s="238">
        <v>5424</v>
      </c>
      <c r="C5487" s="237">
        <v>186.92063091105061</v>
      </c>
    </row>
    <row r="5488" spans="2:3" x14ac:dyDescent="0.25">
      <c r="B5488" s="238">
        <v>5425</v>
      </c>
      <c r="C5488" s="237">
        <v>-110.10655535595791</v>
      </c>
    </row>
    <row r="5489" spans="2:3" x14ac:dyDescent="0.25">
      <c r="B5489" s="238">
        <v>5426</v>
      </c>
      <c r="C5489" s="237">
        <v>-61.36827303528753</v>
      </c>
    </row>
    <row r="5490" spans="2:3" x14ac:dyDescent="0.25">
      <c r="B5490" s="238">
        <v>5427</v>
      </c>
      <c r="C5490" s="237">
        <v>109.65871457714935</v>
      </c>
    </row>
    <row r="5491" spans="2:3" x14ac:dyDescent="0.25">
      <c r="B5491" s="238">
        <v>5428</v>
      </c>
      <c r="C5491" s="237">
        <v>288.41473100137262</v>
      </c>
    </row>
    <row r="5492" spans="2:3" x14ac:dyDescent="0.25">
      <c r="B5492" s="238">
        <v>5429</v>
      </c>
      <c r="C5492" s="237">
        <v>201.45331192380212</v>
      </c>
    </row>
    <row r="5493" spans="2:3" x14ac:dyDescent="0.25">
      <c r="B5493" s="238">
        <v>5430</v>
      </c>
      <c r="C5493" s="237">
        <v>69.962579007858864</v>
      </c>
    </row>
    <row r="5494" spans="2:3" x14ac:dyDescent="0.25">
      <c r="B5494" s="238">
        <v>5431</v>
      </c>
      <c r="C5494" s="237">
        <v>-47.871623512248107</v>
      </c>
    </row>
    <row r="5495" spans="2:3" x14ac:dyDescent="0.25">
      <c r="B5495" s="238">
        <v>5432</v>
      </c>
      <c r="C5495" s="237">
        <v>289.16637182567501</v>
      </c>
    </row>
    <row r="5496" spans="2:3" x14ac:dyDescent="0.25">
      <c r="B5496" s="238">
        <v>5433</v>
      </c>
      <c r="C5496" s="237">
        <v>-57.622800485540978</v>
      </c>
    </row>
    <row r="5497" spans="2:3" x14ac:dyDescent="0.25">
      <c r="B5497" s="238">
        <v>5434</v>
      </c>
      <c r="C5497" s="237">
        <v>90.150617173425957</v>
      </c>
    </row>
    <row r="5498" spans="2:3" x14ac:dyDescent="0.25">
      <c r="B5498" s="238">
        <v>5435</v>
      </c>
      <c r="C5498" s="237">
        <v>81.844489654215295</v>
      </c>
    </row>
    <row r="5499" spans="2:3" x14ac:dyDescent="0.25">
      <c r="B5499" s="238">
        <v>5436</v>
      </c>
      <c r="C5499" s="237">
        <v>174.2015720032351</v>
      </c>
    </row>
    <row r="5500" spans="2:3" x14ac:dyDescent="0.25">
      <c r="B5500" s="238">
        <v>5437</v>
      </c>
      <c r="C5500" s="237">
        <v>160.72422673384517</v>
      </c>
    </row>
    <row r="5501" spans="2:3" x14ac:dyDescent="0.25">
      <c r="B5501" s="238">
        <v>5438</v>
      </c>
      <c r="C5501" s="237">
        <v>73.369476432225042</v>
      </c>
    </row>
    <row r="5502" spans="2:3" x14ac:dyDescent="0.25">
      <c r="B5502" s="238">
        <v>5439</v>
      </c>
      <c r="C5502" s="237">
        <v>275.285785755343</v>
      </c>
    </row>
    <row r="5503" spans="2:3" x14ac:dyDescent="0.25">
      <c r="B5503" s="238">
        <v>5440</v>
      </c>
      <c r="C5503" s="237">
        <v>467.75773255623272</v>
      </c>
    </row>
    <row r="5504" spans="2:3" x14ac:dyDescent="0.25">
      <c r="B5504" s="238">
        <v>5441</v>
      </c>
      <c r="C5504" s="237">
        <v>236.03809522145406</v>
      </c>
    </row>
    <row r="5505" spans="2:3" x14ac:dyDescent="0.25">
      <c r="B5505" s="238">
        <v>5442</v>
      </c>
      <c r="C5505" s="237">
        <v>49.884505859919969</v>
      </c>
    </row>
    <row r="5506" spans="2:3" x14ac:dyDescent="0.25">
      <c r="B5506" s="238">
        <v>5443</v>
      </c>
      <c r="C5506" s="237">
        <v>132.74354107078804</v>
      </c>
    </row>
    <row r="5507" spans="2:3" x14ac:dyDescent="0.25">
      <c r="B5507" s="238">
        <v>5444</v>
      </c>
      <c r="C5507" s="237">
        <v>110.97468275860496</v>
      </c>
    </row>
    <row r="5508" spans="2:3" x14ac:dyDescent="0.25">
      <c r="B5508" s="238">
        <v>5445</v>
      </c>
      <c r="C5508" s="237">
        <v>229.56227066885498</v>
      </c>
    </row>
    <row r="5509" spans="2:3" x14ac:dyDescent="0.25">
      <c r="B5509" s="238">
        <v>5446</v>
      </c>
      <c r="C5509" s="237">
        <v>207.80105032287068</v>
      </c>
    </row>
    <row r="5510" spans="2:3" x14ac:dyDescent="0.25">
      <c r="B5510" s="238">
        <v>5447</v>
      </c>
      <c r="C5510" s="237">
        <v>51.127390639269194</v>
      </c>
    </row>
    <row r="5511" spans="2:3" x14ac:dyDescent="0.25">
      <c r="B5511" s="238">
        <v>5448</v>
      </c>
      <c r="C5511" s="237">
        <v>72.62186194484832</v>
      </c>
    </row>
    <row r="5512" spans="2:3" x14ac:dyDescent="0.25">
      <c r="B5512" s="238">
        <v>5449</v>
      </c>
      <c r="C5512" s="237">
        <v>390.24920922197714</v>
      </c>
    </row>
    <row r="5513" spans="2:3" x14ac:dyDescent="0.25">
      <c r="B5513" s="238">
        <v>5450</v>
      </c>
      <c r="C5513" s="237">
        <v>55.267999005167184</v>
      </c>
    </row>
    <row r="5514" spans="2:3" x14ac:dyDescent="0.25">
      <c r="B5514" s="238">
        <v>5451</v>
      </c>
      <c r="C5514" s="237">
        <v>68.911746362457677</v>
      </c>
    </row>
    <row r="5515" spans="2:3" x14ac:dyDescent="0.25">
      <c r="B5515" s="238">
        <v>5452</v>
      </c>
      <c r="C5515" s="237">
        <v>91.756319920865153</v>
      </c>
    </row>
    <row r="5516" spans="2:3" x14ac:dyDescent="0.25">
      <c r="B5516" s="238">
        <v>5453</v>
      </c>
      <c r="C5516" s="237">
        <v>67.97794922146457</v>
      </c>
    </row>
    <row r="5517" spans="2:3" x14ac:dyDescent="0.25">
      <c r="B5517" s="238">
        <v>5454</v>
      </c>
      <c r="C5517" s="237">
        <v>134.85759544259673</v>
      </c>
    </row>
    <row r="5518" spans="2:3" x14ac:dyDescent="0.25">
      <c r="B5518" s="238">
        <v>5455</v>
      </c>
      <c r="C5518" s="237">
        <v>33.040001068892153</v>
      </c>
    </row>
    <row r="5519" spans="2:3" x14ac:dyDescent="0.25">
      <c r="B5519" s="238">
        <v>5456</v>
      </c>
      <c r="C5519" s="237">
        <v>297.84409926186203</v>
      </c>
    </row>
    <row r="5520" spans="2:3" x14ac:dyDescent="0.25">
      <c r="B5520" s="238">
        <v>5457</v>
      </c>
      <c r="C5520" s="237">
        <v>61.831337908491236</v>
      </c>
    </row>
    <row r="5521" spans="2:3" x14ac:dyDescent="0.25">
      <c r="B5521" s="238">
        <v>5458</v>
      </c>
      <c r="C5521" s="237">
        <v>68.642416686723664</v>
      </c>
    </row>
    <row r="5522" spans="2:3" x14ac:dyDescent="0.25">
      <c r="B5522" s="238">
        <v>5459</v>
      </c>
      <c r="C5522" s="237">
        <v>53.330475502957938</v>
      </c>
    </row>
    <row r="5523" spans="2:3" x14ac:dyDescent="0.25">
      <c r="B5523" s="238">
        <v>5460</v>
      </c>
      <c r="C5523" s="237">
        <v>332.73640213888734</v>
      </c>
    </row>
    <row r="5524" spans="2:3" x14ac:dyDescent="0.25">
      <c r="B5524" s="238">
        <v>5461</v>
      </c>
      <c r="C5524" s="237">
        <v>-67.652273035280388</v>
      </c>
    </row>
    <row r="5525" spans="2:3" x14ac:dyDescent="0.25">
      <c r="B5525" s="238">
        <v>5462</v>
      </c>
      <c r="C5525" s="237">
        <v>57.806992384880481</v>
      </c>
    </row>
    <row r="5526" spans="2:3" x14ac:dyDescent="0.25">
      <c r="B5526" s="238">
        <v>5463</v>
      </c>
      <c r="C5526" s="237">
        <v>240.75607162909506</v>
      </c>
    </row>
    <row r="5527" spans="2:3" x14ac:dyDescent="0.25">
      <c r="B5527" s="238">
        <v>5464</v>
      </c>
      <c r="C5527" s="237">
        <v>130.26222485394149</v>
      </c>
    </row>
    <row r="5528" spans="2:3" x14ac:dyDescent="0.25">
      <c r="B5528" s="238">
        <v>5465</v>
      </c>
      <c r="C5528" s="237">
        <v>563.91524480798591</v>
      </c>
    </row>
    <row r="5529" spans="2:3" x14ac:dyDescent="0.25">
      <c r="B5529" s="238">
        <v>5466</v>
      </c>
      <c r="C5529" s="237">
        <v>2.0401253694196271</v>
      </c>
    </row>
    <row r="5530" spans="2:3" x14ac:dyDescent="0.25">
      <c r="B5530" s="238">
        <v>5467</v>
      </c>
      <c r="C5530" s="237">
        <v>-12.561657297021128</v>
      </c>
    </row>
    <row r="5531" spans="2:3" x14ac:dyDescent="0.25">
      <c r="B5531" s="238">
        <v>5468</v>
      </c>
      <c r="C5531" s="237">
        <v>34.670011094671011</v>
      </c>
    </row>
    <row r="5532" spans="2:3" x14ac:dyDescent="0.25">
      <c r="B5532" s="238">
        <v>5469</v>
      </c>
      <c r="C5532" s="237">
        <v>220.21737375658387</v>
      </c>
    </row>
    <row r="5533" spans="2:3" x14ac:dyDescent="0.25">
      <c r="B5533" s="238">
        <v>5470</v>
      </c>
      <c r="C5533" s="237">
        <v>338.78544991006754</v>
      </c>
    </row>
    <row r="5534" spans="2:3" x14ac:dyDescent="0.25">
      <c r="B5534" s="238">
        <v>5471</v>
      </c>
      <c r="C5534" s="237">
        <v>175.74532403158884</v>
      </c>
    </row>
    <row r="5535" spans="2:3" x14ac:dyDescent="0.25">
      <c r="B5535" s="238">
        <v>5472</v>
      </c>
      <c r="C5535" s="237">
        <v>153.72403297838426</v>
      </c>
    </row>
    <row r="5536" spans="2:3" x14ac:dyDescent="0.25">
      <c r="B5536" s="238">
        <v>5473</v>
      </c>
      <c r="C5536" s="237">
        <v>-151.27572121545899</v>
      </c>
    </row>
    <row r="5537" spans="2:3" x14ac:dyDescent="0.25">
      <c r="B5537" s="238">
        <v>5474</v>
      </c>
      <c r="C5537" s="237">
        <v>-85.870768661977792</v>
      </c>
    </row>
    <row r="5538" spans="2:3" x14ac:dyDescent="0.25">
      <c r="B5538" s="238">
        <v>5475</v>
      </c>
      <c r="C5538" s="237">
        <v>145.22575701812164</v>
      </c>
    </row>
    <row r="5539" spans="2:3" x14ac:dyDescent="0.25">
      <c r="B5539" s="238">
        <v>5476</v>
      </c>
      <c r="C5539" s="237">
        <v>-124.95281985945084</v>
      </c>
    </row>
    <row r="5540" spans="2:3" x14ac:dyDescent="0.25">
      <c r="B5540" s="238">
        <v>5477</v>
      </c>
      <c r="C5540" s="237">
        <v>88.887190994982177</v>
      </c>
    </row>
    <row r="5541" spans="2:3" x14ac:dyDescent="0.25">
      <c r="B5541" s="238">
        <v>5478</v>
      </c>
      <c r="C5541" s="237">
        <v>196.04088112523823</v>
      </c>
    </row>
    <row r="5542" spans="2:3" x14ac:dyDescent="0.25">
      <c r="B5542" s="238">
        <v>5479</v>
      </c>
      <c r="C5542" s="237">
        <v>152.26148621755527</v>
      </c>
    </row>
    <row r="5543" spans="2:3" x14ac:dyDescent="0.25">
      <c r="B5543" s="238">
        <v>5480</v>
      </c>
      <c r="C5543" s="237">
        <v>-23.630516857286239</v>
      </c>
    </row>
    <row r="5544" spans="2:3" x14ac:dyDescent="0.25">
      <c r="B5544" s="238">
        <v>5481</v>
      </c>
      <c r="C5544" s="237">
        <v>246.87012533427423</v>
      </c>
    </row>
    <row r="5545" spans="2:3" x14ac:dyDescent="0.25">
      <c r="B5545" s="238">
        <v>5482</v>
      </c>
      <c r="C5545" s="237">
        <v>182.6885675002159</v>
      </c>
    </row>
    <row r="5546" spans="2:3" x14ac:dyDescent="0.25">
      <c r="B5546" s="238">
        <v>5483</v>
      </c>
      <c r="C5546" s="237">
        <v>206.11274447584105</v>
      </c>
    </row>
    <row r="5547" spans="2:3" x14ac:dyDescent="0.25">
      <c r="B5547" s="238">
        <v>5484</v>
      </c>
      <c r="C5547" s="237">
        <v>-105.88783382398464</v>
      </c>
    </row>
    <row r="5548" spans="2:3" x14ac:dyDescent="0.25">
      <c r="B5548" s="238">
        <v>5485</v>
      </c>
      <c r="C5548" s="237">
        <v>228.13794517532591</v>
      </c>
    </row>
    <row r="5549" spans="2:3" x14ac:dyDescent="0.25">
      <c r="B5549" s="238">
        <v>5486</v>
      </c>
      <c r="C5549" s="237">
        <v>67.689365506417403</v>
      </c>
    </row>
    <row r="5550" spans="2:3" x14ac:dyDescent="0.25">
      <c r="B5550" s="238">
        <v>5487</v>
      </c>
      <c r="C5550" s="237">
        <v>190.59950374063396</v>
      </c>
    </row>
    <row r="5551" spans="2:3" x14ac:dyDescent="0.25">
      <c r="B5551" s="238">
        <v>5488</v>
      </c>
      <c r="C5551" s="237">
        <v>242.86912034618774</v>
      </c>
    </row>
    <row r="5552" spans="2:3" x14ac:dyDescent="0.25">
      <c r="B5552" s="238">
        <v>5489</v>
      </c>
      <c r="C5552" s="237">
        <v>21.911261358731025</v>
      </c>
    </row>
    <row r="5553" spans="2:3" x14ac:dyDescent="0.25">
      <c r="B5553" s="238">
        <v>5490</v>
      </c>
      <c r="C5553" s="237">
        <v>261.8936448111491</v>
      </c>
    </row>
    <row r="5554" spans="2:3" x14ac:dyDescent="0.25">
      <c r="B5554" s="238">
        <v>5491</v>
      </c>
      <c r="C5554" s="237">
        <v>272.40817018692383</v>
      </c>
    </row>
    <row r="5555" spans="2:3" x14ac:dyDescent="0.25">
      <c r="B5555" s="238">
        <v>5492</v>
      </c>
      <c r="C5555" s="237">
        <v>141.66590888016066</v>
      </c>
    </row>
    <row r="5556" spans="2:3" x14ac:dyDescent="0.25">
      <c r="B5556" s="238">
        <v>5493</v>
      </c>
      <c r="C5556" s="237">
        <v>-56.289296179908547</v>
      </c>
    </row>
    <row r="5557" spans="2:3" x14ac:dyDescent="0.25">
      <c r="B5557" s="238">
        <v>5494</v>
      </c>
      <c r="C5557" s="237">
        <v>29.495481987919092</v>
      </c>
    </row>
    <row r="5558" spans="2:3" x14ac:dyDescent="0.25">
      <c r="B5558" s="238">
        <v>5495</v>
      </c>
      <c r="C5558" s="237">
        <v>-50.429299692195571</v>
      </c>
    </row>
    <row r="5559" spans="2:3" x14ac:dyDescent="0.25">
      <c r="B5559" s="238">
        <v>5496</v>
      </c>
      <c r="C5559" s="237">
        <v>396.93743558623186</v>
      </c>
    </row>
    <row r="5560" spans="2:3" x14ac:dyDescent="0.25">
      <c r="B5560" s="238">
        <v>5497</v>
      </c>
      <c r="C5560" s="237">
        <v>328.7165474455245</v>
      </c>
    </row>
    <row r="5561" spans="2:3" x14ac:dyDescent="0.25">
      <c r="B5561" s="238">
        <v>5498</v>
      </c>
      <c r="C5561" s="237">
        <v>378.79587917527988</v>
      </c>
    </row>
    <row r="5562" spans="2:3" x14ac:dyDescent="0.25">
      <c r="B5562" s="238">
        <v>5499</v>
      </c>
      <c r="C5562" s="237">
        <v>27.021885612680904</v>
      </c>
    </row>
    <row r="5563" spans="2:3" x14ac:dyDescent="0.25">
      <c r="B5563" s="238">
        <v>5500</v>
      </c>
      <c r="C5563" s="237">
        <v>135.0612985554958</v>
      </c>
    </row>
    <row r="5564" spans="2:3" x14ac:dyDescent="0.25">
      <c r="B5564" s="238">
        <v>5501</v>
      </c>
      <c r="C5564" s="237">
        <v>65.205685177538044</v>
      </c>
    </row>
    <row r="5565" spans="2:3" x14ac:dyDescent="0.25">
      <c r="B5565" s="238">
        <v>5502</v>
      </c>
      <c r="C5565" s="237">
        <v>-7.8827162959519512</v>
      </c>
    </row>
    <row r="5566" spans="2:3" x14ac:dyDescent="0.25">
      <c r="B5566" s="238">
        <v>5503</v>
      </c>
      <c r="C5566" s="237">
        <v>-43.634766023532762</v>
      </c>
    </row>
    <row r="5567" spans="2:3" x14ac:dyDescent="0.25">
      <c r="B5567" s="238">
        <v>5504</v>
      </c>
      <c r="C5567" s="237">
        <v>174.59760144766025</v>
      </c>
    </row>
    <row r="5568" spans="2:3" x14ac:dyDescent="0.25">
      <c r="B5568" s="238">
        <v>5505</v>
      </c>
      <c r="C5568" s="237">
        <v>-88.248119235879727</v>
      </c>
    </row>
    <row r="5569" spans="2:3" x14ac:dyDescent="0.25">
      <c r="B5569" s="238">
        <v>5506</v>
      </c>
      <c r="C5569" s="237">
        <v>178.34758546654632</v>
      </c>
    </row>
    <row r="5570" spans="2:3" x14ac:dyDescent="0.25">
      <c r="B5570" s="238">
        <v>5507</v>
      </c>
      <c r="C5570" s="237">
        <v>135.60273215570365</v>
      </c>
    </row>
    <row r="5571" spans="2:3" x14ac:dyDescent="0.25">
      <c r="B5571" s="238">
        <v>5508</v>
      </c>
      <c r="C5571" s="237">
        <v>89.472528116444309</v>
      </c>
    </row>
    <row r="5572" spans="2:3" x14ac:dyDescent="0.25">
      <c r="B5572" s="238">
        <v>5509</v>
      </c>
      <c r="C5572" s="237">
        <v>146.81718098039488</v>
      </c>
    </row>
    <row r="5573" spans="2:3" x14ac:dyDescent="0.25">
      <c r="B5573" s="238">
        <v>5510</v>
      </c>
      <c r="C5573" s="237">
        <v>250.96948179027592</v>
      </c>
    </row>
    <row r="5574" spans="2:3" x14ac:dyDescent="0.25">
      <c r="B5574" s="238">
        <v>5511</v>
      </c>
      <c r="C5574" s="237">
        <v>148.11780160613912</v>
      </c>
    </row>
    <row r="5575" spans="2:3" x14ac:dyDescent="0.25">
      <c r="B5575" s="238">
        <v>5512</v>
      </c>
      <c r="C5575" s="237">
        <v>226.2823915604065</v>
      </c>
    </row>
    <row r="5576" spans="2:3" x14ac:dyDescent="0.25">
      <c r="B5576" s="238">
        <v>5513</v>
      </c>
      <c r="C5576" s="237">
        <v>-163.41997038761428</v>
      </c>
    </row>
    <row r="5577" spans="2:3" x14ac:dyDescent="0.25">
      <c r="B5577" s="238">
        <v>5514</v>
      </c>
      <c r="C5577" s="237">
        <v>246.0287266385082</v>
      </c>
    </row>
    <row r="5578" spans="2:3" x14ac:dyDescent="0.25">
      <c r="B5578" s="238">
        <v>5515</v>
      </c>
      <c r="C5578" s="237">
        <v>32.442153101970561</v>
      </c>
    </row>
    <row r="5579" spans="2:3" x14ac:dyDescent="0.25">
      <c r="B5579" s="238">
        <v>5516</v>
      </c>
      <c r="C5579" s="237">
        <v>197.65904379090421</v>
      </c>
    </row>
    <row r="5580" spans="2:3" x14ac:dyDescent="0.25">
      <c r="B5580" s="238">
        <v>5517</v>
      </c>
      <c r="C5580" s="237">
        <v>366.67566028182046</v>
      </c>
    </row>
    <row r="5581" spans="2:3" x14ac:dyDescent="0.25">
      <c r="B5581" s="238">
        <v>5518</v>
      </c>
      <c r="C5581" s="237">
        <v>199.25371241417571</v>
      </c>
    </row>
    <row r="5582" spans="2:3" x14ac:dyDescent="0.25">
      <c r="B5582" s="238">
        <v>5519</v>
      </c>
      <c r="C5582" s="237">
        <v>-189.16186863936758</v>
      </c>
    </row>
    <row r="5583" spans="2:3" x14ac:dyDescent="0.25">
      <c r="B5583" s="238">
        <v>5520</v>
      </c>
      <c r="C5583" s="237">
        <v>264.45497728265349</v>
      </c>
    </row>
    <row r="5584" spans="2:3" x14ac:dyDescent="0.25">
      <c r="B5584" s="238">
        <v>5521</v>
      </c>
      <c r="C5584" s="237">
        <v>321.84618819049479</v>
      </c>
    </row>
    <row r="5585" spans="2:3" x14ac:dyDescent="0.25">
      <c r="B5585" s="238">
        <v>5522</v>
      </c>
      <c r="C5585" s="237">
        <v>23.185113704397324</v>
      </c>
    </row>
    <row r="5586" spans="2:3" x14ac:dyDescent="0.25">
      <c r="B5586" s="238">
        <v>5523</v>
      </c>
      <c r="C5586" s="237">
        <v>-152.88803935683666</v>
      </c>
    </row>
    <row r="5587" spans="2:3" x14ac:dyDescent="0.25">
      <c r="B5587" s="238">
        <v>5524</v>
      </c>
      <c r="C5587" s="237">
        <v>61.252346890205366</v>
      </c>
    </row>
    <row r="5588" spans="2:3" x14ac:dyDescent="0.25">
      <c r="B5588" s="238">
        <v>5525</v>
      </c>
      <c r="C5588" s="237">
        <v>228.67719946993157</v>
      </c>
    </row>
    <row r="5589" spans="2:3" x14ac:dyDescent="0.25">
      <c r="B5589" s="238">
        <v>5526</v>
      </c>
      <c r="C5589" s="237">
        <v>314.15883878592871</v>
      </c>
    </row>
    <row r="5590" spans="2:3" x14ac:dyDescent="0.25">
      <c r="B5590" s="238">
        <v>5527</v>
      </c>
      <c r="C5590" s="237">
        <v>176.04116361005038</v>
      </c>
    </row>
    <row r="5591" spans="2:3" x14ac:dyDescent="0.25">
      <c r="B5591" s="238">
        <v>5528</v>
      </c>
      <c r="C5591" s="237">
        <v>138.18424044317894</v>
      </c>
    </row>
    <row r="5592" spans="2:3" x14ac:dyDescent="0.25">
      <c r="B5592" s="238">
        <v>5529</v>
      </c>
      <c r="C5592" s="237">
        <v>-119.98373066708285</v>
      </c>
    </row>
    <row r="5593" spans="2:3" x14ac:dyDescent="0.25">
      <c r="B5593" s="238">
        <v>5530</v>
      </c>
      <c r="C5593" s="237">
        <v>290.39850752951099</v>
      </c>
    </row>
    <row r="5594" spans="2:3" x14ac:dyDescent="0.25">
      <c r="B5594" s="238">
        <v>5531</v>
      </c>
      <c r="C5594" s="237">
        <v>113.80242548602281</v>
      </c>
    </row>
    <row r="5595" spans="2:3" x14ac:dyDescent="0.25">
      <c r="B5595" s="238">
        <v>5532</v>
      </c>
      <c r="C5595" s="237">
        <v>-248.32215412854725</v>
      </c>
    </row>
    <row r="5596" spans="2:3" x14ac:dyDescent="0.25">
      <c r="B5596" s="238">
        <v>5533</v>
      </c>
      <c r="C5596" s="237">
        <v>27.469985840637307</v>
      </c>
    </row>
    <row r="5597" spans="2:3" x14ac:dyDescent="0.25">
      <c r="B5597" s="238">
        <v>5534</v>
      </c>
      <c r="C5597" s="237">
        <v>90.637975105624136</v>
      </c>
    </row>
    <row r="5598" spans="2:3" x14ac:dyDescent="0.25">
      <c r="B5598" s="238">
        <v>5535</v>
      </c>
      <c r="C5598" s="237">
        <v>213.26416719950711</v>
      </c>
    </row>
    <row r="5599" spans="2:3" x14ac:dyDescent="0.25">
      <c r="B5599" s="238">
        <v>5536</v>
      </c>
      <c r="C5599" s="237">
        <v>256.55377705841011</v>
      </c>
    </row>
    <row r="5600" spans="2:3" x14ac:dyDescent="0.25">
      <c r="B5600" s="238">
        <v>5537</v>
      </c>
      <c r="C5600" s="237">
        <v>267.02823468791928</v>
      </c>
    </row>
    <row r="5601" spans="2:3" x14ac:dyDescent="0.25">
      <c r="B5601" s="238">
        <v>5538</v>
      </c>
      <c r="C5601" s="237">
        <v>-133.44137032007046</v>
      </c>
    </row>
    <row r="5602" spans="2:3" x14ac:dyDescent="0.25">
      <c r="B5602" s="238">
        <v>5539</v>
      </c>
      <c r="C5602" s="237">
        <v>29.72333597868716</v>
      </c>
    </row>
    <row r="5603" spans="2:3" x14ac:dyDescent="0.25">
      <c r="B5603" s="238">
        <v>5540</v>
      </c>
      <c r="C5603" s="237">
        <v>136.77082368283334</v>
      </c>
    </row>
    <row r="5604" spans="2:3" x14ac:dyDescent="0.25">
      <c r="B5604" s="238">
        <v>5541</v>
      </c>
      <c r="C5604" s="237">
        <v>165.29063387493821</v>
      </c>
    </row>
    <row r="5605" spans="2:3" x14ac:dyDescent="0.25">
      <c r="B5605" s="238">
        <v>5542</v>
      </c>
      <c r="C5605" s="237">
        <v>-20.769918714290128</v>
      </c>
    </row>
    <row r="5606" spans="2:3" x14ac:dyDescent="0.25">
      <c r="B5606" s="238">
        <v>5543</v>
      </c>
      <c r="C5606" s="237">
        <v>250.03026163520812</v>
      </c>
    </row>
    <row r="5607" spans="2:3" x14ac:dyDescent="0.25">
      <c r="B5607" s="238">
        <v>5544</v>
      </c>
      <c r="C5607" s="237">
        <v>2.0751711735719596</v>
      </c>
    </row>
    <row r="5608" spans="2:3" x14ac:dyDescent="0.25">
      <c r="B5608" s="238">
        <v>5545</v>
      </c>
      <c r="C5608" s="237">
        <v>155.66745615315688</v>
      </c>
    </row>
    <row r="5609" spans="2:3" x14ac:dyDescent="0.25">
      <c r="B5609" s="238">
        <v>5546</v>
      </c>
      <c r="C5609" s="237">
        <v>287.90247728171164</v>
      </c>
    </row>
    <row r="5610" spans="2:3" x14ac:dyDescent="0.25">
      <c r="B5610" s="238">
        <v>5547</v>
      </c>
      <c r="C5610" s="237">
        <v>-9.1023138611307388</v>
      </c>
    </row>
    <row r="5611" spans="2:3" x14ac:dyDescent="0.25">
      <c r="B5611" s="238">
        <v>5548</v>
      </c>
      <c r="C5611" s="237">
        <v>23.377411651624641</v>
      </c>
    </row>
    <row r="5612" spans="2:3" x14ac:dyDescent="0.25">
      <c r="B5612" s="238">
        <v>5549</v>
      </c>
      <c r="C5612" s="237">
        <v>-75.789667312983312</v>
      </c>
    </row>
    <row r="5613" spans="2:3" x14ac:dyDescent="0.25">
      <c r="B5613" s="238">
        <v>5550</v>
      </c>
      <c r="C5613" s="237">
        <v>242.47923944707065</v>
      </c>
    </row>
    <row r="5614" spans="2:3" x14ac:dyDescent="0.25">
      <c r="B5614" s="238">
        <v>5551</v>
      </c>
      <c r="C5614" s="237">
        <v>-30.263282650356444</v>
      </c>
    </row>
    <row r="5615" spans="2:3" x14ac:dyDescent="0.25">
      <c r="B5615" s="238">
        <v>5552</v>
      </c>
      <c r="C5615" s="237">
        <v>256.49945791622179</v>
      </c>
    </row>
    <row r="5616" spans="2:3" x14ac:dyDescent="0.25">
      <c r="B5616" s="238">
        <v>5553</v>
      </c>
      <c r="C5616" s="237">
        <v>68.908702945706082</v>
      </c>
    </row>
    <row r="5617" spans="2:3" x14ac:dyDescent="0.25">
      <c r="B5617" s="238">
        <v>5554</v>
      </c>
      <c r="C5617" s="237">
        <v>117.47007807825264</v>
      </c>
    </row>
    <row r="5618" spans="2:3" x14ac:dyDescent="0.25">
      <c r="B5618" s="238">
        <v>5555</v>
      </c>
      <c r="C5618" s="237">
        <v>99.545382070366813</v>
      </c>
    </row>
    <row r="5619" spans="2:3" x14ac:dyDescent="0.25">
      <c r="B5619" s="238">
        <v>5556</v>
      </c>
      <c r="C5619" s="237">
        <v>78.965254330076078</v>
      </c>
    </row>
    <row r="5620" spans="2:3" x14ac:dyDescent="0.25">
      <c r="B5620" s="238">
        <v>5557</v>
      </c>
      <c r="C5620" s="237">
        <v>136.05393464768503</v>
      </c>
    </row>
    <row r="5621" spans="2:3" x14ac:dyDescent="0.25">
      <c r="B5621" s="238">
        <v>5558</v>
      </c>
      <c r="C5621" s="237">
        <v>31.533577396541247</v>
      </c>
    </row>
    <row r="5622" spans="2:3" x14ac:dyDescent="0.25">
      <c r="B5622" s="238">
        <v>5559</v>
      </c>
      <c r="C5622" s="237">
        <v>90.947925336070043</v>
      </c>
    </row>
    <row r="5623" spans="2:3" x14ac:dyDescent="0.25">
      <c r="B5623" s="238">
        <v>5560</v>
      </c>
      <c r="C5623" s="237">
        <v>392.58346949319122</v>
      </c>
    </row>
    <row r="5624" spans="2:3" x14ac:dyDescent="0.25">
      <c r="B5624" s="238">
        <v>5561</v>
      </c>
      <c r="C5624" s="237">
        <v>73.01236313730891</v>
      </c>
    </row>
    <row r="5625" spans="2:3" x14ac:dyDescent="0.25">
      <c r="B5625" s="238">
        <v>5562</v>
      </c>
      <c r="C5625" s="237">
        <v>94.241273388789423</v>
      </c>
    </row>
    <row r="5626" spans="2:3" x14ac:dyDescent="0.25">
      <c r="B5626" s="238">
        <v>5563</v>
      </c>
      <c r="C5626" s="237">
        <v>471.69353618440749</v>
      </c>
    </row>
    <row r="5627" spans="2:3" x14ac:dyDescent="0.25">
      <c r="B5627" s="238">
        <v>5564</v>
      </c>
      <c r="C5627" s="237">
        <v>58.779279806145929</v>
      </c>
    </row>
    <row r="5628" spans="2:3" x14ac:dyDescent="0.25">
      <c r="B5628" s="238">
        <v>5565</v>
      </c>
      <c r="C5628" s="237">
        <v>-50.614126318848434</v>
      </c>
    </row>
    <row r="5629" spans="2:3" x14ac:dyDescent="0.25">
      <c r="B5629" s="238">
        <v>5566</v>
      </c>
      <c r="C5629" s="237">
        <v>249.78610156359969</v>
      </c>
    </row>
    <row r="5630" spans="2:3" x14ac:dyDescent="0.25">
      <c r="B5630" s="238">
        <v>5567</v>
      </c>
      <c r="C5630" s="237">
        <v>102.7802908948041</v>
      </c>
    </row>
    <row r="5631" spans="2:3" x14ac:dyDescent="0.25">
      <c r="B5631" s="238">
        <v>5568</v>
      </c>
      <c r="C5631" s="237">
        <v>141.08347400235402</v>
      </c>
    </row>
    <row r="5632" spans="2:3" x14ac:dyDescent="0.25">
      <c r="B5632" s="238">
        <v>5569</v>
      </c>
      <c r="C5632" s="237">
        <v>-11.526218365694888</v>
      </c>
    </row>
    <row r="5633" spans="2:3" x14ac:dyDescent="0.25">
      <c r="B5633" s="238">
        <v>5570</v>
      </c>
      <c r="C5633" s="237">
        <v>140.88202537063731</v>
      </c>
    </row>
    <row r="5634" spans="2:3" x14ac:dyDescent="0.25">
      <c r="B5634" s="238">
        <v>5571</v>
      </c>
      <c r="C5634" s="237">
        <v>-120.4555782110171</v>
      </c>
    </row>
    <row r="5635" spans="2:3" x14ac:dyDescent="0.25">
      <c r="B5635" s="238">
        <v>5572</v>
      </c>
      <c r="C5635" s="237">
        <v>184.23168560831681</v>
      </c>
    </row>
    <row r="5636" spans="2:3" x14ac:dyDescent="0.25">
      <c r="B5636" s="238">
        <v>5573</v>
      </c>
      <c r="C5636" s="237">
        <v>-76.874605616436639</v>
      </c>
    </row>
    <row r="5637" spans="2:3" x14ac:dyDescent="0.25">
      <c r="B5637" s="238">
        <v>5574</v>
      </c>
      <c r="C5637" s="237">
        <v>105.57340022440641</v>
      </c>
    </row>
    <row r="5638" spans="2:3" x14ac:dyDescent="0.25">
      <c r="B5638" s="238">
        <v>5575</v>
      </c>
      <c r="C5638" s="237">
        <v>298.89784049034239</v>
      </c>
    </row>
    <row r="5639" spans="2:3" x14ac:dyDescent="0.25">
      <c r="B5639" s="238">
        <v>5576</v>
      </c>
      <c r="C5639" s="237">
        <v>215.52344832806048</v>
      </c>
    </row>
    <row r="5640" spans="2:3" x14ac:dyDescent="0.25">
      <c r="B5640" s="238">
        <v>5577</v>
      </c>
      <c r="C5640" s="237">
        <v>-86.282293657925209</v>
      </c>
    </row>
    <row r="5641" spans="2:3" x14ac:dyDescent="0.25">
      <c r="B5641" s="238">
        <v>5578</v>
      </c>
      <c r="C5641" s="237">
        <v>115.27339459935179</v>
      </c>
    </row>
    <row r="5642" spans="2:3" x14ac:dyDescent="0.25">
      <c r="B5642" s="238">
        <v>5579</v>
      </c>
      <c r="C5642" s="237">
        <v>-22.287281592194233</v>
      </c>
    </row>
    <row r="5643" spans="2:3" x14ac:dyDescent="0.25">
      <c r="B5643" s="238">
        <v>5580</v>
      </c>
      <c r="C5643" s="237">
        <v>147.60508943317916</v>
      </c>
    </row>
    <row r="5644" spans="2:3" x14ac:dyDescent="0.25">
      <c r="B5644" s="238">
        <v>5581</v>
      </c>
      <c r="C5644" s="237">
        <v>245.05798282911371</v>
      </c>
    </row>
    <row r="5645" spans="2:3" x14ac:dyDescent="0.25">
      <c r="B5645" s="238">
        <v>5582</v>
      </c>
      <c r="C5645" s="237">
        <v>120.14306803039382</v>
      </c>
    </row>
    <row r="5646" spans="2:3" x14ac:dyDescent="0.25">
      <c r="B5646" s="238">
        <v>5583</v>
      </c>
      <c r="C5646" s="237">
        <v>146.71158602914753</v>
      </c>
    </row>
    <row r="5647" spans="2:3" x14ac:dyDescent="0.25">
      <c r="B5647" s="238">
        <v>5584</v>
      </c>
      <c r="C5647" s="237">
        <v>273.31667321854968</v>
      </c>
    </row>
    <row r="5648" spans="2:3" x14ac:dyDescent="0.25">
      <c r="B5648" s="238">
        <v>5585</v>
      </c>
      <c r="C5648" s="237">
        <v>132.586807705773</v>
      </c>
    </row>
    <row r="5649" spans="2:3" x14ac:dyDescent="0.25">
      <c r="B5649" s="238">
        <v>5586</v>
      </c>
      <c r="C5649" s="237">
        <v>262.75869021405708</v>
      </c>
    </row>
    <row r="5650" spans="2:3" x14ac:dyDescent="0.25">
      <c r="B5650" s="238">
        <v>5587</v>
      </c>
      <c r="C5650" s="237">
        <v>47.354104138522814</v>
      </c>
    </row>
    <row r="5651" spans="2:3" x14ac:dyDescent="0.25">
      <c r="B5651" s="238">
        <v>5588</v>
      </c>
      <c r="C5651" s="237">
        <v>219.54466980210375</v>
      </c>
    </row>
    <row r="5652" spans="2:3" x14ac:dyDescent="0.25">
      <c r="B5652" s="238">
        <v>5589</v>
      </c>
      <c r="C5652" s="237">
        <v>47.365592521457415</v>
      </c>
    </row>
    <row r="5653" spans="2:3" x14ac:dyDescent="0.25">
      <c r="B5653" s="238">
        <v>5590</v>
      </c>
      <c r="C5653" s="237">
        <v>19.823820399180491</v>
      </c>
    </row>
    <row r="5654" spans="2:3" x14ac:dyDescent="0.25">
      <c r="B5654" s="238">
        <v>5591</v>
      </c>
      <c r="C5654" s="237">
        <v>-9.6593070712941653E-2</v>
      </c>
    </row>
    <row r="5655" spans="2:3" x14ac:dyDescent="0.25">
      <c r="B5655" s="238">
        <v>5592</v>
      </c>
      <c r="C5655" s="237">
        <v>124.96115984450938</v>
      </c>
    </row>
    <row r="5656" spans="2:3" x14ac:dyDescent="0.25">
      <c r="B5656" s="238">
        <v>5593</v>
      </c>
      <c r="C5656" s="237">
        <v>260.19432836943975</v>
      </c>
    </row>
    <row r="5657" spans="2:3" x14ac:dyDescent="0.25">
      <c r="B5657" s="238">
        <v>5594</v>
      </c>
      <c r="C5657" s="237">
        <v>25.400659675631289</v>
      </c>
    </row>
    <row r="5658" spans="2:3" x14ac:dyDescent="0.25">
      <c r="B5658" s="238">
        <v>5595</v>
      </c>
      <c r="C5658" s="237">
        <v>-180.56807597975222</v>
      </c>
    </row>
    <row r="5659" spans="2:3" x14ac:dyDescent="0.25">
      <c r="B5659" s="238">
        <v>5596</v>
      </c>
      <c r="C5659" s="237">
        <v>88.805598412208454</v>
      </c>
    </row>
    <row r="5660" spans="2:3" x14ac:dyDescent="0.25">
      <c r="B5660" s="238">
        <v>5597</v>
      </c>
      <c r="C5660" s="237">
        <v>151.56957277532217</v>
      </c>
    </row>
    <row r="5661" spans="2:3" x14ac:dyDescent="0.25">
      <c r="B5661" s="238">
        <v>5598</v>
      </c>
      <c r="C5661" s="237">
        <v>192.57254109290795</v>
      </c>
    </row>
    <row r="5662" spans="2:3" x14ac:dyDescent="0.25">
      <c r="B5662" s="238">
        <v>5599</v>
      </c>
      <c r="C5662" s="237">
        <v>330.28446332671001</v>
      </c>
    </row>
    <row r="5663" spans="2:3" x14ac:dyDescent="0.25">
      <c r="B5663" s="238">
        <v>5600</v>
      </c>
      <c r="C5663" s="237">
        <v>93.215381746621475</v>
      </c>
    </row>
    <row r="5664" spans="2:3" x14ac:dyDescent="0.25">
      <c r="B5664" s="238">
        <v>5601</v>
      </c>
      <c r="C5664" s="237">
        <v>231.49749598565666</v>
      </c>
    </row>
    <row r="5665" spans="2:3" x14ac:dyDescent="0.25">
      <c r="B5665" s="238">
        <v>5602</v>
      </c>
      <c r="C5665" s="237">
        <v>39.035165665980159</v>
      </c>
    </row>
    <row r="5666" spans="2:3" x14ac:dyDescent="0.25">
      <c r="B5666" s="238">
        <v>5603</v>
      </c>
      <c r="C5666" s="237">
        <v>325.39731761899992</v>
      </c>
    </row>
    <row r="5667" spans="2:3" x14ac:dyDescent="0.25">
      <c r="B5667" s="238">
        <v>5604</v>
      </c>
      <c r="C5667" s="237">
        <v>154.50777491551744</v>
      </c>
    </row>
    <row r="5668" spans="2:3" x14ac:dyDescent="0.25">
      <c r="B5668" s="238">
        <v>5605</v>
      </c>
      <c r="C5668" s="237">
        <v>52.634084694155575</v>
      </c>
    </row>
    <row r="5669" spans="2:3" x14ac:dyDescent="0.25">
      <c r="B5669" s="238">
        <v>5606</v>
      </c>
      <c r="C5669" s="237">
        <v>80.787617408540456</v>
      </c>
    </row>
    <row r="5670" spans="2:3" x14ac:dyDescent="0.25">
      <c r="B5670" s="238">
        <v>5607</v>
      </c>
      <c r="C5670" s="237">
        <v>8.9940679384502857</v>
      </c>
    </row>
    <row r="5671" spans="2:3" x14ac:dyDescent="0.25">
      <c r="B5671" s="238">
        <v>5608</v>
      </c>
      <c r="C5671" s="237">
        <v>181.38184192179864</v>
      </c>
    </row>
    <row r="5672" spans="2:3" x14ac:dyDescent="0.25">
      <c r="B5672" s="238">
        <v>5609</v>
      </c>
      <c r="C5672" s="237">
        <v>89.683879268780245</v>
      </c>
    </row>
    <row r="5673" spans="2:3" x14ac:dyDescent="0.25">
      <c r="B5673" s="238">
        <v>5610</v>
      </c>
      <c r="C5673" s="237">
        <v>277.89331911536817</v>
      </c>
    </row>
    <row r="5674" spans="2:3" x14ac:dyDescent="0.25">
      <c r="B5674" s="238">
        <v>5611</v>
      </c>
      <c r="C5674" s="237">
        <v>-59.265535744707819</v>
      </c>
    </row>
    <row r="5675" spans="2:3" x14ac:dyDescent="0.25">
      <c r="B5675" s="238">
        <v>5612</v>
      </c>
      <c r="C5675" s="237">
        <v>59.078355120560971</v>
      </c>
    </row>
    <row r="5676" spans="2:3" x14ac:dyDescent="0.25">
      <c r="B5676" s="238">
        <v>5613</v>
      </c>
      <c r="C5676" s="237">
        <v>62.790098000520075</v>
      </c>
    </row>
    <row r="5677" spans="2:3" x14ac:dyDescent="0.25">
      <c r="B5677" s="238">
        <v>5614</v>
      </c>
      <c r="C5677" s="237">
        <v>154.26328137722697</v>
      </c>
    </row>
    <row r="5678" spans="2:3" x14ac:dyDescent="0.25">
      <c r="B5678" s="238">
        <v>5615</v>
      </c>
      <c r="C5678" s="237">
        <v>-29.685548855933689</v>
      </c>
    </row>
    <row r="5679" spans="2:3" x14ac:dyDescent="0.25">
      <c r="B5679" s="238">
        <v>5616</v>
      </c>
      <c r="C5679" s="237">
        <v>239.98868288708127</v>
      </c>
    </row>
    <row r="5680" spans="2:3" x14ac:dyDescent="0.25">
      <c r="B5680" s="238">
        <v>5617</v>
      </c>
      <c r="C5680" s="237">
        <v>176.99626447298604</v>
      </c>
    </row>
    <row r="5681" spans="2:3" x14ac:dyDescent="0.25">
      <c r="B5681" s="238">
        <v>5618</v>
      </c>
      <c r="C5681" s="237">
        <v>162.52764254413637</v>
      </c>
    </row>
    <row r="5682" spans="2:3" x14ac:dyDescent="0.25">
      <c r="B5682" s="238">
        <v>5619</v>
      </c>
      <c r="C5682" s="237">
        <v>188.67881282161903</v>
      </c>
    </row>
    <row r="5683" spans="2:3" x14ac:dyDescent="0.25">
      <c r="B5683" s="238">
        <v>5620</v>
      </c>
      <c r="C5683" s="237">
        <v>109.81817468928125</v>
      </c>
    </row>
    <row r="5684" spans="2:3" x14ac:dyDescent="0.25">
      <c r="B5684" s="238">
        <v>5621</v>
      </c>
      <c r="C5684" s="237">
        <v>170.87480308913595</v>
      </c>
    </row>
    <row r="5685" spans="2:3" x14ac:dyDescent="0.25">
      <c r="B5685" s="238">
        <v>5622</v>
      </c>
      <c r="C5685" s="237">
        <v>-171.56667604534459</v>
      </c>
    </row>
    <row r="5686" spans="2:3" x14ac:dyDescent="0.25">
      <c r="B5686" s="238">
        <v>5623</v>
      </c>
      <c r="C5686" s="237">
        <v>252.2141312386988</v>
      </c>
    </row>
    <row r="5687" spans="2:3" x14ac:dyDescent="0.25">
      <c r="B5687" s="238">
        <v>5624</v>
      </c>
      <c r="C5687" s="237">
        <v>51.524540119046335</v>
      </c>
    </row>
    <row r="5688" spans="2:3" x14ac:dyDescent="0.25">
      <c r="B5688" s="238">
        <v>5625</v>
      </c>
      <c r="C5688" s="237">
        <v>26.304019314774379</v>
      </c>
    </row>
    <row r="5689" spans="2:3" x14ac:dyDescent="0.25">
      <c r="B5689" s="238">
        <v>5626</v>
      </c>
      <c r="C5689" s="237">
        <v>154.73317271208884</v>
      </c>
    </row>
    <row r="5690" spans="2:3" x14ac:dyDescent="0.25">
      <c r="B5690" s="238">
        <v>5627</v>
      </c>
      <c r="C5690" s="237">
        <v>176.00969841477422</v>
      </c>
    </row>
    <row r="5691" spans="2:3" x14ac:dyDescent="0.25">
      <c r="B5691" s="238">
        <v>5628</v>
      </c>
      <c r="C5691" s="237">
        <v>-80.199890490139921</v>
      </c>
    </row>
    <row r="5692" spans="2:3" x14ac:dyDescent="0.25">
      <c r="B5692" s="238">
        <v>5629</v>
      </c>
      <c r="C5692" s="237">
        <v>-94.751337843944214</v>
      </c>
    </row>
    <row r="5693" spans="2:3" x14ac:dyDescent="0.25">
      <c r="B5693" s="238">
        <v>5630</v>
      </c>
      <c r="C5693" s="237">
        <v>-1.3058186388280149</v>
      </c>
    </row>
    <row r="5694" spans="2:3" x14ac:dyDescent="0.25">
      <c r="B5694" s="238">
        <v>5631</v>
      </c>
      <c r="C5694" s="237">
        <v>256.69380697023337</v>
      </c>
    </row>
    <row r="5695" spans="2:3" x14ac:dyDescent="0.25">
      <c r="B5695" s="238">
        <v>5632</v>
      </c>
      <c r="C5695" s="237">
        <v>82.94209975389586</v>
      </c>
    </row>
    <row r="5696" spans="2:3" x14ac:dyDescent="0.25">
      <c r="B5696" s="238">
        <v>5633</v>
      </c>
      <c r="C5696" s="237">
        <v>36.223275318803275</v>
      </c>
    </row>
    <row r="5697" spans="2:3" x14ac:dyDescent="0.25">
      <c r="B5697" s="238">
        <v>5634</v>
      </c>
      <c r="C5697" s="237">
        <v>148.31080962021954</v>
      </c>
    </row>
    <row r="5698" spans="2:3" x14ac:dyDescent="0.25">
      <c r="B5698" s="238">
        <v>5635</v>
      </c>
      <c r="C5698" s="237">
        <v>156.78766061199957</v>
      </c>
    </row>
    <row r="5699" spans="2:3" x14ac:dyDescent="0.25">
      <c r="B5699" s="238">
        <v>5636</v>
      </c>
      <c r="C5699" s="237">
        <v>-26.552334535092314</v>
      </c>
    </row>
    <row r="5700" spans="2:3" x14ac:dyDescent="0.25">
      <c r="B5700" s="238">
        <v>5637</v>
      </c>
      <c r="C5700" s="237">
        <v>-8.273802743632757</v>
      </c>
    </row>
    <row r="5701" spans="2:3" x14ac:dyDescent="0.25">
      <c r="B5701" s="238">
        <v>5638</v>
      </c>
      <c r="C5701" s="237">
        <v>91.108370540997143</v>
      </c>
    </row>
    <row r="5702" spans="2:3" x14ac:dyDescent="0.25">
      <c r="B5702" s="238">
        <v>5639</v>
      </c>
      <c r="C5702" s="237">
        <v>335.08476125259642</v>
      </c>
    </row>
    <row r="5703" spans="2:3" x14ac:dyDescent="0.25">
      <c r="B5703" s="238">
        <v>5640</v>
      </c>
      <c r="C5703" s="237">
        <v>80.031477058987264</v>
      </c>
    </row>
    <row r="5704" spans="2:3" x14ac:dyDescent="0.25">
      <c r="B5704" s="238">
        <v>5641</v>
      </c>
      <c r="C5704" s="237">
        <v>-5.4886215610726055</v>
      </c>
    </row>
    <row r="5705" spans="2:3" x14ac:dyDescent="0.25">
      <c r="B5705" s="238">
        <v>5642</v>
      </c>
      <c r="C5705" s="237">
        <v>25.273746113988764</v>
      </c>
    </row>
    <row r="5706" spans="2:3" x14ac:dyDescent="0.25">
      <c r="B5706" s="238">
        <v>5643</v>
      </c>
      <c r="C5706" s="237">
        <v>-17.006933577011552</v>
      </c>
    </row>
    <row r="5707" spans="2:3" x14ac:dyDescent="0.25">
      <c r="B5707" s="238">
        <v>5644</v>
      </c>
      <c r="C5707" s="237">
        <v>157.90151522726163</v>
      </c>
    </row>
    <row r="5708" spans="2:3" x14ac:dyDescent="0.25">
      <c r="B5708" s="238">
        <v>5645</v>
      </c>
      <c r="C5708" s="237">
        <v>174.08683677613874</v>
      </c>
    </row>
    <row r="5709" spans="2:3" x14ac:dyDescent="0.25">
      <c r="B5709" s="238">
        <v>5646</v>
      </c>
      <c r="C5709" s="237">
        <v>10.027583637801399</v>
      </c>
    </row>
    <row r="5710" spans="2:3" x14ac:dyDescent="0.25">
      <c r="B5710" s="238">
        <v>5647</v>
      </c>
      <c r="C5710" s="237">
        <v>184.86432472316682</v>
      </c>
    </row>
    <row r="5711" spans="2:3" x14ac:dyDescent="0.25">
      <c r="B5711" s="238">
        <v>5648</v>
      </c>
      <c r="C5711" s="237">
        <v>396.92231919885057</v>
      </c>
    </row>
    <row r="5712" spans="2:3" x14ac:dyDescent="0.25">
      <c r="B5712" s="238">
        <v>5649</v>
      </c>
      <c r="C5712" s="237">
        <v>19.931291612165396</v>
      </c>
    </row>
    <row r="5713" spans="2:3" x14ac:dyDescent="0.25">
      <c r="B5713" s="238">
        <v>5650</v>
      </c>
      <c r="C5713" s="237">
        <v>-34.737366214759419</v>
      </c>
    </row>
    <row r="5714" spans="2:3" x14ac:dyDescent="0.25">
      <c r="B5714" s="238">
        <v>5651</v>
      </c>
      <c r="C5714" s="237">
        <v>72.513763223063023</v>
      </c>
    </row>
    <row r="5715" spans="2:3" x14ac:dyDescent="0.25">
      <c r="B5715" s="238">
        <v>5652</v>
      </c>
      <c r="C5715" s="237">
        <v>36.572583733389607</v>
      </c>
    </row>
    <row r="5716" spans="2:3" x14ac:dyDescent="0.25">
      <c r="B5716" s="238">
        <v>5653</v>
      </c>
      <c r="C5716" s="237">
        <v>-16.616689785798371</v>
      </c>
    </row>
    <row r="5717" spans="2:3" x14ac:dyDescent="0.25">
      <c r="B5717" s="238">
        <v>5654</v>
      </c>
      <c r="C5717" s="237">
        <v>338.23864852245242</v>
      </c>
    </row>
    <row r="5718" spans="2:3" x14ac:dyDescent="0.25">
      <c r="B5718" s="238">
        <v>5655</v>
      </c>
      <c r="C5718" s="237">
        <v>181.75143783141002</v>
      </c>
    </row>
    <row r="5719" spans="2:3" x14ac:dyDescent="0.25">
      <c r="B5719" s="238">
        <v>5656</v>
      </c>
      <c r="C5719" s="237">
        <v>207.31463470062138</v>
      </c>
    </row>
    <row r="5720" spans="2:3" x14ac:dyDescent="0.25">
      <c r="B5720" s="238">
        <v>5657</v>
      </c>
      <c r="C5720" s="237">
        <v>-22.617884328728707</v>
      </c>
    </row>
    <row r="5721" spans="2:3" x14ac:dyDescent="0.25">
      <c r="B5721" s="238">
        <v>5658</v>
      </c>
      <c r="C5721" s="237">
        <v>355.28761208658022</v>
      </c>
    </row>
    <row r="5722" spans="2:3" x14ac:dyDescent="0.25">
      <c r="B5722" s="238">
        <v>5659</v>
      </c>
      <c r="C5722" s="237">
        <v>240.27635114954688</v>
      </c>
    </row>
    <row r="5723" spans="2:3" x14ac:dyDescent="0.25">
      <c r="B5723" s="238">
        <v>5660</v>
      </c>
      <c r="C5723" s="237">
        <v>51.38999361013154</v>
      </c>
    </row>
    <row r="5724" spans="2:3" x14ac:dyDescent="0.25">
      <c r="B5724" s="238">
        <v>5661</v>
      </c>
      <c r="C5724" s="237">
        <v>-14.43797184314738</v>
      </c>
    </row>
    <row r="5725" spans="2:3" x14ac:dyDescent="0.25">
      <c r="B5725" s="238">
        <v>5662</v>
      </c>
      <c r="C5725" s="237">
        <v>-172.08016875256129</v>
      </c>
    </row>
    <row r="5726" spans="2:3" x14ac:dyDescent="0.25">
      <c r="B5726" s="238">
        <v>5663</v>
      </c>
      <c r="C5726" s="237">
        <v>21.057378318433152</v>
      </c>
    </row>
    <row r="5727" spans="2:3" x14ac:dyDescent="0.25">
      <c r="B5727" s="238">
        <v>5664</v>
      </c>
      <c r="C5727" s="237">
        <v>208.80569308406626</v>
      </c>
    </row>
    <row r="5728" spans="2:3" x14ac:dyDescent="0.25">
      <c r="B5728" s="238">
        <v>5665</v>
      </c>
      <c r="C5728" s="237">
        <v>181.14077866802165</v>
      </c>
    </row>
    <row r="5729" spans="2:3" x14ac:dyDescent="0.25">
      <c r="B5729" s="238">
        <v>5666</v>
      </c>
      <c r="C5729" s="237">
        <v>-87.014845155742847</v>
      </c>
    </row>
    <row r="5730" spans="2:3" x14ac:dyDescent="0.25">
      <c r="B5730" s="238">
        <v>5667</v>
      </c>
      <c r="C5730" s="237">
        <v>84.4266939473805</v>
      </c>
    </row>
    <row r="5731" spans="2:3" x14ac:dyDescent="0.25">
      <c r="B5731" s="238">
        <v>5668</v>
      </c>
      <c r="C5731" s="237">
        <v>61.840224996684704</v>
      </c>
    </row>
    <row r="5732" spans="2:3" x14ac:dyDescent="0.25">
      <c r="B5732" s="238">
        <v>5669</v>
      </c>
      <c r="C5732" s="237">
        <v>327.2052086885617</v>
      </c>
    </row>
    <row r="5733" spans="2:3" x14ac:dyDescent="0.25">
      <c r="B5733" s="238">
        <v>5670</v>
      </c>
      <c r="C5733" s="237">
        <v>238.59595495905708</v>
      </c>
    </row>
    <row r="5734" spans="2:3" x14ac:dyDescent="0.25">
      <c r="B5734" s="238">
        <v>5671</v>
      </c>
      <c r="C5734" s="237">
        <v>155.1866048645071</v>
      </c>
    </row>
    <row r="5735" spans="2:3" x14ac:dyDescent="0.25">
      <c r="B5735" s="238">
        <v>5672</v>
      </c>
      <c r="C5735" s="237">
        <v>21.441115731348205</v>
      </c>
    </row>
    <row r="5736" spans="2:3" x14ac:dyDescent="0.25">
      <c r="B5736" s="238">
        <v>5673</v>
      </c>
      <c r="C5736" s="237">
        <v>110.51972219464476</v>
      </c>
    </row>
    <row r="5737" spans="2:3" x14ac:dyDescent="0.25">
      <c r="B5737" s="238">
        <v>5674</v>
      </c>
      <c r="C5737" s="237">
        <v>-79.013848457136021</v>
      </c>
    </row>
    <row r="5738" spans="2:3" x14ac:dyDescent="0.25">
      <c r="B5738" s="238">
        <v>5675</v>
      </c>
      <c r="C5738" s="237">
        <v>110.90815311230286</v>
      </c>
    </row>
    <row r="5739" spans="2:3" x14ac:dyDescent="0.25">
      <c r="B5739" s="238">
        <v>5676</v>
      </c>
      <c r="C5739" s="237">
        <v>306.74842951010294</v>
      </c>
    </row>
    <row r="5740" spans="2:3" x14ac:dyDescent="0.25">
      <c r="B5740" s="238">
        <v>5677</v>
      </c>
      <c r="C5740" s="237">
        <v>143.76769703257037</v>
      </c>
    </row>
    <row r="5741" spans="2:3" x14ac:dyDescent="0.25">
      <c r="B5741" s="238">
        <v>5678</v>
      </c>
      <c r="C5741" s="237">
        <v>128.55752569104621</v>
      </c>
    </row>
    <row r="5742" spans="2:3" x14ac:dyDescent="0.25">
      <c r="B5742" s="238">
        <v>5679</v>
      </c>
      <c r="C5742" s="237">
        <v>130.17647736468683</v>
      </c>
    </row>
    <row r="5743" spans="2:3" x14ac:dyDescent="0.25">
      <c r="B5743" s="238">
        <v>5680</v>
      </c>
      <c r="C5743" s="237">
        <v>-84.553161214842135</v>
      </c>
    </row>
    <row r="5744" spans="2:3" x14ac:dyDescent="0.25">
      <c r="B5744" s="238">
        <v>5681</v>
      </c>
      <c r="C5744" s="237">
        <v>186.77795657994204</v>
      </c>
    </row>
    <row r="5745" spans="2:3" x14ac:dyDescent="0.25">
      <c r="B5745" s="238">
        <v>5682</v>
      </c>
      <c r="C5745" s="237">
        <v>362.1691425193564</v>
      </c>
    </row>
    <row r="5746" spans="2:3" x14ac:dyDescent="0.25">
      <c r="B5746" s="238">
        <v>5683</v>
      </c>
      <c r="C5746" s="237">
        <v>221.56059471144118</v>
      </c>
    </row>
    <row r="5747" spans="2:3" x14ac:dyDescent="0.25">
      <c r="B5747" s="238">
        <v>5684</v>
      </c>
      <c r="C5747" s="237">
        <v>101.36449727048195</v>
      </c>
    </row>
    <row r="5748" spans="2:3" x14ac:dyDescent="0.25">
      <c r="B5748" s="238">
        <v>5685</v>
      </c>
      <c r="C5748" s="237">
        <v>86.26923634392702</v>
      </c>
    </row>
    <row r="5749" spans="2:3" x14ac:dyDescent="0.25">
      <c r="B5749" s="238">
        <v>5686</v>
      </c>
      <c r="C5749" s="237">
        <v>12.170231601692308</v>
      </c>
    </row>
    <row r="5750" spans="2:3" x14ac:dyDescent="0.25">
      <c r="B5750" s="238">
        <v>5687</v>
      </c>
      <c r="C5750" s="237">
        <v>-56.018713519474289</v>
      </c>
    </row>
    <row r="5751" spans="2:3" x14ac:dyDescent="0.25">
      <c r="B5751" s="238">
        <v>5688</v>
      </c>
      <c r="C5751" s="237">
        <v>177.51753257430025</v>
      </c>
    </row>
    <row r="5752" spans="2:3" x14ac:dyDescent="0.25">
      <c r="B5752" s="238">
        <v>5689</v>
      </c>
      <c r="C5752" s="237">
        <v>378.20146976274964</v>
      </c>
    </row>
    <row r="5753" spans="2:3" x14ac:dyDescent="0.25">
      <c r="B5753" s="238">
        <v>5690</v>
      </c>
      <c r="C5753" s="237">
        <v>-32.412931942314657</v>
      </c>
    </row>
    <row r="5754" spans="2:3" x14ac:dyDescent="0.25">
      <c r="B5754" s="238">
        <v>5691</v>
      </c>
      <c r="C5754" s="237">
        <v>180.18130230531048</v>
      </c>
    </row>
    <row r="5755" spans="2:3" x14ac:dyDescent="0.25">
      <c r="B5755" s="238">
        <v>5692</v>
      </c>
      <c r="C5755" s="237">
        <v>242.8510331391098</v>
      </c>
    </row>
    <row r="5756" spans="2:3" x14ac:dyDescent="0.25">
      <c r="B5756" s="238">
        <v>5693</v>
      </c>
      <c r="C5756" s="237">
        <v>212.76154463518549</v>
      </c>
    </row>
    <row r="5757" spans="2:3" x14ac:dyDescent="0.25">
      <c r="B5757" s="238">
        <v>5694</v>
      </c>
      <c r="C5757" s="237">
        <v>85.586158503492669</v>
      </c>
    </row>
    <row r="5758" spans="2:3" x14ac:dyDescent="0.25">
      <c r="B5758" s="238">
        <v>5695</v>
      </c>
      <c r="C5758" s="237">
        <v>21.976972673904584</v>
      </c>
    </row>
    <row r="5759" spans="2:3" x14ac:dyDescent="0.25">
      <c r="B5759" s="238">
        <v>5696</v>
      </c>
      <c r="C5759" s="237">
        <v>2.278170515080788</v>
      </c>
    </row>
    <row r="5760" spans="2:3" x14ac:dyDescent="0.25">
      <c r="B5760" s="238">
        <v>5697</v>
      </c>
      <c r="C5760" s="237">
        <v>287.98379260063678</v>
      </c>
    </row>
    <row r="5761" spans="2:3" x14ac:dyDescent="0.25">
      <c r="B5761" s="238">
        <v>5698</v>
      </c>
      <c r="C5761" s="237">
        <v>342.6083468937918</v>
      </c>
    </row>
    <row r="5762" spans="2:3" x14ac:dyDescent="0.25">
      <c r="B5762" s="238">
        <v>5699</v>
      </c>
      <c r="C5762" s="237">
        <v>363.00001278647898</v>
      </c>
    </row>
    <row r="5763" spans="2:3" x14ac:dyDescent="0.25">
      <c r="B5763" s="238">
        <v>5700</v>
      </c>
      <c r="C5763" s="237">
        <v>119.99954746819982</v>
      </c>
    </row>
    <row r="5764" spans="2:3" x14ac:dyDescent="0.25">
      <c r="B5764" s="238">
        <v>5701</v>
      </c>
      <c r="C5764" s="237">
        <v>-3.3582756056594434</v>
      </c>
    </row>
    <row r="5765" spans="2:3" x14ac:dyDescent="0.25">
      <c r="B5765" s="238">
        <v>5702</v>
      </c>
      <c r="C5765" s="237">
        <v>-4.3368205264905413</v>
      </c>
    </row>
    <row r="5766" spans="2:3" x14ac:dyDescent="0.25">
      <c r="B5766" s="238">
        <v>5703</v>
      </c>
      <c r="C5766" s="237">
        <v>201.72617229394677</v>
      </c>
    </row>
    <row r="5767" spans="2:3" x14ac:dyDescent="0.25">
      <c r="B5767" s="238">
        <v>5704</v>
      </c>
      <c r="C5767" s="237">
        <v>-21.436467309758513</v>
      </c>
    </row>
    <row r="5768" spans="2:3" x14ac:dyDescent="0.25">
      <c r="B5768" s="238">
        <v>5705</v>
      </c>
      <c r="C5768" s="237">
        <v>282.11248182842627</v>
      </c>
    </row>
    <row r="5769" spans="2:3" x14ac:dyDescent="0.25">
      <c r="B5769" s="238">
        <v>5706</v>
      </c>
      <c r="C5769" s="237">
        <v>178.64732149855655</v>
      </c>
    </row>
    <row r="5770" spans="2:3" x14ac:dyDescent="0.25">
      <c r="B5770" s="238">
        <v>5707</v>
      </c>
      <c r="C5770" s="237">
        <v>37.500897515447534</v>
      </c>
    </row>
    <row r="5771" spans="2:3" x14ac:dyDescent="0.25">
      <c r="B5771" s="238">
        <v>5708</v>
      </c>
      <c r="C5771" s="237">
        <v>459.91042265794636</v>
      </c>
    </row>
    <row r="5772" spans="2:3" x14ac:dyDescent="0.25">
      <c r="B5772" s="238">
        <v>5709</v>
      </c>
      <c r="C5772" s="237">
        <v>-137.88615689394214</v>
      </c>
    </row>
    <row r="5773" spans="2:3" x14ac:dyDescent="0.25">
      <c r="B5773" s="238">
        <v>5710</v>
      </c>
      <c r="C5773" s="237">
        <v>173.83919528159061</v>
      </c>
    </row>
    <row r="5774" spans="2:3" x14ac:dyDescent="0.25">
      <c r="B5774" s="238">
        <v>5711</v>
      </c>
      <c r="C5774" s="237">
        <v>244.58954084249453</v>
      </c>
    </row>
    <row r="5775" spans="2:3" x14ac:dyDescent="0.25">
      <c r="B5775" s="238">
        <v>5712</v>
      </c>
      <c r="C5775" s="237">
        <v>-14.589596854672834</v>
      </c>
    </row>
    <row r="5776" spans="2:3" x14ac:dyDescent="0.25">
      <c r="B5776" s="238">
        <v>5713</v>
      </c>
      <c r="C5776" s="237">
        <v>-118.12486924076745</v>
      </c>
    </row>
    <row r="5777" spans="2:3" x14ac:dyDescent="0.25">
      <c r="B5777" s="238">
        <v>5714</v>
      </c>
      <c r="C5777" s="237">
        <v>255.54241263430475</v>
      </c>
    </row>
    <row r="5778" spans="2:3" x14ac:dyDescent="0.25">
      <c r="B5778" s="238">
        <v>5715</v>
      </c>
      <c r="C5778" s="237">
        <v>-221.07763297586553</v>
      </c>
    </row>
    <row r="5779" spans="2:3" x14ac:dyDescent="0.25">
      <c r="B5779" s="238">
        <v>5716</v>
      </c>
      <c r="C5779" s="237">
        <v>-10.790744189303183</v>
      </c>
    </row>
    <row r="5780" spans="2:3" x14ac:dyDescent="0.25">
      <c r="B5780" s="238">
        <v>5717</v>
      </c>
      <c r="C5780" s="237">
        <v>328.30191909896814</v>
      </c>
    </row>
    <row r="5781" spans="2:3" x14ac:dyDescent="0.25">
      <c r="B5781" s="238">
        <v>5718</v>
      </c>
      <c r="C5781" s="237">
        <v>277.32554864657584</v>
      </c>
    </row>
    <row r="5782" spans="2:3" x14ac:dyDescent="0.25">
      <c r="B5782" s="238">
        <v>5719</v>
      </c>
      <c r="C5782" s="237">
        <v>48.254309997029765</v>
      </c>
    </row>
    <row r="5783" spans="2:3" x14ac:dyDescent="0.25">
      <c r="B5783" s="238">
        <v>5720</v>
      </c>
      <c r="C5783" s="237">
        <v>-148.35733255339323</v>
      </c>
    </row>
    <row r="5784" spans="2:3" x14ac:dyDescent="0.25">
      <c r="B5784" s="238">
        <v>5721</v>
      </c>
      <c r="C5784" s="237">
        <v>312.96870109521524</v>
      </c>
    </row>
    <row r="5785" spans="2:3" x14ac:dyDescent="0.25">
      <c r="B5785" s="238">
        <v>5722</v>
      </c>
      <c r="C5785" s="237">
        <v>-33.346090063556659</v>
      </c>
    </row>
    <row r="5786" spans="2:3" x14ac:dyDescent="0.25">
      <c r="B5786" s="238">
        <v>5723</v>
      </c>
      <c r="C5786" s="237">
        <v>154.92471485618736</v>
      </c>
    </row>
    <row r="5787" spans="2:3" x14ac:dyDescent="0.25">
      <c r="B5787" s="238">
        <v>5724</v>
      </c>
      <c r="C5787" s="237">
        <v>210.33205477385667</v>
      </c>
    </row>
    <row r="5788" spans="2:3" x14ac:dyDescent="0.25">
      <c r="B5788" s="238">
        <v>5725</v>
      </c>
      <c r="C5788" s="237">
        <v>159.79003467898161</v>
      </c>
    </row>
    <row r="5789" spans="2:3" x14ac:dyDescent="0.25">
      <c r="B5789" s="238">
        <v>5726</v>
      </c>
      <c r="C5789" s="237">
        <v>17.976082530931777</v>
      </c>
    </row>
    <row r="5790" spans="2:3" x14ac:dyDescent="0.25">
      <c r="B5790" s="238">
        <v>5727</v>
      </c>
      <c r="C5790" s="237">
        <v>-75.850192470522586</v>
      </c>
    </row>
    <row r="5791" spans="2:3" x14ac:dyDescent="0.25">
      <c r="B5791" s="238">
        <v>5728</v>
      </c>
      <c r="C5791" s="237">
        <v>163.2635311439237</v>
      </c>
    </row>
    <row r="5792" spans="2:3" x14ac:dyDescent="0.25">
      <c r="B5792" s="238">
        <v>5729</v>
      </c>
      <c r="C5792" s="237">
        <v>-9.0273000688265199</v>
      </c>
    </row>
    <row r="5793" spans="2:3" x14ac:dyDescent="0.25">
      <c r="B5793" s="238">
        <v>5730</v>
      </c>
      <c r="C5793" s="237">
        <v>105.17152796349623</v>
      </c>
    </row>
    <row r="5794" spans="2:3" x14ac:dyDescent="0.25">
      <c r="B5794" s="238">
        <v>5731</v>
      </c>
      <c r="C5794" s="237">
        <v>210.30574569155465</v>
      </c>
    </row>
    <row r="5795" spans="2:3" x14ac:dyDescent="0.25">
      <c r="B5795" s="238">
        <v>5732</v>
      </c>
      <c r="C5795" s="237">
        <v>59.857551662890351</v>
      </c>
    </row>
    <row r="5796" spans="2:3" x14ac:dyDescent="0.25">
      <c r="B5796" s="238">
        <v>5733</v>
      </c>
      <c r="C5796" s="237">
        <v>219.52366979714282</v>
      </c>
    </row>
    <row r="5797" spans="2:3" x14ac:dyDescent="0.25">
      <c r="B5797" s="238">
        <v>5734</v>
      </c>
      <c r="C5797" s="237">
        <v>312.24831074446081</v>
      </c>
    </row>
    <row r="5798" spans="2:3" x14ac:dyDescent="0.25">
      <c r="B5798" s="238">
        <v>5735</v>
      </c>
      <c r="C5798" s="237">
        <v>182.84803248452488</v>
      </c>
    </row>
    <row r="5799" spans="2:3" x14ac:dyDescent="0.25">
      <c r="B5799" s="238">
        <v>5736</v>
      </c>
      <c r="C5799" s="237">
        <v>89.605924213651051</v>
      </c>
    </row>
    <row r="5800" spans="2:3" x14ac:dyDescent="0.25">
      <c r="B5800" s="238">
        <v>5737</v>
      </c>
      <c r="C5800" s="237">
        <v>298.14421698862725</v>
      </c>
    </row>
    <row r="5801" spans="2:3" x14ac:dyDescent="0.25">
      <c r="B5801" s="238">
        <v>5738</v>
      </c>
      <c r="C5801" s="237">
        <v>187.95151855600977</v>
      </c>
    </row>
    <row r="5802" spans="2:3" x14ac:dyDescent="0.25">
      <c r="B5802" s="238">
        <v>5739</v>
      </c>
      <c r="C5802" s="237">
        <v>-14.968001316008213</v>
      </c>
    </row>
    <row r="5803" spans="2:3" x14ac:dyDescent="0.25">
      <c r="B5803" s="238">
        <v>5740</v>
      </c>
      <c r="C5803" s="237">
        <v>206.92027927104374</v>
      </c>
    </row>
    <row r="5804" spans="2:3" x14ac:dyDescent="0.25">
      <c r="B5804" s="238">
        <v>5741</v>
      </c>
      <c r="C5804" s="237">
        <v>181.37855991622496</v>
      </c>
    </row>
    <row r="5805" spans="2:3" x14ac:dyDescent="0.25">
      <c r="B5805" s="238">
        <v>5742</v>
      </c>
      <c r="C5805" s="237">
        <v>74.363189717870227</v>
      </c>
    </row>
    <row r="5806" spans="2:3" x14ac:dyDescent="0.25">
      <c r="B5806" s="238">
        <v>5743</v>
      </c>
      <c r="C5806" s="237">
        <v>448.99382315994097</v>
      </c>
    </row>
    <row r="5807" spans="2:3" x14ac:dyDescent="0.25">
      <c r="B5807" s="238">
        <v>5744</v>
      </c>
      <c r="C5807" s="237">
        <v>40.523465003863933</v>
      </c>
    </row>
    <row r="5808" spans="2:3" x14ac:dyDescent="0.25">
      <c r="B5808" s="238">
        <v>5745</v>
      </c>
      <c r="C5808" s="237">
        <v>-35.702936898993897</v>
      </c>
    </row>
    <row r="5809" spans="2:3" x14ac:dyDescent="0.25">
      <c r="B5809" s="238">
        <v>5746</v>
      </c>
      <c r="C5809" s="237">
        <v>364.5619331579486</v>
      </c>
    </row>
    <row r="5810" spans="2:3" x14ac:dyDescent="0.25">
      <c r="B5810" s="238">
        <v>5747</v>
      </c>
      <c r="C5810" s="237">
        <v>246.06378119422311</v>
      </c>
    </row>
    <row r="5811" spans="2:3" x14ac:dyDescent="0.25">
      <c r="B5811" s="238">
        <v>5748</v>
      </c>
      <c r="C5811" s="237">
        <v>323.5328315992175</v>
      </c>
    </row>
    <row r="5812" spans="2:3" x14ac:dyDescent="0.25">
      <c r="B5812" s="238">
        <v>5749</v>
      </c>
      <c r="C5812" s="237">
        <v>185.97399973782666</v>
      </c>
    </row>
    <row r="5813" spans="2:3" x14ac:dyDescent="0.25">
      <c r="B5813" s="238">
        <v>5750</v>
      </c>
      <c r="C5813" s="237">
        <v>56.056518283429014</v>
      </c>
    </row>
    <row r="5814" spans="2:3" x14ac:dyDescent="0.25">
      <c r="B5814" s="238">
        <v>5751</v>
      </c>
      <c r="C5814" s="237">
        <v>-24.299613949252659</v>
      </c>
    </row>
    <row r="5815" spans="2:3" x14ac:dyDescent="0.25">
      <c r="B5815" s="238">
        <v>5752</v>
      </c>
      <c r="C5815" s="237">
        <v>0.51145540229380515</v>
      </c>
    </row>
    <row r="5816" spans="2:3" x14ac:dyDescent="0.25">
      <c r="B5816" s="238">
        <v>5753</v>
      </c>
      <c r="C5816" s="237">
        <v>403.24474704183126</v>
      </c>
    </row>
    <row r="5817" spans="2:3" x14ac:dyDescent="0.25">
      <c r="B5817" s="238">
        <v>5754</v>
      </c>
      <c r="C5817" s="237">
        <v>256.35729852025679</v>
      </c>
    </row>
    <row r="5818" spans="2:3" x14ac:dyDescent="0.25">
      <c r="B5818" s="238">
        <v>5755</v>
      </c>
      <c r="C5818" s="237">
        <v>314.97428496667425</v>
      </c>
    </row>
    <row r="5819" spans="2:3" x14ac:dyDescent="0.25">
      <c r="B5819" s="238">
        <v>5756</v>
      </c>
      <c r="C5819" s="237">
        <v>3.8485550086536904</v>
      </c>
    </row>
    <row r="5820" spans="2:3" x14ac:dyDescent="0.25">
      <c r="B5820" s="238">
        <v>5757</v>
      </c>
      <c r="C5820" s="237">
        <v>174.10466838742235</v>
      </c>
    </row>
    <row r="5821" spans="2:3" x14ac:dyDescent="0.25">
      <c r="B5821" s="238">
        <v>5758</v>
      </c>
      <c r="C5821" s="237">
        <v>70.82923714964133</v>
      </c>
    </row>
    <row r="5822" spans="2:3" x14ac:dyDescent="0.25">
      <c r="B5822" s="238">
        <v>5759</v>
      </c>
      <c r="C5822" s="237">
        <v>216.92536432507501</v>
      </c>
    </row>
    <row r="5823" spans="2:3" x14ac:dyDescent="0.25">
      <c r="B5823" s="238">
        <v>5760</v>
      </c>
      <c r="C5823" s="237">
        <v>-57.199621293672067</v>
      </c>
    </row>
    <row r="5824" spans="2:3" x14ac:dyDescent="0.25">
      <c r="B5824" s="238">
        <v>5761</v>
      </c>
      <c r="C5824" s="237">
        <v>1.4751272720317985</v>
      </c>
    </row>
    <row r="5825" spans="2:3" x14ac:dyDescent="0.25">
      <c r="B5825" s="238">
        <v>5762</v>
      </c>
      <c r="C5825" s="237">
        <v>-169.24634094014084</v>
      </c>
    </row>
    <row r="5826" spans="2:3" x14ac:dyDescent="0.25">
      <c r="B5826" s="238">
        <v>5763</v>
      </c>
      <c r="C5826" s="237">
        <v>206.41629652250879</v>
      </c>
    </row>
    <row r="5827" spans="2:3" x14ac:dyDescent="0.25">
      <c r="B5827" s="238">
        <v>5764</v>
      </c>
      <c r="C5827" s="237">
        <v>240.41286133212589</v>
      </c>
    </row>
    <row r="5828" spans="2:3" x14ac:dyDescent="0.25">
      <c r="B5828" s="238">
        <v>5765</v>
      </c>
      <c r="C5828" s="237">
        <v>147.64000444073429</v>
      </c>
    </row>
    <row r="5829" spans="2:3" x14ac:dyDescent="0.25">
      <c r="B5829" s="238">
        <v>5766</v>
      </c>
      <c r="C5829" s="237">
        <v>85.617832015474292</v>
      </c>
    </row>
    <row r="5830" spans="2:3" x14ac:dyDescent="0.25">
      <c r="B5830" s="238">
        <v>5767</v>
      </c>
      <c r="C5830" s="237">
        <v>204.14878144607223</v>
      </c>
    </row>
    <row r="5831" spans="2:3" x14ac:dyDescent="0.25">
      <c r="B5831" s="238">
        <v>5768</v>
      </c>
      <c r="C5831" s="237">
        <v>166.0634150133919</v>
      </c>
    </row>
    <row r="5832" spans="2:3" x14ac:dyDescent="0.25">
      <c r="B5832" s="238">
        <v>5769</v>
      </c>
      <c r="C5832" s="237">
        <v>-173.29829831458306</v>
      </c>
    </row>
    <row r="5833" spans="2:3" x14ac:dyDescent="0.25">
      <c r="B5833" s="238">
        <v>5770</v>
      </c>
      <c r="C5833" s="237">
        <v>12.536911731203972</v>
      </c>
    </row>
    <row r="5834" spans="2:3" x14ac:dyDescent="0.25">
      <c r="B5834" s="238">
        <v>5771</v>
      </c>
      <c r="C5834" s="237">
        <v>305.35428772433704</v>
      </c>
    </row>
    <row r="5835" spans="2:3" x14ac:dyDescent="0.25">
      <c r="B5835" s="238">
        <v>5772</v>
      </c>
      <c r="C5835" s="237">
        <v>410.90562710082582</v>
      </c>
    </row>
    <row r="5836" spans="2:3" x14ac:dyDescent="0.25">
      <c r="B5836" s="238">
        <v>5773</v>
      </c>
      <c r="C5836" s="237">
        <v>53.016504387225524</v>
      </c>
    </row>
    <row r="5837" spans="2:3" x14ac:dyDescent="0.25">
      <c r="B5837" s="238">
        <v>5774</v>
      </c>
      <c r="C5837" s="237">
        <v>-37.710356471247422</v>
      </c>
    </row>
    <row r="5838" spans="2:3" x14ac:dyDescent="0.25">
      <c r="B5838" s="238">
        <v>5775</v>
      </c>
      <c r="C5838" s="237">
        <v>126.48565184671266</v>
      </c>
    </row>
    <row r="5839" spans="2:3" x14ac:dyDescent="0.25">
      <c r="B5839" s="238">
        <v>5776</v>
      </c>
      <c r="C5839" s="237">
        <v>137.67350940251927</v>
      </c>
    </row>
    <row r="5840" spans="2:3" x14ac:dyDescent="0.25">
      <c r="B5840" s="238">
        <v>5777</v>
      </c>
      <c r="C5840" s="237">
        <v>45.75607726421218</v>
      </c>
    </row>
    <row r="5841" spans="2:3" x14ac:dyDescent="0.25">
      <c r="B5841" s="238">
        <v>5778</v>
      </c>
      <c r="C5841" s="237">
        <v>243.0686554194684</v>
      </c>
    </row>
    <row r="5842" spans="2:3" x14ac:dyDescent="0.25">
      <c r="B5842" s="238">
        <v>5779</v>
      </c>
      <c r="C5842" s="237">
        <v>464.04301749615991</v>
      </c>
    </row>
    <row r="5843" spans="2:3" x14ac:dyDescent="0.25">
      <c r="B5843" s="238">
        <v>5780</v>
      </c>
      <c r="C5843" s="237">
        <v>246.77295914631981</v>
      </c>
    </row>
    <row r="5844" spans="2:3" x14ac:dyDescent="0.25">
      <c r="B5844" s="238">
        <v>5781</v>
      </c>
      <c r="C5844" s="237">
        <v>72.68568590306424</v>
      </c>
    </row>
    <row r="5845" spans="2:3" x14ac:dyDescent="0.25">
      <c r="B5845" s="238">
        <v>5782</v>
      </c>
      <c r="C5845" s="237">
        <v>223.6962053558513</v>
      </c>
    </row>
    <row r="5846" spans="2:3" x14ac:dyDescent="0.25">
      <c r="B5846" s="238">
        <v>5783</v>
      </c>
      <c r="C5846" s="237">
        <v>427.38250816403416</v>
      </c>
    </row>
    <row r="5847" spans="2:3" x14ac:dyDescent="0.25">
      <c r="B5847" s="238">
        <v>5784</v>
      </c>
      <c r="C5847" s="237">
        <v>201.36669612272073</v>
      </c>
    </row>
    <row r="5848" spans="2:3" x14ac:dyDescent="0.25">
      <c r="B5848" s="238">
        <v>5785</v>
      </c>
      <c r="C5848" s="237">
        <v>-2.9935534487610482</v>
      </c>
    </row>
    <row r="5849" spans="2:3" x14ac:dyDescent="0.25">
      <c r="B5849" s="238">
        <v>5786</v>
      </c>
      <c r="C5849" s="237">
        <v>130.12537856861709</v>
      </c>
    </row>
    <row r="5850" spans="2:3" x14ac:dyDescent="0.25">
      <c r="B5850" s="238">
        <v>5787</v>
      </c>
      <c r="C5850" s="237">
        <v>-10.320797802165998</v>
      </c>
    </row>
    <row r="5851" spans="2:3" x14ac:dyDescent="0.25">
      <c r="B5851" s="238">
        <v>5788</v>
      </c>
      <c r="C5851" s="237">
        <v>-1.5806948499285483</v>
      </c>
    </row>
    <row r="5852" spans="2:3" x14ac:dyDescent="0.25">
      <c r="B5852" s="238">
        <v>5789</v>
      </c>
      <c r="C5852" s="237">
        <v>238.07958720415928</v>
      </c>
    </row>
    <row r="5853" spans="2:3" x14ac:dyDescent="0.25">
      <c r="B5853" s="238">
        <v>5790</v>
      </c>
      <c r="C5853" s="237">
        <v>35.351966165728911</v>
      </c>
    </row>
    <row r="5854" spans="2:3" x14ac:dyDescent="0.25">
      <c r="B5854" s="238">
        <v>5791</v>
      </c>
      <c r="C5854" s="237">
        <v>7.8632393359919064</v>
      </c>
    </row>
    <row r="5855" spans="2:3" x14ac:dyDescent="0.25">
      <c r="B5855" s="238">
        <v>5792</v>
      </c>
      <c r="C5855" s="237">
        <v>204.23937933832678</v>
      </c>
    </row>
    <row r="5856" spans="2:3" x14ac:dyDescent="0.25">
      <c r="B5856" s="238">
        <v>5793</v>
      </c>
      <c r="C5856" s="237">
        <v>258.5661427256386</v>
      </c>
    </row>
    <row r="5857" spans="2:3" x14ac:dyDescent="0.25">
      <c r="B5857" s="238">
        <v>5794</v>
      </c>
      <c r="C5857" s="237">
        <v>98.597302153593901</v>
      </c>
    </row>
    <row r="5858" spans="2:3" x14ac:dyDescent="0.25">
      <c r="B5858" s="238">
        <v>5795</v>
      </c>
      <c r="C5858" s="237">
        <v>240.0476168264465</v>
      </c>
    </row>
    <row r="5859" spans="2:3" x14ac:dyDescent="0.25">
      <c r="B5859" s="238">
        <v>5796</v>
      </c>
      <c r="C5859" s="237">
        <v>124.98817039400215</v>
      </c>
    </row>
    <row r="5860" spans="2:3" x14ac:dyDescent="0.25">
      <c r="B5860" s="238">
        <v>5797</v>
      </c>
      <c r="C5860" s="237">
        <v>-18.337135957575555</v>
      </c>
    </row>
    <row r="5861" spans="2:3" x14ac:dyDescent="0.25">
      <c r="B5861" s="238">
        <v>5798</v>
      </c>
      <c r="C5861" s="237">
        <v>-7.995767469361283</v>
      </c>
    </row>
    <row r="5862" spans="2:3" x14ac:dyDescent="0.25">
      <c r="B5862" s="238">
        <v>5799</v>
      </c>
      <c r="C5862" s="237">
        <v>229.18365703399411</v>
      </c>
    </row>
    <row r="5863" spans="2:3" x14ac:dyDescent="0.25">
      <c r="B5863" s="238">
        <v>5800</v>
      </c>
      <c r="C5863" s="237">
        <v>297.10987396668463</v>
      </c>
    </row>
    <row r="5864" spans="2:3" x14ac:dyDescent="0.25">
      <c r="B5864" s="238">
        <v>5801</v>
      </c>
      <c r="C5864" s="237">
        <v>178.21577269472891</v>
      </c>
    </row>
    <row r="5865" spans="2:3" x14ac:dyDescent="0.25">
      <c r="B5865" s="238">
        <v>5802</v>
      </c>
      <c r="C5865" s="237">
        <v>187.45965050807632</v>
      </c>
    </row>
    <row r="5866" spans="2:3" x14ac:dyDescent="0.25">
      <c r="B5866" s="238">
        <v>5803</v>
      </c>
      <c r="C5866" s="237">
        <v>285.17280087154984</v>
      </c>
    </row>
    <row r="5867" spans="2:3" x14ac:dyDescent="0.25">
      <c r="B5867" s="238">
        <v>5804</v>
      </c>
      <c r="C5867" s="237">
        <v>-104.23320737576344</v>
      </c>
    </row>
    <row r="5868" spans="2:3" x14ac:dyDescent="0.25">
      <c r="B5868" s="238">
        <v>5805</v>
      </c>
      <c r="C5868" s="237">
        <v>-3.2913824994551675</v>
      </c>
    </row>
    <row r="5869" spans="2:3" x14ac:dyDescent="0.25">
      <c r="B5869" s="238">
        <v>5806</v>
      </c>
      <c r="C5869" s="237">
        <v>440.98776624915024</v>
      </c>
    </row>
    <row r="5870" spans="2:3" x14ac:dyDescent="0.25">
      <c r="B5870" s="238">
        <v>5807</v>
      </c>
      <c r="C5870" s="237">
        <v>131.45801374942192</v>
      </c>
    </row>
    <row r="5871" spans="2:3" x14ac:dyDescent="0.25">
      <c r="B5871" s="238">
        <v>5808</v>
      </c>
      <c r="C5871" s="237">
        <v>181.83313015205712</v>
      </c>
    </row>
    <row r="5872" spans="2:3" x14ac:dyDescent="0.25">
      <c r="B5872" s="238">
        <v>5809</v>
      </c>
      <c r="C5872" s="237">
        <v>64.954270854791474</v>
      </c>
    </row>
    <row r="5873" spans="2:3" x14ac:dyDescent="0.25">
      <c r="B5873" s="238">
        <v>5810</v>
      </c>
      <c r="C5873" s="237">
        <v>297.48723853834241</v>
      </c>
    </row>
    <row r="5874" spans="2:3" x14ac:dyDescent="0.25">
      <c r="B5874" s="238">
        <v>5811</v>
      </c>
      <c r="C5874" s="237">
        <v>175.36460807944871</v>
      </c>
    </row>
    <row r="5875" spans="2:3" x14ac:dyDescent="0.25">
      <c r="B5875" s="238">
        <v>5812</v>
      </c>
      <c r="C5875" s="237">
        <v>-28.049934178155297</v>
      </c>
    </row>
    <row r="5876" spans="2:3" x14ac:dyDescent="0.25">
      <c r="B5876" s="238">
        <v>5813</v>
      </c>
      <c r="C5876" s="237">
        <v>254.75349737883482</v>
      </c>
    </row>
    <row r="5877" spans="2:3" x14ac:dyDescent="0.25">
      <c r="B5877" s="238">
        <v>5814</v>
      </c>
      <c r="C5877" s="237">
        <v>200.83664006895742</v>
      </c>
    </row>
    <row r="5878" spans="2:3" x14ac:dyDescent="0.25">
      <c r="B5878" s="238">
        <v>5815</v>
      </c>
      <c r="C5878" s="237">
        <v>-63.242240002656303</v>
      </c>
    </row>
    <row r="5879" spans="2:3" x14ac:dyDescent="0.25">
      <c r="B5879" s="238">
        <v>5816</v>
      </c>
      <c r="C5879" s="237">
        <v>138.47311531701141</v>
      </c>
    </row>
    <row r="5880" spans="2:3" x14ac:dyDescent="0.25">
      <c r="B5880" s="238">
        <v>5817</v>
      </c>
      <c r="C5880" s="237">
        <v>174.56269434232885</v>
      </c>
    </row>
    <row r="5881" spans="2:3" x14ac:dyDescent="0.25">
      <c r="B5881" s="238">
        <v>5818</v>
      </c>
      <c r="C5881" s="237">
        <v>69.504582944063003</v>
      </c>
    </row>
    <row r="5882" spans="2:3" x14ac:dyDescent="0.25">
      <c r="B5882" s="238">
        <v>5819</v>
      </c>
      <c r="C5882" s="237">
        <v>-49.985092400470648</v>
      </c>
    </row>
    <row r="5883" spans="2:3" x14ac:dyDescent="0.25">
      <c r="B5883" s="238">
        <v>5820</v>
      </c>
      <c r="C5883" s="237">
        <v>27.572663577568946</v>
      </c>
    </row>
    <row r="5884" spans="2:3" x14ac:dyDescent="0.25">
      <c r="B5884" s="238">
        <v>5821</v>
      </c>
      <c r="C5884" s="237">
        <v>337.85118350719193</v>
      </c>
    </row>
    <row r="5885" spans="2:3" x14ac:dyDescent="0.25">
      <c r="B5885" s="238">
        <v>5822</v>
      </c>
      <c r="C5885" s="237">
        <v>202.71939573246885</v>
      </c>
    </row>
    <row r="5886" spans="2:3" x14ac:dyDescent="0.25">
      <c r="B5886" s="238">
        <v>5823</v>
      </c>
      <c r="C5886" s="237">
        <v>-190.38749900054313</v>
      </c>
    </row>
    <row r="5887" spans="2:3" x14ac:dyDescent="0.25">
      <c r="B5887" s="238">
        <v>5824</v>
      </c>
      <c r="C5887" s="237">
        <v>-47.143604608735671</v>
      </c>
    </row>
    <row r="5888" spans="2:3" x14ac:dyDescent="0.25">
      <c r="B5888" s="238">
        <v>5825</v>
      </c>
      <c r="C5888" s="237">
        <v>178.5733220647495</v>
      </c>
    </row>
    <row r="5889" spans="2:3" x14ac:dyDescent="0.25">
      <c r="B5889" s="238">
        <v>5826</v>
      </c>
      <c r="C5889" s="237">
        <v>111.10956874349613</v>
      </c>
    </row>
    <row r="5890" spans="2:3" x14ac:dyDescent="0.25">
      <c r="B5890" s="238">
        <v>5827</v>
      </c>
      <c r="C5890" s="237">
        <v>-49.640394618336444</v>
      </c>
    </row>
    <row r="5891" spans="2:3" x14ac:dyDescent="0.25">
      <c r="B5891" s="238">
        <v>5828</v>
      </c>
      <c r="C5891" s="237">
        <v>-56.852961451291122</v>
      </c>
    </row>
    <row r="5892" spans="2:3" x14ac:dyDescent="0.25">
      <c r="B5892" s="238">
        <v>5829</v>
      </c>
      <c r="C5892" s="237">
        <v>197.39458538841598</v>
      </c>
    </row>
    <row r="5893" spans="2:3" x14ac:dyDescent="0.25">
      <c r="B5893" s="238">
        <v>5830</v>
      </c>
      <c r="C5893" s="237">
        <v>8.7987601586739714</v>
      </c>
    </row>
    <row r="5894" spans="2:3" x14ac:dyDescent="0.25">
      <c r="B5894" s="238">
        <v>5831</v>
      </c>
      <c r="C5894" s="237">
        <v>-81.509305213050226</v>
      </c>
    </row>
    <row r="5895" spans="2:3" x14ac:dyDescent="0.25">
      <c r="B5895" s="238">
        <v>5832</v>
      </c>
      <c r="C5895" s="237">
        <v>110.07881723655301</v>
      </c>
    </row>
    <row r="5896" spans="2:3" x14ac:dyDescent="0.25">
      <c r="B5896" s="238">
        <v>5833</v>
      </c>
      <c r="C5896" s="237">
        <v>274.31248207750411</v>
      </c>
    </row>
    <row r="5897" spans="2:3" x14ac:dyDescent="0.25">
      <c r="B5897" s="238">
        <v>5834</v>
      </c>
      <c r="C5897" s="237">
        <v>68.286712763336965</v>
      </c>
    </row>
    <row r="5898" spans="2:3" x14ac:dyDescent="0.25">
      <c r="B5898" s="238">
        <v>5835</v>
      </c>
      <c r="C5898" s="237">
        <v>-25.927167702458235</v>
      </c>
    </row>
    <row r="5899" spans="2:3" x14ac:dyDescent="0.25">
      <c r="B5899" s="238">
        <v>5836</v>
      </c>
      <c r="C5899" s="237">
        <v>145.74520589798459</v>
      </c>
    </row>
    <row r="5900" spans="2:3" x14ac:dyDescent="0.25">
      <c r="B5900" s="238">
        <v>5837</v>
      </c>
      <c r="C5900" s="237">
        <v>134.68195841911077</v>
      </c>
    </row>
    <row r="5901" spans="2:3" x14ac:dyDescent="0.25">
      <c r="B5901" s="238">
        <v>5838</v>
      </c>
      <c r="C5901" s="237">
        <v>241.38497631877016</v>
      </c>
    </row>
    <row r="5902" spans="2:3" x14ac:dyDescent="0.25">
      <c r="B5902" s="238">
        <v>5839</v>
      </c>
      <c r="C5902" s="237">
        <v>378.75500554589854</v>
      </c>
    </row>
    <row r="5903" spans="2:3" x14ac:dyDescent="0.25">
      <c r="B5903" s="238">
        <v>5840</v>
      </c>
      <c r="C5903" s="237">
        <v>-3.0442138133694527</v>
      </c>
    </row>
    <row r="5904" spans="2:3" x14ac:dyDescent="0.25">
      <c r="B5904" s="238">
        <v>5841</v>
      </c>
      <c r="C5904" s="237">
        <v>198.99947026087855</v>
      </c>
    </row>
    <row r="5905" spans="2:3" x14ac:dyDescent="0.25">
      <c r="B5905" s="238">
        <v>5842</v>
      </c>
      <c r="C5905" s="237">
        <v>180.03311960808048</v>
      </c>
    </row>
    <row r="5906" spans="2:3" x14ac:dyDescent="0.25">
      <c r="B5906" s="238">
        <v>5843</v>
      </c>
      <c r="C5906" s="237">
        <v>78.86442463120639</v>
      </c>
    </row>
    <row r="5907" spans="2:3" x14ac:dyDescent="0.25">
      <c r="B5907" s="238">
        <v>5844</v>
      </c>
      <c r="C5907" s="237">
        <v>204.97301404190438</v>
      </c>
    </row>
    <row r="5908" spans="2:3" x14ac:dyDescent="0.25">
      <c r="B5908" s="238">
        <v>5845</v>
      </c>
      <c r="C5908" s="237">
        <v>27.635709878674334</v>
      </c>
    </row>
    <row r="5909" spans="2:3" x14ac:dyDescent="0.25">
      <c r="B5909" s="238">
        <v>5846</v>
      </c>
      <c r="C5909" s="237">
        <v>61.782825250226189</v>
      </c>
    </row>
    <row r="5910" spans="2:3" x14ac:dyDescent="0.25">
      <c r="B5910" s="238">
        <v>5847</v>
      </c>
      <c r="C5910" s="237">
        <v>15.361481473452315</v>
      </c>
    </row>
    <row r="5911" spans="2:3" x14ac:dyDescent="0.25">
      <c r="B5911" s="238">
        <v>5848</v>
      </c>
      <c r="C5911" s="237">
        <v>234.67921776757464</v>
      </c>
    </row>
    <row r="5912" spans="2:3" x14ac:dyDescent="0.25">
      <c r="B5912" s="238">
        <v>5849</v>
      </c>
      <c r="C5912" s="237">
        <v>144.76629119328476</v>
      </c>
    </row>
    <row r="5913" spans="2:3" x14ac:dyDescent="0.25">
      <c r="B5913" s="238">
        <v>5850</v>
      </c>
      <c r="C5913" s="237">
        <v>172.9296306573238</v>
      </c>
    </row>
    <row r="5914" spans="2:3" x14ac:dyDescent="0.25">
      <c r="B5914" s="238">
        <v>5851</v>
      </c>
      <c r="C5914" s="237">
        <v>203.66030379094281</v>
      </c>
    </row>
    <row r="5915" spans="2:3" x14ac:dyDescent="0.25">
      <c r="B5915" s="238">
        <v>5852</v>
      </c>
      <c r="C5915" s="237">
        <v>46.409168955937375</v>
      </c>
    </row>
    <row r="5916" spans="2:3" x14ac:dyDescent="0.25">
      <c r="B5916" s="238">
        <v>5853</v>
      </c>
      <c r="C5916" s="237">
        <v>-118.94324587554078</v>
      </c>
    </row>
    <row r="5917" spans="2:3" x14ac:dyDescent="0.25">
      <c r="B5917" s="238">
        <v>5854</v>
      </c>
      <c r="C5917" s="237">
        <v>265.41696344663001</v>
      </c>
    </row>
    <row r="5918" spans="2:3" x14ac:dyDescent="0.25">
      <c r="B5918" s="238">
        <v>5855</v>
      </c>
      <c r="C5918" s="237">
        <v>194.4865539505343</v>
      </c>
    </row>
    <row r="5919" spans="2:3" x14ac:dyDescent="0.25">
      <c r="B5919" s="238">
        <v>5856</v>
      </c>
      <c r="C5919" s="237">
        <v>58.412652820603675</v>
      </c>
    </row>
    <row r="5920" spans="2:3" x14ac:dyDescent="0.25">
      <c r="B5920" s="238">
        <v>5857</v>
      </c>
      <c r="C5920" s="237">
        <v>84.071039424138974</v>
      </c>
    </row>
    <row r="5921" spans="2:3" x14ac:dyDescent="0.25">
      <c r="B5921" s="238">
        <v>5858</v>
      </c>
      <c r="C5921" s="237">
        <v>39.309058612122371</v>
      </c>
    </row>
    <row r="5922" spans="2:3" x14ac:dyDescent="0.25">
      <c r="B5922" s="238">
        <v>5859</v>
      </c>
      <c r="C5922" s="237">
        <v>60.596797373223616</v>
      </c>
    </row>
    <row r="5923" spans="2:3" x14ac:dyDescent="0.25">
      <c r="B5923" s="238">
        <v>5860</v>
      </c>
      <c r="C5923" s="237">
        <v>105.25790354708319</v>
      </c>
    </row>
    <row r="5924" spans="2:3" x14ac:dyDescent="0.25">
      <c r="B5924" s="238">
        <v>5861</v>
      </c>
      <c r="C5924" s="237">
        <v>224.63640899699237</v>
      </c>
    </row>
    <row r="5925" spans="2:3" x14ac:dyDescent="0.25">
      <c r="B5925" s="238">
        <v>5862</v>
      </c>
      <c r="C5925" s="237">
        <v>126.53619889211876</v>
      </c>
    </row>
    <row r="5926" spans="2:3" x14ac:dyDescent="0.25">
      <c r="B5926" s="238">
        <v>5863</v>
      </c>
      <c r="C5926" s="237">
        <v>-35.823428428680074</v>
      </c>
    </row>
    <row r="5927" spans="2:3" x14ac:dyDescent="0.25">
      <c r="B5927" s="238">
        <v>5864</v>
      </c>
      <c r="C5927" s="237">
        <v>421.53466737617788</v>
      </c>
    </row>
    <row r="5928" spans="2:3" x14ac:dyDescent="0.25">
      <c r="B5928" s="238">
        <v>5865</v>
      </c>
      <c r="C5928" s="237">
        <v>161.21016961827522</v>
      </c>
    </row>
    <row r="5929" spans="2:3" x14ac:dyDescent="0.25">
      <c r="B5929" s="238">
        <v>5866</v>
      </c>
      <c r="C5929" s="237">
        <v>79.953714444103014</v>
      </c>
    </row>
    <row r="5930" spans="2:3" x14ac:dyDescent="0.25">
      <c r="B5930" s="238">
        <v>5867</v>
      </c>
      <c r="C5930" s="237">
        <v>239.68942131070418</v>
      </c>
    </row>
    <row r="5931" spans="2:3" x14ac:dyDescent="0.25">
      <c r="B5931" s="238">
        <v>5868</v>
      </c>
      <c r="C5931" s="237">
        <v>73.805365497901519</v>
      </c>
    </row>
    <row r="5932" spans="2:3" x14ac:dyDescent="0.25">
      <c r="B5932" s="238">
        <v>5869</v>
      </c>
      <c r="C5932" s="237">
        <v>-41.112090834143686</v>
      </c>
    </row>
    <row r="5933" spans="2:3" x14ac:dyDescent="0.25">
      <c r="B5933" s="238">
        <v>5870</v>
      </c>
      <c r="C5933" s="237">
        <v>139.14186832331072</v>
      </c>
    </row>
    <row r="5934" spans="2:3" x14ac:dyDescent="0.25">
      <c r="B5934" s="238">
        <v>5871</v>
      </c>
      <c r="C5934" s="237">
        <v>3.7383383808005277</v>
      </c>
    </row>
    <row r="5935" spans="2:3" x14ac:dyDescent="0.25">
      <c r="B5935" s="238">
        <v>5872</v>
      </c>
      <c r="C5935" s="237">
        <v>53.058491050667527</v>
      </c>
    </row>
    <row r="5936" spans="2:3" x14ac:dyDescent="0.25">
      <c r="B5936" s="238">
        <v>5873</v>
      </c>
      <c r="C5936" s="237">
        <v>144.75520178353273</v>
      </c>
    </row>
    <row r="5937" spans="2:3" x14ac:dyDescent="0.25">
      <c r="B5937" s="238">
        <v>5874</v>
      </c>
      <c r="C5937" s="237">
        <v>178.41408757826645</v>
      </c>
    </row>
    <row r="5938" spans="2:3" x14ac:dyDescent="0.25">
      <c r="B5938" s="238">
        <v>5875</v>
      </c>
      <c r="C5938" s="237">
        <v>-72.327481389810572</v>
      </c>
    </row>
    <row r="5939" spans="2:3" x14ac:dyDescent="0.25">
      <c r="B5939" s="238">
        <v>5876</v>
      </c>
      <c r="C5939" s="237">
        <v>15.330360650575031</v>
      </c>
    </row>
    <row r="5940" spans="2:3" x14ac:dyDescent="0.25">
      <c r="B5940" s="238">
        <v>5877</v>
      </c>
      <c r="C5940" s="237">
        <v>76.012779594185247</v>
      </c>
    </row>
    <row r="5941" spans="2:3" x14ac:dyDescent="0.25">
      <c r="B5941" s="238">
        <v>5878</v>
      </c>
      <c r="C5941" s="237">
        <v>125.9027372326476</v>
      </c>
    </row>
    <row r="5942" spans="2:3" x14ac:dyDescent="0.25">
      <c r="B5942" s="238">
        <v>5879</v>
      </c>
      <c r="C5942" s="237">
        <v>32.917879021452507</v>
      </c>
    </row>
    <row r="5943" spans="2:3" x14ac:dyDescent="0.25">
      <c r="B5943" s="238">
        <v>5880</v>
      </c>
      <c r="C5943" s="237">
        <v>379.74121790222483</v>
      </c>
    </row>
    <row r="5944" spans="2:3" x14ac:dyDescent="0.25">
      <c r="B5944" s="238">
        <v>5881</v>
      </c>
      <c r="C5944" s="237">
        <v>182.77721555901135</v>
      </c>
    </row>
    <row r="5945" spans="2:3" x14ac:dyDescent="0.25">
      <c r="B5945" s="238">
        <v>5882</v>
      </c>
      <c r="C5945" s="237">
        <v>323.66854576266303</v>
      </c>
    </row>
    <row r="5946" spans="2:3" x14ac:dyDescent="0.25">
      <c r="B5946" s="238">
        <v>5883</v>
      </c>
      <c r="C5946" s="237">
        <v>103.18216845969769</v>
      </c>
    </row>
    <row r="5947" spans="2:3" x14ac:dyDescent="0.25">
      <c r="B5947" s="238">
        <v>5884</v>
      </c>
      <c r="C5947" s="237">
        <v>-86.210869274652396</v>
      </c>
    </row>
    <row r="5948" spans="2:3" x14ac:dyDescent="0.25">
      <c r="B5948" s="238">
        <v>5885</v>
      </c>
      <c r="C5948" s="237">
        <v>75.47681166096686</v>
      </c>
    </row>
    <row r="5949" spans="2:3" x14ac:dyDescent="0.25">
      <c r="B5949" s="238">
        <v>5886</v>
      </c>
      <c r="C5949" s="237">
        <v>30.75533136843066</v>
      </c>
    </row>
    <row r="5950" spans="2:3" x14ac:dyDescent="0.25">
      <c r="B5950" s="238">
        <v>5887</v>
      </c>
      <c r="C5950" s="237">
        <v>164.42885968418074</v>
      </c>
    </row>
    <row r="5951" spans="2:3" x14ac:dyDescent="0.25">
      <c r="B5951" s="238">
        <v>5888</v>
      </c>
      <c r="C5951" s="237">
        <v>125.91125855411532</v>
      </c>
    </row>
    <row r="5952" spans="2:3" x14ac:dyDescent="0.25">
      <c r="B5952" s="238">
        <v>5889</v>
      </c>
      <c r="C5952" s="237">
        <v>130.83811366799924</v>
      </c>
    </row>
    <row r="5953" spans="2:3" x14ac:dyDescent="0.25">
      <c r="B5953" s="238">
        <v>5890</v>
      </c>
      <c r="C5953" s="237">
        <v>88.538358972087593</v>
      </c>
    </row>
    <row r="5954" spans="2:3" x14ac:dyDescent="0.25">
      <c r="B5954" s="238">
        <v>5891</v>
      </c>
      <c r="C5954" s="237">
        <v>245.97006675036806</v>
      </c>
    </row>
    <row r="5955" spans="2:3" x14ac:dyDescent="0.25">
      <c r="B5955" s="238">
        <v>5892</v>
      </c>
      <c r="C5955" s="237">
        <v>114.48501964262037</v>
      </c>
    </row>
    <row r="5956" spans="2:3" x14ac:dyDescent="0.25">
      <c r="B5956" s="238">
        <v>5893</v>
      </c>
      <c r="C5956" s="237">
        <v>134.94754398259008</v>
      </c>
    </row>
    <row r="5957" spans="2:3" x14ac:dyDescent="0.25">
      <c r="B5957" s="238">
        <v>5894</v>
      </c>
      <c r="C5957" s="237">
        <v>331.48935767761782</v>
      </c>
    </row>
    <row r="5958" spans="2:3" x14ac:dyDescent="0.25">
      <c r="B5958" s="238">
        <v>5895</v>
      </c>
      <c r="C5958" s="237">
        <v>85.247957572577405</v>
      </c>
    </row>
    <row r="5959" spans="2:3" x14ac:dyDescent="0.25">
      <c r="B5959" s="238">
        <v>5896</v>
      </c>
      <c r="C5959" s="237">
        <v>90.819624910441433</v>
      </c>
    </row>
    <row r="5960" spans="2:3" x14ac:dyDescent="0.25">
      <c r="B5960" s="238">
        <v>5897</v>
      </c>
      <c r="C5960" s="237">
        <v>124.26382178848007</v>
      </c>
    </row>
    <row r="5961" spans="2:3" x14ac:dyDescent="0.25">
      <c r="B5961" s="238">
        <v>5898</v>
      </c>
      <c r="C5961" s="237">
        <v>63.733667090996008</v>
      </c>
    </row>
    <row r="5962" spans="2:3" x14ac:dyDescent="0.25">
      <c r="B5962" s="238">
        <v>5899</v>
      </c>
      <c r="C5962" s="237">
        <v>179.51732339346782</v>
      </c>
    </row>
    <row r="5963" spans="2:3" x14ac:dyDescent="0.25">
      <c r="B5963" s="238">
        <v>5900</v>
      </c>
      <c r="C5963" s="237">
        <v>125.55910421269434</v>
      </c>
    </row>
    <row r="5964" spans="2:3" x14ac:dyDescent="0.25">
      <c r="B5964" s="238">
        <v>5901</v>
      </c>
      <c r="C5964" s="237">
        <v>-23.5535416792533</v>
      </c>
    </row>
    <row r="5965" spans="2:3" x14ac:dyDescent="0.25">
      <c r="B5965" s="238">
        <v>5902</v>
      </c>
      <c r="C5965" s="237">
        <v>115.73845299397843</v>
      </c>
    </row>
    <row r="5966" spans="2:3" x14ac:dyDescent="0.25">
      <c r="B5966" s="238">
        <v>5903</v>
      </c>
      <c r="C5966" s="237">
        <v>234.9920299269852</v>
      </c>
    </row>
    <row r="5967" spans="2:3" x14ac:dyDescent="0.25">
      <c r="B5967" s="238">
        <v>5904</v>
      </c>
      <c r="C5967" s="237">
        <v>6.9798134037909705</v>
      </c>
    </row>
    <row r="5968" spans="2:3" x14ac:dyDescent="0.25">
      <c r="B5968" s="238">
        <v>5905</v>
      </c>
      <c r="C5968" s="237">
        <v>9.7055827939159229</v>
      </c>
    </row>
    <row r="5969" spans="2:3" x14ac:dyDescent="0.25">
      <c r="B5969" s="238">
        <v>5906</v>
      </c>
      <c r="C5969" s="237">
        <v>181.42209976001982</v>
      </c>
    </row>
    <row r="5970" spans="2:3" x14ac:dyDescent="0.25">
      <c r="B5970" s="238">
        <v>5907</v>
      </c>
      <c r="C5970" s="237">
        <v>217.55062998099498</v>
      </c>
    </row>
    <row r="5971" spans="2:3" x14ac:dyDescent="0.25">
      <c r="B5971" s="238">
        <v>5908</v>
      </c>
      <c r="C5971" s="237">
        <v>74.194552490656434</v>
      </c>
    </row>
    <row r="5972" spans="2:3" x14ac:dyDescent="0.25">
      <c r="B5972" s="238">
        <v>5909</v>
      </c>
      <c r="C5972" s="237">
        <v>321.26657779037475</v>
      </c>
    </row>
    <row r="5973" spans="2:3" x14ac:dyDescent="0.25">
      <c r="B5973" s="238">
        <v>5910</v>
      </c>
      <c r="C5973" s="237">
        <v>131.4282662284981</v>
      </c>
    </row>
    <row r="5974" spans="2:3" x14ac:dyDescent="0.25">
      <c r="B5974" s="238">
        <v>5911</v>
      </c>
      <c r="C5974" s="237">
        <v>111.31708544898308</v>
      </c>
    </row>
    <row r="5975" spans="2:3" x14ac:dyDescent="0.25">
      <c r="B5975" s="238">
        <v>5912</v>
      </c>
      <c r="C5975" s="237">
        <v>131.99131386855817</v>
      </c>
    </row>
    <row r="5976" spans="2:3" x14ac:dyDescent="0.25">
      <c r="B5976" s="238">
        <v>5913</v>
      </c>
      <c r="C5976" s="237">
        <v>229.48654556210153</v>
      </c>
    </row>
    <row r="5977" spans="2:3" x14ac:dyDescent="0.25">
      <c r="B5977" s="238">
        <v>5914</v>
      </c>
      <c r="C5977" s="237">
        <v>237.12026347470822</v>
      </c>
    </row>
    <row r="5978" spans="2:3" x14ac:dyDescent="0.25">
      <c r="B5978" s="238">
        <v>5915</v>
      </c>
      <c r="C5978" s="237">
        <v>105.40638884519809</v>
      </c>
    </row>
    <row r="5979" spans="2:3" x14ac:dyDescent="0.25">
      <c r="B5979" s="238">
        <v>5916</v>
      </c>
      <c r="C5979" s="237">
        <v>-47.026053659956489</v>
      </c>
    </row>
    <row r="5980" spans="2:3" x14ac:dyDescent="0.25">
      <c r="B5980" s="238">
        <v>5917</v>
      </c>
      <c r="C5980" s="237">
        <v>157.68831869364783</v>
      </c>
    </row>
    <row r="5981" spans="2:3" x14ac:dyDescent="0.25">
      <c r="B5981" s="238">
        <v>5918</v>
      </c>
      <c r="C5981" s="237">
        <v>193.84113123999634</v>
      </c>
    </row>
    <row r="5982" spans="2:3" x14ac:dyDescent="0.25">
      <c r="B5982" s="238">
        <v>5919</v>
      </c>
      <c r="C5982" s="237">
        <v>310.84064817049762</v>
      </c>
    </row>
    <row r="5983" spans="2:3" x14ac:dyDescent="0.25">
      <c r="B5983" s="238">
        <v>5920</v>
      </c>
      <c r="C5983" s="237">
        <v>196.873408763989</v>
      </c>
    </row>
    <row r="5984" spans="2:3" x14ac:dyDescent="0.25">
      <c r="B5984" s="238">
        <v>5921</v>
      </c>
      <c r="C5984" s="237">
        <v>347.43739295443027</v>
      </c>
    </row>
    <row r="5985" spans="2:3" x14ac:dyDescent="0.25">
      <c r="B5985" s="238">
        <v>5922</v>
      </c>
      <c r="C5985" s="237">
        <v>-115.59597480944558</v>
      </c>
    </row>
    <row r="5986" spans="2:3" x14ac:dyDescent="0.25">
      <c r="B5986" s="238">
        <v>5923</v>
      </c>
      <c r="C5986" s="237">
        <v>276.64823463271216</v>
      </c>
    </row>
    <row r="5987" spans="2:3" x14ac:dyDescent="0.25">
      <c r="B5987" s="238">
        <v>5924</v>
      </c>
      <c r="C5987" s="237">
        <v>113.81510895877085</v>
      </c>
    </row>
    <row r="5988" spans="2:3" x14ac:dyDescent="0.25">
      <c r="B5988" s="238">
        <v>5925</v>
      </c>
      <c r="C5988" s="237">
        <v>397.48385963862853</v>
      </c>
    </row>
    <row r="5989" spans="2:3" x14ac:dyDescent="0.25">
      <c r="B5989" s="238">
        <v>5926</v>
      </c>
      <c r="C5989" s="237">
        <v>304.01858161568771</v>
      </c>
    </row>
    <row r="5990" spans="2:3" x14ac:dyDescent="0.25">
      <c r="B5990" s="238">
        <v>5927</v>
      </c>
      <c r="C5990" s="237">
        <v>190.18439409347087</v>
      </c>
    </row>
    <row r="5991" spans="2:3" x14ac:dyDescent="0.25">
      <c r="B5991" s="238">
        <v>5928</v>
      </c>
      <c r="C5991" s="237">
        <v>27.692895361919994</v>
      </c>
    </row>
    <row r="5992" spans="2:3" x14ac:dyDescent="0.25">
      <c r="B5992" s="238">
        <v>5929</v>
      </c>
      <c r="C5992" s="237">
        <v>11.96182986022697</v>
      </c>
    </row>
    <row r="5993" spans="2:3" x14ac:dyDescent="0.25">
      <c r="B5993" s="238">
        <v>5930</v>
      </c>
      <c r="C5993" s="237">
        <v>410.16890102456671</v>
      </c>
    </row>
    <row r="5994" spans="2:3" x14ac:dyDescent="0.25">
      <c r="B5994" s="238">
        <v>5931</v>
      </c>
      <c r="C5994" s="237">
        <v>-54.282850377711128</v>
      </c>
    </row>
    <row r="5995" spans="2:3" x14ac:dyDescent="0.25">
      <c r="B5995" s="238">
        <v>5932</v>
      </c>
      <c r="C5995" s="237">
        <v>109.39055507064155</v>
      </c>
    </row>
    <row r="5996" spans="2:3" x14ac:dyDescent="0.25">
      <c r="B5996" s="238">
        <v>5933</v>
      </c>
      <c r="C5996" s="237">
        <v>113.41471471040958</v>
      </c>
    </row>
    <row r="5997" spans="2:3" x14ac:dyDescent="0.25">
      <c r="B5997" s="238">
        <v>5934</v>
      </c>
      <c r="C5997" s="237">
        <v>118.02256334304066</v>
      </c>
    </row>
    <row r="5998" spans="2:3" x14ac:dyDescent="0.25">
      <c r="B5998" s="238">
        <v>5935</v>
      </c>
      <c r="C5998" s="237">
        <v>155.19088268655074</v>
      </c>
    </row>
    <row r="5999" spans="2:3" x14ac:dyDescent="0.25">
      <c r="B5999" s="238">
        <v>5936</v>
      </c>
      <c r="C5999" s="237">
        <v>126.84125778595077</v>
      </c>
    </row>
    <row r="6000" spans="2:3" x14ac:dyDescent="0.25">
      <c r="B6000" s="238">
        <v>5937</v>
      </c>
      <c r="C6000" s="237">
        <v>176.45159345412713</v>
      </c>
    </row>
    <row r="6001" spans="2:3" x14ac:dyDescent="0.25">
      <c r="B6001" s="238">
        <v>5938</v>
      </c>
      <c r="C6001" s="237">
        <v>377.86685474432386</v>
      </c>
    </row>
    <row r="6002" spans="2:3" x14ac:dyDescent="0.25">
      <c r="B6002" s="238">
        <v>5939</v>
      </c>
      <c r="C6002" s="237">
        <v>29.442163021186587</v>
      </c>
    </row>
    <row r="6003" spans="2:3" x14ac:dyDescent="0.25">
      <c r="B6003" s="238">
        <v>5940</v>
      </c>
      <c r="C6003" s="237">
        <v>-207.86291212467034</v>
      </c>
    </row>
    <row r="6004" spans="2:3" x14ac:dyDescent="0.25">
      <c r="B6004" s="238">
        <v>5941</v>
      </c>
      <c r="C6004" s="237">
        <v>32.576467082916793</v>
      </c>
    </row>
    <row r="6005" spans="2:3" x14ac:dyDescent="0.25">
      <c r="B6005" s="238">
        <v>5942</v>
      </c>
      <c r="C6005" s="237">
        <v>-13.292230920824579</v>
      </c>
    </row>
    <row r="6006" spans="2:3" x14ac:dyDescent="0.25">
      <c r="B6006" s="238">
        <v>5943</v>
      </c>
      <c r="C6006" s="237">
        <v>179.3743257651214</v>
      </c>
    </row>
    <row r="6007" spans="2:3" x14ac:dyDescent="0.25">
      <c r="B6007" s="238">
        <v>5944</v>
      </c>
      <c r="C6007" s="237">
        <v>-20.351678032294615</v>
      </c>
    </row>
    <row r="6008" spans="2:3" x14ac:dyDescent="0.25">
      <c r="B6008" s="238">
        <v>5945</v>
      </c>
      <c r="C6008" s="237">
        <v>-18.697573804066991</v>
      </c>
    </row>
    <row r="6009" spans="2:3" x14ac:dyDescent="0.25">
      <c r="B6009" s="238">
        <v>5946</v>
      </c>
      <c r="C6009" s="237">
        <v>209.68755606311188</v>
      </c>
    </row>
    <row r="6010" spans="2:3" x14ac:dyDescent="0.25">
      <c r="B6010" s="238">
        <v>5947</v>
      </c>
      <c r="C6010" s="237">
        <v>215.96226017240332</v>
      </c>
    </row>
    <row r="6011" spans="2:3" x14ac:dyDescent="0.25">
      <c r="B6011" s="238">
        <v>5948</v>
      </c>
      <c r="C6011" s="237">
        <v>110.27232343071829</v>
      </c>
    </row>
    <row r="6012" spans="2:3" x14ac:dyDescent="0.25">
      <c r="B6012" s="238">
        <v>5949</v>
      </c>
      <c r="C6012" s="237">
        <v>355.29177887406723</v>
      </c>
    </row>
    <row r="6013" spans="2:3" x14ac:dyDescent="0.25">
      <c r="B6013" s="238">
        <v>5950</v>
      </c>
      <c r="C6013" s="237">
        <v>268.29089031798065</v>
      </c>
    </row>
    <row r="6014" spans="2:3" x14ac:dyDescent="0.25">
      <c r="B6014" s="238">
        <v>5951</v>
      </c>
      <c r="C6014" s="237">
        <v>90.927973532831018</v>
      </c>
    </row>
    <row r="6015" spans="2:3" x14ac:dyDescent="0.25">
      <c r="B6015" s="238">
        <v>5952</v>
      </c>
      <c r="C6015" s="237">
        <v>146.73707931335122</v>
      </c>
    </row>
    <row r="6016" spans="2:3" x14ac:dyDescent="0.25">
      <c r="B6016" s="238">
        <v>5953</v>
      </c>
      <c r="C6016" s="237">
        <v>94.121758179144621</v>
      </c>
    </row>
    <row r="6017" spans="2:3" x14ac:dyDescent="0.25">
      <c r="B6017" s="238">
        <v>5954</v>
      </c>
      <c r="C6017" s="237">
        <v>100.15668540865133</v>
      </c>
    </row>
    <row r="6018" spans="2:3" x14ac:dyDescent="0.25">
      <c r="B6018" s="238">
        <v>5955</v>
      </c>
      <c r="C6018" s="237">
        <v>42.481565271354356</v>
      </c>
    </row>
    <row r="6019" spans="2:3" x14ac:dyDescent="0.25">
      <c r="B6019" s="238">
        <v>5956</v>
      </c>
      <c r="C6019" s="237">
        <v>90.047934003089651</v>
      </c>
    </row>
    <row r="6020" spans="2:3" x14ac:dyDescent="0.25">
      <c r="B6020" s="238">
        <v>5957</v>
      </c>
      <c r="C6020" s="237">
        <v>-71.310597245940045</v>
      </c>
    </row>
    <row r="6021" spans="2:3" x14ac:dyDescent="0.25">
      <c r="B6021" s="238">
        <v>5958</v>
      </c>
      <c r="C6021" s="237">
        <v>-6.0865821905759958</v>
      </c>
    </row>
    <row r="6022" spans="2:3" x14ac:dyDescent="0.25">
      <c r="B6022" s="238">
        <v>5959</v>
      </c>
      <c r="C6022" s="237">
        <v>260.7608059498325</v>
      </c>
    </row>
    <row r="6023" spans="2:3" x14ac:dyDescent="0.25">
      <c r="B6023" s="238">
        <v>5960</v>
      </c>
      <c r="C6023" s="237">
        <v>292.95649068477894</v>
      </c>
    </row>
    <row r="6024" spans="2:3" x14ac:dyDescent="0.25">
      <c r="B6024" s="238">
        <v>5961</v>
      </c>
      <c r="C6024" s="237">
        <v>15.23761967285904</v>
      </c>
    </row>
    <row r="6025" spans="2:3" x14ac:dyDescent="0.25">
      <c r="B6025" s="238">
        <v>5962</v>
      </c>
      <c r="C6025" s="237">
        <v>351.30615023311407</v>
      </c>
    </row>
    <row r="6026" spans="2:3" x14ac:dyDescent="0.25">
      <c r="B6026" s="238">
        <v>5963</v>
      </c>
      <c r="C6026" s="237">
        <v>40.466158105186935</v>
      </c>
    </row>
    <row r="6027" spans="2:3" x14ac:dyDescent="0.25">
      <c r="B6027" s="238">
        <v>5964</v>
      </c>
      <c r="C6027" s="237">
        <v>42.649915067323889</v>
      </c>
    </row>
    <row r="6028" spans="2:3" x14ac:dyDescent="0.25">
      <c r="B6028" s="238">
        <v>5965</v>
      </c>
      <c r="C6028" s="237">
        <v>168.71883022214823</v>
      </c>
    </row>
    <row r="6029" spans="2:3" x14ac:dyDescent="0.25">
      <c r="B6029" s="238">
        <v>5966</v>
      </c>
      <c r="C6029" s="237">
        <v>136.45275207852958</v>
      </c>
    </row>
    <row r="6030" spans="2:3" x14ac:dyDescent="0.25">
      <c r="B6030" s="238">
        <v>5967</v>
      </c>
      <c r="C6030" s="237">
        <v>52.930110894439224</v>
      </c>
    </row>
    <row r="6031" spans="2:3" x14ac:dyDescent="0.25">
      <c r="B6031" s="238">
        <v>5968</v>
      </c>
      <c r="C6031" s="237">
        <v>174.1310982370957</v>
      </c>
    </row>
    <row r="6032" spans="2:3" x14ac:dyDescent="0.25">
      <c r="B6032" s="238">
        <v>5969</v>
      </c>
      <c r="C6032" s="237">
        <v>183.55034311930737</v>
      </c>
    </row>
    <row r="6033" spans="2:3" x14ac:dyDescent="0.25">
      <c r="B6033" s="238">
        <v>5970</v>
      </c>
      <c r="C6033" s="237">
        <v>-160.46993801567953</v>
      </c>
    </row>
    <row r="6034" spans="2:3" x14ac:dyDescent="0.25">
      <c r="B6034" s="238">
        <v>5971</v>
      </c>
      <c r="C6034" s="237">
        <v>-54.498593051353879</v>
      </c>
    </row>
    <row r="6035" spans="2:3" x14ac:dyDescent="0.25">
      <c r="B6035" s="238">
        <v>5972</v>
      </c>
      <c r="C6035" s="237">
        <v>2.0958343752877795</v>
      </c>
    </row>
    <row r="6036" spans="2:3" x14ac:dyDescent="0.25">
      <c r="B6036" s="238">
        <v>5973</v>
      </c>
      <c r="C6036" s="237">
        <v>295.60051461184696</v>
      </c>
    </row>
    <row r="6037" spans="2:3" x14ac:dyDescent="0.25">
      <c r="B6037" s="238">
        <v>5974</v>
      </c>
      <c r="C6037" s="237">
        <v>227.80144887221189</v>
      </c>
    </row>
    <row r="6038" spans="2:3" x14ac:dyDescent="0.25">
      <c r="B6038" s="238">
        <v>5975</v>
      </c>
      <c r="C6038" s="237">
        <v>154.89474409354966</v>
      </c>
    </row>
    <row r="6039" spans="2:3" x14ac:dyDescent="0.25">
      <c r="B6039" s="238">
        <v>5976</v>
      </c>
      <c r="C6039" s="237">
        <v>259.21026314669803</v>
      </c>
    </row>
    <row r="6040" spans="2:3" x14ac:dyDescent="0.25">
      <c r="B6040" s="238">
        <v>5977</v>
      </c>
      <c r="C6040" s="237">
        <v>298.63750650019927</v>
      </c>
    </row>
    <row r="6041" spans="2:3" x14ac:dyDescent="0.25">
      <c r="B6041" s="238">
        <v>5978</v>
      </c>
      <c r="C6041" s="237">
        <v>18.224801838795941</v>
      </c>
    </row>
    <row r="6042" spans="2:3" x14ac:dyDescent="0.25">
      <c r="B6042" s="238">
        <v>5979</v>
      </c>
      <c r="C6042" s="237">
        <v>-149.51012298285639</v>
      </c>
    </row>
    <row r="6043" spans="2:3" x14ac:dyDescent="0.25">
      <c r="B6043" s="238">
        <v>5980</v>
      </c>
      <c r="C6043" s="237">
        <v>-239.75447645134261</v>
      </c>
    </row>
    <row r="6044" spans="2:3" x14ac:dyDescent="0.25">
      <c r="B6044" s="238">
        <v>5981</v>
      </c>
      <c r="C6044" s="237">
        <v>8.2703890448619291</v>
      </c>
    </row>
    <row r="6045" spans="2:3" x14ac:dyDescent="0.25">
      <c r="B6045" s="238">
        <v>5982</v>
      </c>
      <c r="C6045" s="237">
        <v>283.75627403211422</v>
      </c>
    </row>
    <row r="6046" spans="2:3" x14ac:dyDescent="0.25">
      <c r="B6046" s="238">
        <v>5983</v>
      </c>
      <c r="C6046" s="237">
        <v>219.46898787936271</v>
      </c>
    </row>
    <row r="6047" spans="2:3" x14ac:dyDescent="0.25">
      <c r="B6047" s="238">
        <v>5984</v>
      </c>
      <c r="C6047" s="237">
        <v>147.1301690557527</v>
      </c>
    </row>
    <row r="6048" spans="2:3" x14ac:dyDescent="0.25">
      <c r="B6048" s="238">
        <v>5985</v>
      </c>
      <c r="C6048" s="237">
        <v>209.42333292881852</v>
      </c>
    </row>
    <row r="6049" spans="2:3" x14ac:dyDescent="0.25">
      <c r="B6049" s="238">
        <v>5986</v>
      </c>
      <c r="C6049" s="237">
        <v>-63.907232831171228</v>
      </c>
    </row>
    <row r="6050" spans="2:3" x14ac:dyDescent="0.25">
      <c r="B6050" s="238">
        <v>5987</v>
      </c>
      <c r="C6050" s="237">
        <v>281.35124684935187</v>
      </c>
    </row>
    <row r="6051" spans="2:3" x14ac:dyDescent="0.25">
      <c r="B6051" s="238">
        <v>5988</v>
      </c>
      <c r="C6051" s="237">
        <v>-112.68800851599747</v>
      </c>
    </row>
    <row r="6052" spans="2:3" x14ac:dyDescent="0.25">
      <c r="B6052" s="238">
        <v>5989</v>
      </c>
      <c r="C6052" s="237">
        <v>196.83202561344066</v>
      </c>
    </row>
    <row r="6053" spans="2:3" x14ac:dyDescent="0.25">
      <c r="B6053" s="238">
        <v>5990</v>
      </c>
      <c r="C6053" s="237">
        <v>71.242037770397218</v>
      </c>
    </row>
    <row r="6054" spans="2:3" x14ac:dyDescent="0.25">
      <c r="B6054" s="238">
        <v>5991</v>
      </c>
      <c r="C6054" s="237">
        <v>121.17941151760077</v>
      </c>
    </row>
    <row r="6055" spans="2:3" x14ac:dyDescent="0.25">
      <c r="B6055" s="238">
        <v>5992</v>
      </c>
      <c r="C6055" s="237">
        <v>284.86649479495838</v>
      </c>
    </row>
    <row r="6056" spans="2:3" x14ac:dyDescent="0.25">
      <c r="B6056" s="238">
        <v>5993</v>
      </c>
      <c r="C6056" s="237">
        <v>196.52672435938578</v>
      </c>
    </row>
    <row r="6057" spans="2:3" x14ac:dyDescent="0.25">
      <c r="B6057" s="238">
        <v>5994</v>
      </c>
      <c r="C6057" s="237">
        <v>-0.32642476530341469</v>
      </c>
    </row>
    <row r="6058" spans="2:3" x14ac:dyDescent="0.25">
      <c r="B6058" s="238">
        <v>5995</v>
      </c>
      <c r="C6058" s="237">
        <v>126.73185048034227</v>
      </c>
    </row>
    <row r="6059" spans="2:3" x14ac:dyDescent="0.25">
      <c r="B6059" s="238">
        <v>5996</v>
      </c>
      <c r="C6059" s="237">
        <v>44.683712266821871</v>
      </c>
    </row>
    <row r="6060" spans="2:3" x14ac:dyDescent="0.25">
      <c r="B6060" s="238">
        <v>5997</v>
      </c>
      <c r="C6060" s="237">
        <v>88.000270477481848</v>
      </c>
    </row>
    <row r="6061" spans="2:3" x14ac:dyDescent="0.25">
      <c r="B6061" s="238">
        <v>5998</v>
      </c>
      <c r="C6061" s="237">
        <v>230.69353851755926</v>
      </c>
    </row>
    <row r="6062" spans="2:3" x14ac:dyDescent="0.25">
      <c r="B6062" s="238">
        <v>5999</v>
      </c>
      <c r="C6062" s="237">
        <v>259.5893747674404</v>
      </c>
    </row>
    <row r="6063" spans="2:3" x14ac:dyDescent="0.25">
      <c r="B6063" s="238">
        <v>6000</v>
      </c>
      <c r="C6063" s="237">
        <v>115.74829638077958</v>
      </c>
    </row>
    <row r="6064" spans="2:3" x14ac:dyDescent="0.25">
      <c r="B6064" s="238">
        <v>6001</v>
      </c>
      <c r="C6064" s="237">
        <v>305.75352144478222</v>
      </c>
    </row>
    <row r="6065" spans="2:3" x14ac:dyDescent="0.25">
      <c r="B6065" s="238">
        <v>6002</v>
      </c>
      <c r="C6065" s="237">
        <v>210.09615677712833</v>
      </c>
    </row>
    <row r="6066" spans="2:3" x14ac:dyDescent="0.25">
      <c r="B6066" s="238">
        <v>6003</v>
      </c>
      <c r="C6066" s="237">
        <v>114.12435197827006</v>
      </c>
    </row>
    <row r="6067" spans="2:3" x14ac:dyDescent="0.25">
      <c r="B6067" s="238">
        <v>6004</v>
      </c>
      <c r="C6067" s="237">
        <v>-73.53506484832036</v>
      </c>
    </row>
    <row r="6068" spans="2:3" x14ac:dyDescent="0.25">
      <c r="B6068" s="238">
        <v>6005</v>
      </c>
      <c r="C6068" s="237">
        <v>-93.773325906169703</v>
      </c>
    </row>
    <row r="6069" spans="2:3" x14ac:dyDescent="0.25">
      <c r="B6069" s="238">
        <v>6006</v>
      </c>
      <c r="C6069" s="237">
        <v>24.969537114921437</v>
      </c>
    </row>
    <row r="6070" spans="2:3" x14ac:dyDescent="0.25">
      <c r="B6070" s="238">
        <v>6007</v>
      </c>
      <c r="C6070" s="237">
        <v>100.84425215696329</v>
      </c>
    </row>
    <row r="6071" spans="2:3" x14ac:dyDescent="0.25">
      <c r="B6071" s="238">
        <v>6008</v>
      </c>
      <c r="C6071" s="237">
        <v>207.89240023156972</v>
      </c>
    </row>
    <row r="6072" spans="2:3" x14ac:dyDescent="0.25">
      <c r="B6072" s="238">
        <v>6009</v>
      </c>
      <c r="C6072" s="237">
        <v>32.028154794671437</v>
      </c>
    </row>
    <row r="6073" spans="2:3" x14ac:dyDescent="0.25">
      <c r="B6073" s="238">
        <v>6010</v>
      </c>
      <c r="C6073" s="237">
        <v>338.61375798548966</v>
      </c>
    </row>
    <row r="6074" spans="2:3" x14ac:dyDescent="0.25">
      <c r="B6074" s="238">
        <v>6011</v>
      </c>
      <c r="C6074" s="237">
        <v>117.77921361620061</v>
      </c>
    </row>
    <row r="6075" spans="2:3" x14ac:dyDescent="0.25">
      <c r="B6075" s="238">
        <v>6012</v>
      </c>
      <c r="C6075" s="237">
        <v>72.885984209336215</v>
      </c>
    </row>
    <row r="6076" spans="2:3" x14ac:dyDescent="0.25">
      <c r="B6076" s="238">
        <v>6013</v>
      </c>
      <c r="C6076" s="237">
        <v>-10.220757289413683</v>
      </c>
    </row>
    <row r="6077" spans="2:3" x14ac:dyDescent="0.25">
      <c r="B6077" s="238">
        <v>6014</v>
      </c>
      <c r="C6077" s="237">
        <v>102.31990936217387</v>
      </c>
    </row>
    <row r="6078" spans="2:3" x14ac:dyDescent="0.25">
      <c r="B6078" s="238">
        <v>6015</v>
      </c>
      <c r="C6078" s="237">
        <v>251.92844183378111</v>
      </c>
    </row>
    <row r="6079" spans="2:3" x14ac:dyDescent="0.25">
      <c r="B6079" s="238">
        <v>6016</v>
      </c>
      <c r="C6079" s="237">
        <v>327.41770497096832</v>
      </c>
    </row>
    <row r="6080" spans="2:3" x14ac:dyDescent="0.25">
      <c r="B6080" s="238">
        <v>6017</v>
      </c>
      <c r="C6080" s="237">
        <v>209.27757935253271</v>
      </c>
    </row>
    <row r="6081" spans="2:3" x14ac:dyDescent="0.25">
      <c r="B6081" s="238">
        <v>6018</v>
      </c>
      <c r="C6081" s="237">
        <v>7.5374283818141095</v>
      </c>
    </row>
    <row r="6082" spans="2:3" x14ac:dyDescent="0.25">
      <c r="B6082" s="238">
        <v>6019</v>
      </c>
      <c r="C6082" s="237">
        <v>154.95873002813823</v>
      </c>
    </row>
    <row r="6083" spans="2:3" x14ac:dyDescent="0.25">
      <c r="B6083" s="238">
        <v>6020</v>
      </c>
      <c r="C6083" s="237">
        <v>324.13509148183755</v>
      </c>
    </row>
    <row r="6084" spans="2:3" x14ac:dyDescent="0.25">
      <c r="B6084" s="238">
        <v>6021</v>
      </c>
      <c r="C6084" s="237">
        <v>-5.8717197288354015</v>
      </c>
    </row>
    <row r="6085" spans="2:3" x14ac:dyDescent="0.25">
      <c r="B6085" s="238">
        <v>6022</v>
      </c>
      <c r="C6085" s="237">
        <v>-168.40896142516857</v>
      </c>
    </row>
    <row r="6086" spans="2:3" x14ac:dyDescent="0.25">
      <c r="B6086" s="238">
        <v>6023</v>
      </c>
      <c r="C6086" s="237">
        <v>191.47304661724377</v>
      </c>
    </row>
    <row r="6087" spans="2:3" x14ac:dyDescent="0.25">
      <c r="B6087" s="238">
        <v>6024</v>
      </c>
      <c r="C6087" s="237">
        <v>130.91206976796963</v>
      </c>
    </row>
    <row r="6088" spans="2:3" x14ac:dyDescent="0.25">
      <c r="B6088" s="238">
        <v>6025</v>
      </c>
      <c r="C6088" s="237">
        <v>355.08698548266949</v>
      </c>
    </row>
    <row r="6089" spans="2:3" x14ac:dyDescent="0.25">
      <c r="B6089" s="238">
        <v>6026</v>
      </c>
      <c r="C6089" s="237">
        <v>113.28539354764959</v>
      </c>
    </row>
    <row r="6090" spans="2:3" x14ac:dyDescent="0.25">
      <c r="B6090" s="238">
        <v>6027</v>
      </c>
      <c r="C6090" s="237">
        <v>82.221744218372024</v>
      </c>
    </row>
    <row r="6091" spans="2:3" x14ac:dyDescent="0.25">
      <c r="B6091" s="238">
        <v>6028</v>
      </c>
      <c r="C6091" s="237">
        <v>22.295632277778466</v>
      </c>
    </row>
    <row r="6092" spans="2:3" x14ac:dyDescent="0.25">
      <c r="B6092" s="238">
        <v>6029</v>
      </c>
      <c r="C6092" s="237">
        <v>238.85010099283517</v>
      </c>
    </row>
    <row r="6093" spans="2:3" x14ac:dyDescent="0.25">
      <c r="B6093" s="238">
        <v>6030</v>
      </c>
      <c r="C6093" s="237">
        <v>135.94453792890607</v>
      </c>
    </row>
    <row r="6094" spans="2:3" x14ac:dyDescent="0.25">
      <c r="B6094" s="238">
        <v>6031</v>
      </c>
      <c r="C6094" s="237">
        <v>178.41104174415088</v>
      </c>
    </row>
    <row r="6095" spans="2:3" x14ac:dyDescent="0.25">
      <c r="B6095" s="238">
        <v>6032</v>
      </c>
      <c r="C6095" s="237">
        <v>77.982551850517282</v>
      </c>
    </row>
    <row r="6096" spans="2:3" x14ac:dyDescent="0.25">
      <c r="B6096" s="238">
        <v>6033</v>
      </c>
      <c r="C6096" s="237">
        <v>73.817771511043276</v>
      </c>
    </row>
    <row r="6097" spans="2:3" x14ac:dyDescent="0.25">
      <c r="B6097" s="238">
        <v>6034</v>
      </c>
      <c r="C6097" s="237">
        <v>173.07747117428593</v>
      </c>
    </row>
    <row r="6098" spans="2:3" x14ac:dyDescent="0.25">
      <c r="B6098" s="238">
        <v>6035</v>
      </c>
      <c r="C6098" s="237">
        <v>23.945522962612102</v>
      </c>
    </row>
    <row r="6099" spans="2:3" x14ac:dyDescent="0.25">
      <c r="B6099" s="238">
        <v>6036</v>
      </c>
      <c r="C6099" s="237">
        <v>171.90253430134641</v>
      </c>
    </row>
    <row r="6100" spans="2:3" x14ac:dyDescent="0.25">
      <c r="B6100" s="238">
        <v>6037</v>
      </c>
      <c r="C6100" s="237">
        <v>118.19931246547684</v>
      </c>
    </row>
    <row r="6101" spans="2:3" x14ac:dyDescent="0.25">
      <c r="B6101" s="238">
        <v>6038</v>
      </c>
      <c r="C6101" s="237">
        <v>226.78912730799317</v>
      </c>
    </row>
    <row r="6102" spans="2:3" x14ac:dyDescent="0.25">
      <c r="B6102" s="238">
        <v>6039</v>
      </c>
      <c r="C6102" s="237">
        <v>135.34953609789483</v>
      </c>
    </row>
    <row r="6103" spans="2:3" x14ac:dyDescent="0.25">
      <c r="B6103" s="238">
        <v>6040</v>
      </c>
      <c r="C6103" s="237">
        <v>190.67640131246952</v>
      </c>
    </row>
    <row r="6104" spans="2:3" x14ac:dyDescent="0.25">
      <c r="B6104" s="238">
        <v>6041</v>
      </c>
      <c r="C6104" s="237">
        <v>114.59391350652844</v>
      </c>
    </row>
    <row r="6105" spans="2:3" x14ac:dyDescent="0.25">
      <c r="B6105" s="238">
        <v>6042</v>
      </c>
      <c r="C6105" s="237">
        <v>65.003855056672336</v>
      </c>
    </row>
    <row r="6106" spans="2:3" x14ac:dyDescent="0.25">
      <c r="B6106" s="238">
        <v>6043</v>
      </c>
      <c r="C6106" s="237">
        <v>63.959862593699967</v>
      </c>
    </row>
    <row r="6107" spans="2:3" x14ac:dyDescent="0.25">
      <c r="B6107" s="238">
        <v>6044</v>
      </c>
      <c r="C6107" s="237">
        <v>48.231569092006183</v>
      </c>
    </row>
    <row r="6108" spans="2:3" x14ac:dyDescent="0.25">
      <c r="B6108" s="238">
        <v>6045</v>
      </c>
      <c r="C6108" s="237">
        <v>189.71126724369867</v>
      </c>
    </row>
    <row r="6109" spans="2:3" x14ac:dyDescent="0.25">
      <c r="B6109" s="238">
        <v>6046</v>
      </c>
      <c r="C6109" s="237">
        <v>222.59304158899425</v>
      </c>
    </row>
    <row r="6110" spans="2:3" x14ac:dyDescent="0.25">
      <c r="B6110" s="238">
        <v>6047</v>
      </c>
      <c r="C6110" s="237">
        <v>131.49554810949223</v>
      </c>
    </row>
    <row r="6111" spans="2:3" x14ac:dyDescent="0.25">
      <c r="B6111" s="238">
        <v>6048</v>
      </c>
      <c r="C6111" s="237">
        <v>300.99326453953927</v>
      </c>
    </row>
    <row r="6112" spans="2:3" x14ac:dyDescent="0.25">
      <c r="B6112" s="238">
        <v>6049</v>
      </c>
      <c r="C6112" s="237">
        <v>339.72627306445168</v>
      </c>
    </row>
    <row r="6113" spans="2:3" x14ac:dyDescent="0.25">
      <c r="B6113" s="238">
        <v>6050</v>
      </c>
      <c r="C6113" s="237">
        <v>371.99181650734431</v>
      </c>
    </row>
    <row r="6114" spans="2:3" x14ac:dyDescent="0.25">
      <c r="B6114" s="238">
        <v>6051</v>
      </c>
      <c r="C6114" s="237">
        <v>142.54181020640877</v>
      </c>
    </row>
    <row r="6115" spans="2:3" x14ac:dyDescent="0.25">
      <c r="B6115" s="238">
        <v>6052</v>
      </c>
      <c r="C6115" s="237">
        <v>211.83170514659156</v>
      </c>
    </row>
    <row r="6116" spans="2:3" x14ac:dyDescent="0.25">
      <c r="B6116" s="238">
        <v>6053</v>
      </c>
      <c r="C6116" s="237">
        <v>-122.87558398445415</v>
      </c>
    </row>
    <row r="6117" spans="2:3" x14ac:dyDescent="0.25">
      <c r="B6117" s="238">
        <v>6054</v>
      </c>
      <c r="C6117" s="237">
        <v>208.51948798240508</v>
      </c>
    </row>
    <row r="6118" spans="2:3" x14ac:dyDescent="0.25">
      <c r="B6118" s="238">
        <v>6055</v>
      </c>
      <c r="C6118" s="237">
        <v>103.69724225119438</v>
      </c>
    </row>
    <row r="6119" spans="2:3" x14ac:dyDescent="0.25">
      <c r="B6119" s="238">
        <v>6056</v>
      </c>
      <c r="C6119" s="237">
        <v>-18.119123846645522</v>
      </c>
    </row>
    <row r="6120" spans="2:3" x14ac:dyDescent="0.25">
      <c r="B6120" s="238">
        <v>6057</v>
      </c>
      <c r="C6120" s="237">
        <v>133.36620294120803</v>
      </c>
    </row>
    <row r="6121" spans="2:3" x14ac:dyDescent="0.25">
      <c r="B6121" s="238">
        <v>6058</v>
      </c>
      <c r="C6121" s="237">
        <v>323.05496079269903</v>
      </c>
    </row>
    <row r="6122" spans="2:3" x14ac:dyDescent="0.25">
      <c r="B6122" s="238">
        <v>6059</v>
      </c>
      <c r="C6122" s="237">
        <v>40.415495457250216</v>
      </c>
    </row>
    <row r="6123" spans="2:3" x14ac:dyDescent="0.25">
      <c r="B6123" s="238">
        <v>6060</v>
      </c>
      <c r="C6123" s="237">
        <v>91.233704419932224</v>
      </c>
    </row>
    <row r="6124" spans="2:3" x14ac:dyDescent="0.25">
      <c r="B6124" s="238">
        <v>6061</v>
      </c>
      <c r="C6124" s="237">
        <v>29.548704730714107</v>
      </c>
    </row>
    <row r="6125" spans="2:3" x14ac:dyDescent="0.25">
      <c r="B6125" s="238">
        <v>6062</v>
      </c>
      <c r="C6125" s="237">
        <v>56.093364418507647</v>
      </c>
    </row>
    <row r="6126" spans="2:3" x14ac:dyDescent="0.25">
      <c r="B6126" s="238">
        <v>6063</v>
      </c>
      <c r="C6126" s="237">
        <v>185.78899058884303</v>
      </c>
    </row>
    <row r="6127" spans="2:3" x14ac:dyDescent="0.25">
      <c r="B6127" s="238">
        <v>6064</v>
      </c>
      <c r="C6127" s="237">
        <v>72.697187754558612</v>
      </c>
    </row>
    <row r="6128" spans="2:3" x14ac:dyDescent="0.25">
      <c r="B6128" s="238">
        <v>6065</v>
      </c>
      <c r="C6128" s="237">
        <v>240.68795179936481</v>
      </c>
    </row>
    <row r="6129" spans="2:3" x14ac:dyDescent="0.25">
      <c r="B6129" s="238">
        <v>6066</v>
      </c>
      <c r="C6129" s="237">
        <v>231.10349196029728</v>
      </c>
    </row>
    <row r="6130" spans="2:3" x14ac:dyDescent="0.25">
      <c r="B6130" s="238">
        <v>6067</v>
      </c>
      <c r="C6130" s="237">
        <v>75.066778749894567</v>
      </c>
    </row>
    <row r="6131" spans="2:3" x14ac:dyDescent="0.25">
      <c r="B6131" s="238">
        <v>6068</v>
      </c>
      <c r="C6131" s="237">
        <v>-50.090964307533199</v>
      </c>
    </row>
    <row r="6132" spans="2:3" x14ac:dyDescent="0.25">
      <c r="B6132" s="238">
        <v>6069</v>
      </c>
      <c r="C6132" s="237">
        <v>-174.62881198856309</v>
      </c>
    </row>
    <row r="6133" spans="2:3" x14ac:dyDescent="0.25">
      <c r="B6133" s="238">
        <v>6070</v>
      </c>
      <c r="C6133" s="237">
        <v>-138.83755670794966</v>
      </c>
    </row>
    <row r="6134" spans="2:3" x14ac:dyDescent="0.25">
      <c r="B6134" s="238">
        <v>6071</v>
      </c>
      <c r="C6134" s="237">
        <v>201.80315195182476</v>
      </c>
    </row>
    <row r="6135" spans="2:3" x14ac:dyDescent="0.25">
      <c r="B6135" s="238">
        <v>6072</v>
      </c>
      <c r="C6135" s="237">
        <v>85.411498483062161</v>
      </c>
    </row>
    <row r="6136" spans="2:3" x14ac:dyDescent="0.25">
      <c r="B6136" s="238">
        <v>6073</v>
      </c>
      <c r="C6136" s="237">
        <v>206.79731201248029</v>
      </c>
    </row>
    <row r="6137" spans="2:3" x14ac:dyDescent="0.25">
      <c r="B6137" s="238">
        <v>6074</v>
      </c>
      <c r="C6137" s="237">
        <v>-58.265439818521543</v>
      </c>
    </row>
    <row r="6138" spans="2:3" x14ac:dyDescent="0.25">
      <c r="B6138" s="238">
        <v>6075</v>
      </c>
      <c r="C6138" s="237">
        <v>-101.09699688526098</v>
      </c>
    </row>
    <row r="6139" spans="2:3" x14ac:dyDescent="0.25">
      <c r="B6139" s="238">
        <v>6076</v>
      </c>
      <c r="C6139" s="237">
        <v>348.51979524696696</v>
      </c>
    </row>
    <row r="6140" spans="2:3" x14ac:dyDescent="0.25">
      <c r="B6140" s="238">
        <v>6077</v>
      </c>
      <c r="C6140" s="237">
        <v>-7.1779087125162278</v>
      </c>
    </row>
    <row r="6141" spans="2:3" x14ac:dyDescent="0.25">
      <c r="B6141" s="238">
        <v>6078</v>
      </c>
      <c r="C6141" s="237">
        <v>229.3559494754245</v>
      </c>
    </row>
    <row r="6142" spans="2:3" x14ac:dyDescent="0.25">
      <c r="B6142" s="238">
        <v>6079</v>
      </c>
      <c r="C6142" s="237">
        <v>-37.205320283225205</v>
      </c>
    </row>
    <row r="6143" spans="2:3" x14ac:dyDescent="0.25">
      <c r="B6143" s="238">
        <v>6080</v>
      </c>
      <c r="C6143" s="237">
        <v>114.43227599131092</v>
      </c>
    </row>
    <row r="6144" spans="2:3" x14ac:dyDescent="0.25">
      <c r="B6144" s="238">
        <v>6081</v>
      </c>
      <c r="C6144" s="237">
        <v>136.59615326661222</v>
      </c>
    </row>
    <row r="6145" spans="2:3" x14ac:dyDescent="0.25">
      <c r="B6145" s="238">
        <v>6082</v>
      </c>
      <c r="C6145" s="237">
        <v>52.606858525736797</v>
      </c>
    </row>
    <row r="6146" spans="2:3" x14ac:dyDescent="0.25">
      <c r="B6146" s="238">
        <v>6083</v>
      </c>
      <c r="C6146" s="237">
        <v>-45.373223366180923</v>
      </c>
    </row>
    <row r="6147" spans="2:3" x14ac:dyDescent="0.25">
      <c r="B6147" s="238">
        <v>6084</v>
      </c>
      <c r="C6147" s="237">
        <v>376.42207245679361</v>
      </c>
    </row>
    <row r="6148" spans="2:3" x14ac:dyDescent="0.25">
      <c r="B6148" s="238">
        <v>6085</v>
      </c>
      <c r="C6148" s="237">
        <v>267.50564894084744</v>
      </c>
    </row>
    <row r="6149" spans="2:3" x14ac:dyDescent="0.25">
      <c r="B6149" s="238">
        <v>6086</v>
      </c>
      <c r="C6149" s="237">
        <v>44.603509233020233</v>
      </c>
    </row>
    <row r="6150" spans="2:3" x14ac:dyDescent="0.25">
      <c r="B6150" s="238">
        <v>6087</v>
      </c>
      <c r="C6150" s="237">
        <v>162.29798596607361</v>
      </c>
    </row>
    <row r="6151" spans="2:3" x14ac:dyDescent="0.25">
      <c r="B6151" s="238">
        <v>6088</v>
      </c>
      <c r="C6151" s="237">
        <v>169.58796861981116</v>
      </c>
    </row>
    <row r="6152" spans="2:3" x14ac:dyDescent="0.25">
      <c r="B6152" s="238">
        <v>6089</v>
      </c>
      <c r="C6152" s="237">
        <v>145.1128574394767</v>
      </c>
    </row>
    <row r="6153" spans="2:3" x14ac:dyDescent="0.25">
      <c r="B6153" s="238">
        <v>6090</v>
      </c>
      <c r="C6153" s="237">
        <v>419.10064931522584</v>
      </c>
    </row>
    <row r="6154" spans="2:3" x14ac:dyDescent="0.25">
      <c r="B6154" s="238">
        <v>6091</v>
      </c>
      <c r="C6154" s="237">
        <v>61.80025956477666</v>
      </c>
    </row>
    <row r="6155" spans="2:3" x14ac:dyDescent="0.25">
      <c r="B6155" s="238">
        <v>6092</v>
      </c>
      <c r="C6155" s="237">
        <v>-26.371130731349695</v>
      </c>
    </row>
    <row r="6156" spans="2:3" x14ac:dyDescent="0.25">
      <c r="B6156" s="238">
        <v>6093</v>
      </c>
      <c r="C6156" s="237">
        <v>46.030953415645257</v>
      </c>
    </row>
    <row r="6157" spans="2:3" x14ac:dyDescent="0.25">
      <c r="B6157" s="238">
        <v>6094</v>
      </c>
      <c r="C6157" s="237">
        <v>25.407874004045638</v>
      </c>
    </row>
    <row r="6158" spans="2:3" x14ac:dyDescent="0.25">
      <c r="B6158" s="238">
        <v>6095</v>
      </c>
      <c r="C6158" s="237">
        <v>73.508221731323772</v>
      </c>
    </row>
    <row r="6159" spans="2:3" x14ac:dyDescent="0.25">
      <c r="B6159" s="238">
        <v>6096</v>
      </c>
      <c r="C6159" s="237">
        <v>30.281585504013549</v>
      </c>
    </row>
    <row r="6160" spans="2:3" x14ac:dyDescent="0.25">
      <c r="B6160" s="238">
        <v>6097</v>
      </c>
      <c r="C6160" s="237">
        <v>217.82969841375433</v>
      </c>
    </row>
    <row r="6161" spans="2:3" x14ac:dyDescent="0.25">
      <c r="B6161" s="238">
        <v>6098</v>
      </c>
      <c r="C6161" s="237">
        <v>157.94544613438484</v>
      </c>
    </row>
    <row r="6162" spans="2:3" x14ac:dyDescent="0.25">
      <c r="B6162" s="238">
        <v>6099</v>
      </c>
      <c r="C6162" s="237">
        <v>-109.33350460687893</v>
      </c>
    </row>
    <row r="6163" spans="2:3" x14ac:dyDescent="0.25">
      <c r="B6163" s="238">
        <v>6100</v>
      </c>
      <c r="C6163" s="237">
        <v>142.56514501720017</v>
      </c>
    </row>
    <row r="6164" spans="2:3" x14ac:dyDescent="0.25">
      <c r="B6164" s="238">
        <v>6101</v>
      </c>
      <c r="C6164" s="237">
        <v>137.15978956294961</v>
      </c>
    </row>
    <row r="6165" spans="2:3" x14ac:dyDescent="0.25">
      <c r="B6165" s="238">
        <v>6102</v>
      </c>
      <c r="C6165" s="237">
        <v>237.35582264662136</v>
      </c>
    </row>
    <row r="6166" spans="2:3" x14ac:dyDescent="0.25">
      <c r="B6166" s="238">
        <v>6103</v>
      </c>
      <c r="C6166" s="237">
        <v>69.238799279977727</v>
      </c>
    </row>
    <row r="6167" spans="2:3" x14ac:dyDescent="0.25">
      <c r="B6167" s="238">
        <v>6104</v>
      </c>
      <c r="C6167" s="237">
        <v>-84.287492064449452</v>
      </c>
    </row>
    <row r="6168" spans="2:3" x14ac:dyDescent="0.25">
      <c r="B6168" s="238">
        <v>6105</v>
      </c>
      <c r="C6168" s="237">
        <v>130.17681256571677</v>
      </c>
    </row>
    <row r="6169" spans="2:3" x14ac:dyDescent="0.25">
      <c r="B6169" s="238">
        <v>6106</v>
      </c>
      <c r="C6169" s="237">
        <v>377.56788907753696</v>
      </c>
    </row>
    <row r="6170" spans="2:3" x14ac:dyDescent="0.25">
      <c r="B6170" s="238">
        <v>6107</v>
      </c>
      <c r="C6170" s="237">
        <v>11.215866942917188</v>
      </c>
    </row>
    <row r="6171" spans="2:3" x14ac:dyDescent="0.25">
      <c r="B6171" s="238">
        <v>6108</v>
      </c>
      <c r="C6171" s="237">
        <v>331.73676048563016</v>
      </c>
    </row>
    <row r="6172" spans="2:3" x14ac:dyDescent="0.25">
      <c r="B6172" s="238">
        <v>6109</v>
      </c>
      <c r="C6172" s="237">
        <v>33.8884914386704</v>
      </c>
    </row>
    <row r="6173" spans="2:3" x14ac:dyDescent="0.25">
      <c r="B6173" s="238">
        <v>6110</v>
      </c>
      <c r="C6173" s="237">
        <v>195.57399887906337</v>
      </c>
    </row>
    <row r="6174" spans="2:3" x14ac:dyDescent="0.25">
      <c r="B6174" s="238">
        <v>6111</v>
      </c>
      <c r="C6174" s="237">
        <v>25.649004965491969</v>
      </c>
    </row>
    <row r="6175" spans="2:3" x14ac:dyDescent="0.25">
      <c r="B6175" s="238">
        <v>6112</v>
      </c>
      <c r="C6175" s="237">
        <v>118.69345498257525</v>
      </c>
    </row>
    <row r="6176" spans="2:3" x14ac:dyDescent="0.25">
      <c r="B6176" s="238">
        <v>6113</v>
      </c>
      <c r="C6176" s="237">
        <v>-32.017363833938759</v>
      </c>
    </row>
    <row r="6177" spans="2:3" x14ac:dyDescent="0.25">
      <c r="B6177" s="238">
        <v>6114</v>
      </c>
      <c r="C6177" s="237">
        <v>320.6475019484007</v>
      </c>
    </row>
    <row r="6178" spans="2:3" x14ac:dyDescent="0.25">
      <c r="B6178" s="238">
        <v>6115</v>
      </c>
      <c r="C6178" s="237">
        <v>29.474489012658367</v>
      </c>
    </row>
    <row r="6179" spans="2:3" x14ac:dyDescent="0.25">
      <c r="B6179" s="238">
        <v>6116</v>
      </c>
      <c r="C6179" s="237">
        <v>-48.647764660357495</v>
      </c>
    </row>
    <row r="6180" spans="2:3" x14ac:dyDescent="0.25">
      <c r="B6180" s="238">
        <v>6117</v>
      </c>
      <c r="C6180" s="237">
        <v>286.71593538688722</v>
      </c>
    </row>
    <row r="6181" spans="2:3" x14ac:dyDescent="0.25">
      <c r="B6181" s="238">
        <v>6118</v>
      </c>
      <c r="C6181" s="237">
        <v>208.24091505256013</v>
      </c>
    </row>
    <row r="6182" spans="2:3" x14ac:dyDescent="0.25">
      <c r="B6182" s="238">
        <v>6119</v>
      </c>
      <c r="C6182" s="237">
        <v>-111.25737384385289</v>
      </c>
    </row>
    <row r="6183" spans="2:3" x14ac:dyDescent="0.25">
      <c r="B6183" s="238">
        <v>6120</v>
      </c>
      <c r="C6183" s="237">
        <v>-141.56683570953822</v>
      </c>
    </row>
    <row r="6184" spans="2:3" x14ac:dyDescent="0.25">
      <c r="B6184" s="238">
        <v>6121</v>
      </c>
      <c r="C6184" s="237">
        <v>306.56546696932611</v>
      </c>
    </row>
    <row r="6185" spans="2:3" x14ac:dyDescent="0.25">
      <c r="B6185" s="238">
        <v>6122</v>
      </c>
      <c r="C6185" s="237">
        <v>168.54621761687821</v>
      </c>
    </row>
    <row r="6186" spans="2:3" x14ac:dyDescent="0.25">
      <c r="B6186" s="238">
        <v>6123</v>
      </c>
      <c r="C6186" s="237">
        <v>211.16383029068612</v>
      </c>
    </row>
    <row r="6187" spans="2:3" x14ac:dyDescent="0.25">
      <c r="B6187" s="238">
        <v>6124</v>
      </c>
      <c r="C6187" s="237">
        <v>149.87958289087049</v>
      </c>
    </row>
    <row r="6188" spans="2:3" x14ac:dyDescent="0.25">
      <c r="B6188" s="238">
        <v>6125</v>
      </c>
      <c r="C6188" s="237">
        <v>14.324146627535612</v>
      </c>
    </row>
    <row r="6189" spans="2:3" x14ac:dyDescent="0.25">
      <c r="B6189" s="238">
        <v>6126</v>
      </c>
      <c r="C6189" s="237">
        <v>167.29622227791913</v>
      </c>
    </row>
    <row r="6190" spans="2:3" x14ac:dyDescent="0.25">
      <c r="B6190" s="238">
        <v>6127</v>
      </c>
      <c r="C6190" s="237">
        <v>292.00318505496108</v>
      </c>
    </row>
    <row r="6191" spans="2:3" x14ac:dyDescent="0.25">
      <c r="B6191" s="238">
        <v>6128</v>
      </c>
      <c r="C6191" s="237">
        <v>72.623807796956356</v>
      </c>
    </row>
    <row r="6192" spans="2:3" x14ac:dyDescent="0.25">
      <c r="B6192" s="238">
        <v>6129</v>
      </c>
      <c r="C6192" s="237">
        <v>79.892550949540137</v>
      </c>
    </row>
    <row r="6193" spans="2:3" x14ac:dyDescent="0.25">
      <c r="B6193" s="238">
        <v>6130</v>
      </c>
      <c r="C6193" s="237">
        <v>165.12194790040536</v>
      </c>
    </row>
    <row r="6194" spans="2:3" x14ac:dyDescent="0.25">
      <c r="B6194" s="238">
        <v>6131</v>
      </c>
      <c r="C6194" s="237">
        <v>271.06875116317099</v>
      </c>
    </row>
    <row r="6195" spans="2:3" x14ac:dyDescent="0.25">
      <c r="B6195" s="238">
        <v>6132</v>
      </c>
      <c r="C6195" s="237">
        <v>171.58307061644891</v>
      </c>
    </row>
    <row r="6196" spans="2:3" x14ac:dyDescent="0.25">
      <c r="B6196" s="238">
        <v>6133</v>
      </c>
      <c r="C6196" s="237">
        <v>120.32602867396379</v>
      </c>
    </row>
    <row r="6197" spans="2:3" x14ac:dyDescent="0.25">
      <c r="B6197" s="238">
        <v>6134</v>
      </c>
      <c r="C6197" s="237">
        <v>-105.92539381655229</v>
      </c>
    </row>
    <row r="6198" spans="2:3" x14ac:dyDescent="0.25">
      <c r="B6198" s="238">
        <v>6135</v>
      </c>
      <c r="C6198" s="237">
        <v>183.88500278789573</v>
      </c>
    </row>
    <row r="6199" spans="2:3" x14ac:dyDescent="0.25">
      <c r="B6199" s="238">
        <v>6136</v>
      </c>
      <c r="C6199" s="237">
        <v>47.550596921438043</v>
      </c>
    </row>
    <row r="6200" spans="2:3" x14ac:dyDescent="0.25">
      <c r="B6200" s="238">
        <v>6137</v>
      </c>
      <c r="C6200" s="237">
        <v>255.77759240576339</v>
      </c>
    </row>
    <row r="6201" spans="2:3" x14ac:dyDescent="0.25">
      <c r="B6201" s="238">
        <v>6138</v>
      </c>
      <c r="C6201" s="237">
        <v>178.63109140489888</v>
      </c>
    </row>
    <row r="6202" spans="2:3" x14ac:dyDescent="0.25">
      <c r="B6202" s="238">
        <v>6139</v>
      </c>
      <c r="C6202" s="237">
        <v>168.78946265066594</v>
      </c>
    </row>
    <row r="6203" spans="2:3" x14ac:dyDescent="0.25">
      <c r="B6203" s="238">
        <v>6140</v>
      </c>
      <c r="C6203" s="237">
        <v>291.1152857145745</v>
      </c>
    </row>
    <row r="6204" spans="2:3" x14ac:dyDescent="0.25">
      <c r="B6204" s="238">
        <v>6141</v>
      </c>
      <c r="C6204" s="237">
        <v>115.33693229697664</v>
      </c>
    </row>
    <row r="6205" spans="2:3" x14ac:dyDescent="0.25">
      <c r="B6205" s="238">
        <v>6142</v>
      </c>
      <c r="C6205" s="237">
        <v>95.387489301751955</v>
      </c>
    </row>
    <row r="6206" spans="2:3" x14ac:dyDescent="0.25">
      <c r="B6206" s="238">
        <v>6143</v>
      </c>
      <c r="C6206" s="237">
        <v>75.233286408522105</v>
      </c>
    </row>
    <row r="6207" spans="2:3" x14ac:dyDescent="0.25">
      <c r="B6207" s="238">
        <v>6144</v>
      </c>
      <c r="C6207" s="237">
        <v>51.778105175251142</v>
      </c>
    </row>
    <row r="6208" spans="2:3" x14ac:dyDescent="0.25">
      <c r="B6208" s="238">
        <v>6145</v>
      </c>
      <c r="C6208" s="237">
        <v>295.46984519231262</v>
      </c>
    </row>
    <row r="6209" spans="2:3" x14ac:dyDescent="0.25">
      <c r="B6209" s="238">
        <v>6146</v>
      </c>
      <c r="C6209" s="237">
        <v>-21.875049098021208</v>
      </c>
    </row>
    <row r="6210" spans="2:3" x14ac:dyDescent="0.25">
      <c r="B6210" s="238">
        <v>6147</v>
      </c>
      <c r="C6210" s="237">
        <v>68.996949204662826</v>
      </c>
    </row>
    <row r="6211" spans="2:3" x14ac:dyDescent="0.25">
      <c r="B6211" s="238">
        <v>6148</v>
      </c>
      <c r="C6211" s="237">
        <v>246.20757840850882</v>
      </c>
    </row>
    <row r="6212" spans="2:3" x14ac:dyDescent="0.25">
      <c r="B6212" s="238">
        <v>6149</v>
      </c>
      <c r="C6212" s="237">
        <v>-86.188364261647138</v>
      </c>
    </row>
    <row r="6213" spans="2:3" x14ac:dyDescent="0.25">
      <c r="B6213" s="238">
        <v>6150</v>
      </c>
      <c r="C6213" s="237">
        <v>149.09327215091935</v>
      </c>
    </row>
    <row r="6214" spans="2:3" x14ac:dyDescent="0.25">
      <c r="B6214" s="238">
        <v>6151</v>
      </c>
      <c r="C6214" s="237">
        <v>325.74570133354382</v>
      </c>
    </row>
    <row r="6215" spans="2:3" x14ac:dyDescent="0.25">
      <c r="B6215" s="238">
        <v>6152</v>
      </c>
      <c r="C6215" s="237">
        <v>-19.834710949984867</v>
      </c>
    </row>
    <row r="6216" spans="2:3" x14ac:dyDescent="0.25">
      <c r="B6216" s="238">
        <v>6153</v>
      </c>
      <c r="C6216" s="237">
        <v>194.09854155578992</v>
      </c>
    </row>
    <row r="6217" spans="2:3" x14ac:dyDescent="0.25">
      <c r="B6217" s="238">
        <v>6154</v>
      </c>
      <c r="C6217" s="237">
        <v>59.548881535367627</v>
      </c>
    </row>
    <row r="6218" spans="2:3" x14ac:dyDescent="0.25">
      <c r="B6218" s="238">
        <v>6155</v>
      </c>
      <c r="C6218" s="237">
        <v>115.81554408945946</v>
      </c>
    </row>
    <row r="6219" spans="2:3" x14ac:dyDescent="0.25">
      <c r="B6219" s="238">
        <v>6156</v>
      </c>
      <c r="C6219" s="237">
        <v>234.25846435017399</v>
      </c>
    </row>
    <row r="6220" spans="2:3" x14ac:dyDescent="0.25">
      <c r="B6220" s="238">
        <v>6157</v>
      </c>
      <c r="C6220" s="237">
        <v>-118.60041928451784</v>
      </c>
    </row>
    <row r="6221" spans="2:3" x14ac:dyDescent="0.25">
      <c r="B6221" s="238">
        <v>6158</v>
      </c>
      <c r="C6221" s="237">
        <v>-75.658519868007346</v>
      </c>
    </row>
    <row r="6222" spans="2:3" x14ac:dyDescent="0.25">
      <c r="B6222" s="238">
        <v>6159</v>
      </c>
      <c r="C6222" s="237">
        <v>64.836158312015783</v>
      </c>
    </row>
    <row r="6223" spans="2:3" x14ac:dyDescent="0.25">
      <c r="B6223" s="238">
        <v>6160</v>
      </c>
      <c r="C6223" s="237">
        <v>88.741123631789264</v>
      </c>
    </row>
    <row r="6224" spans="2:3" x14ac:dyDescent="0.25">
      <c r="B6224" s="238">
        <v>6161</v>
      </c>
      <c r="C6224" s="237">
        <v>36.189651247032629</v>
      </c>
    </row>
    <row r="6225" spans="2:3" x14ac:dyDescent="0.25">
      <c r="B6225" s="238">
        <v>6162</v>
      </c>
      <c r="C6225" s="237">
        <v>198.08588908904801</v>
      </c>
    </row>
    <row r="6226" spans="2:3" x14ac:dyDescent="0.25">
      <c r="B6226" s="238">
        <v>6163</v>
      </c>
      <c r="C6226" s="237">
        <v>35.108242166025846</v>
      </c>
    </row>
    <row r="6227" spans="2:3" x14ac:dyDescent="0.25">
      <c r="B6227" s="238">
        <v>6164</v>
      </c>
      <c r="C6227" s="237">
        <v>-10.85794265544331</v>
      </c>
    </row>
    <row r="6228" spans="2:3" x14ac:dyDescent="0.25">
      <c r="B6228" s="238">
        <v>6165</v>
      </c>
      <c r="C6228" s="237">
        <v>182.34807466341115</v>
      </c>
    </row>
    <row r="6229" spans="2:3" x14ac:dyDescent="0.25">
      <c r="B6229" s="238">
        <v>6166</v>
      </c>
      <c r="C6229" s="237">
        <v>205.86415298036303</v>
      </c>
    </row>
    <row r="6230" spans="2:3" x14ac:dyDescent="0.25">
      <c r="B6230" s="238">
        <v>6167</v>
      </c>
      <c r="C6230" s="237">
        <v>84.068757441735229</v>
      </c>
    </row>
    <row r="6231" spans="2:3" x14ac:dyDescent="0.25">
      <c r="B6231" s="238">
        <v>6168</v>
      </c>
      <c r="C6231" s="237">
        <v>53.112355026584183</v>
      </c>
    </row>
    <row r="6232" spans="2:3" x14ac:dyDescent="0.25">
      <c r="B6232" s="238">
        <v>6169</v>
      </c>
      <c r="C6232" s="237">
        <v>306.33366227675918</v>
      </c>
    </row>
    <row r="6233" spans="2:3" x14ac:dyDescent="0.25">
      <c r="B6233" s="238">
        <v>6170</v>
      </c>
      <c r="C6233" s="237">
        <v>81.878674541897794</v>
      </c>
    </row>
    <row r="6234" spans="2:3" x14ac:dyDescent="0.25">
      <c r="B6234" s="238">
        <v>6171</v>
      </c>
      <c r="C6234" s="237">
        <v>4.6492666474860442</v>
      </c>
    </row>
    <row r="6235" spans="2:3" x14ac:dyDescent="0.25">
      <c r="B6235" s="238">
        <v>6172</v>
      </c>
      <c r="C6235" s="237">
        <v>-53.803387501683261</v>
      </c>
    </row>
    <row r="6236" spans="2:3" x14ac:dyDescent="0.25">
      <c r="B6236" s="238">
        <v>6173</v>
      </c>
      <c r="C6236" s="237">
        <v>-91.544524124164155</v>
      </c>
    </row>
    <row r="6237" spans="2:3" x14ac:dyDescent="0.25">
      <c r="B6237" s="238">
        <v>6174</v>
      </c>
      <c r="C6237" s="237">
        <v>240.87247836025131</v>
      </c>
    </row>
    <row r="6238" spans="2:3" x14ac:dyDescent="0.25">
      <c r="B6238" s="238">
        <v>6175</v>
      </c>
      <c r="C6238" s="237">
        <v>44.995236366464667</v>
      </c>
    </row>
    <row r="6239" spans="2:3" x14ac:dyDescent="0.25">
      <c r="B6239" s="238">
        <v>6176</v>
      </c>
      <c r="C6239" s="237">
        <v>212.04922411776465</v>
      </c>
    </row>
    <row r="6240" spans="2:3" x14ac:dyDescent="0.25">
      <c r="B6240" s="238">
        <v>6177</v>
      </c>
      <c r="C6240" s="237">
        <v>98.734595879010115</v>
      </c>
    </row>
    <row r="6241" spans="2:3" x14ac:dyDescent="0.25">
      <c r="B6241" s="238">
        <v>6178</v>
      </c>
      <c r="C6241" s="237">
        <v>28.745178509533247</v>
      </c>
    </row>
    <row r="6242" spans="2:3" x14ac:dyDescent="0.25">
      <c r="B6242" s="238">
        <v>6179</v>
      </c>
      <c r="C6242" s="237">
        <v>317.00865370784868</v>
      </c>
    </row>
    <row r="6243" spans="2:3" x14ac:dyDescent="0.25">
      <c r="B6243" s="238">
        <v>6180</v>
      </c>
      <c r="C6243" s="237">
        <v>207.72077462309562</v>
      </c>
    </row>
    <row r="6244" spans="2:3" x14ac:dyDescent="0.25">
      <c r="B6244" s="238">
        <v>6181</v>
      </c>
      <c r="C6244" s="237">
        <v>269.06734828949317</v>
      </c>
    </row>
    <row r="6245" spans="2:3" x14ac:dyDescent="0.25">
      <c r="B6245" s="238">
        <v>6182</v>
      </c>
      <c r="C6245" s="237">
        <v>114.26156028415805</v>
      </c>
    </row>
    <row r="6246" spans="2:3" x14ac:dyDescent="0.25">
      <c r="B6246" s="238">
        <v>6183</v>
      </c>
      <c r="C6246" s="237">
        <v>153.69429365445194</v>
      </c>
    </row>
    <row r="6247" spans="2:3" x14ac:dyDescent="0.25">
      <c r="B6247" s="238">
        <v>6184</v>
      </c>
      <c r="C6247" s="237">
        <v>18.977231541441199</v>
      </c>
    </row>
    <row r="6248" spans="2:3" x14ac:dyDescent="0.25">
      <c r="B6248" s="238">
        <v>6185</v>
      </c>
      <c r="C6248" s="237">
        <v>210.41241646262458</v>
      </c>
    </row>
    <row r="6249" spans="2:3" x14ac:dyDescent="0.25">
      <c r="B6249" s="238">
        <v>6186</v>
      </c>
      <c r="C6249" s="237">
        <v>261.40836971984777</v>
      </c>
    </row>
    <row r="6250" spans="2:3" x14ac:dyDescent="0.25">
      <c r="B6250" s="238">
        <v>6187</v>
      </c>
      <c r="C6250" s="237">
        <v>173.732282945794</v>
      </c>
    </row>
    <row r="6251" spans="2:3" x14ac:dyDescent="0.25">
      <c r="B6251" s="238">
        <v>6188</v>
      </c>
      <c r="C6251" s="237">
        <v>0.2660086431482398</v>
      </c>
    </row>
    <row r="6252" spans="2:3" x14ac:dyDescent="0.25">
      <c r="B6252" s="238">
        <v>6189</v>
      </c>
      <c r="C6252" s="237">
        <v>-65.275715694281217</v>
      </c>
    </row>
    <row r="6253" spans="2:3" x14ac:dyDescent="0.25">
      <c r="B6253" s="238">
        <v>6190</v>
      </c>
      <c r="C6253" s="237">
        <v>69.82002268900311</v>
      </c>
    </row>
    <row r="6254" spans="2:3" x14ac:dyDescent="0.25">
      <c r="B6254" s="238">
        <v>6191</v>
      </c>
      <c r="C6254" s="237">
        <v>69.131756666579975</v>
      </c>
    </row>
    <row r="6255" spans="2:3" x14ac:dyDescent="0.25">
      <c r="B6255" s="238">
        <v>6192</v>
      </c>
      <c r="C6255" s="237">
        <v>334.02370972951201</v>
      </c>
    </row>
    <row r="6256" spans="2:3" x14ac:dyDescent="0.25">
      <c r="B6256" s="238">
        <v>6193</v>
      </c>
      <c r="C6256" s="237">
        <v>265.15944127420454</v>
      </c>
    </row>
    <row r="6257" spans="2:3" x14ac:dyDescent="0.25">
      <c r="B6257" s="238">
        <v>6194</v>
      </c>
      <c r="C6257" s="237">
        <v>111.70741688137252</v>
      </c>
    </row>
    <row r="6258" spans="2:3" x14ac:dyDescent="0.25">
      <c r="B6258" s="238">
        <v>6195</v>
      </c>
      <c r="C6258" s="237">
        <v>117.13063996158473</v>
      </c>
    </row>
    <row r="6259" spans="2:3" x14ac:dyDescent="0.25">
      <c r="B6259" s="238">
        <v>6196</v>
      </c>
      <c r="C6259" s="237">
        <v>-53.806916310770816</v>
      </c>
    </row>
    <row r="6260" spans="2:3" x14ac:dyDescent="0.25">
      <c r="B6260" s="238">
        <v>6197</v>
      </c>
      <c r="C6260" s="237">
        <v>-17.873251351122008</v>
      </c>
    </row>
    <row r="6261" spans="2:3" x14ac:dyDescent="0.25">
      <c r="B6261" s="238">
        <v>6198</v>
      </c>
      <c r="C6261" s="237">
        <v>237.39148480885393</v>
      </c>
    </row>
    <row r="6262" spans="2:3" x14ac:dyDescent="0.25">
      <c r="B6262" s="238">
        <v>6199</v>
      </c>
      <c r="C6262" s="237">
        <v>-78.217984626129436</v>
      </c>
    </row>
    <row r="6263" spans="2:3" x14ac:dyDescent="0.25">
      <c r="B6263" s="238">
        <v>6200</v>
      </c>
      <c r="C6263" s="237">
        <v>260.391360042869</v>
      </c>
    </row>
    <row r="6264" spans="2:3" x14ac:dyDescent="0.25">
      <c r="B6264" s="238">
        <v>6201</v>
      </c>
      <c r="C6264" s="237">
        <v>228.27451354991126</v>
      </c>
    </row>
    <row r="6265" spans="2:3" x14ac:dyDescent="0.25">
      <c r="B6265" s="238">
        <v>6202</v>
      </c>
      <c r="C6265" s="237">
        <v>217.05021768262151</v>
      </c>
    </row>
    <row r="6266" spans="2:3" x14ac:dyDescent="0.25">
      <c r="B6266" s="238">
        <v>6203</v>
      </c>
      <c r="C6266" s="237">
        <v>154.3568089489026</v>
      </c>
    </row>
    <row r="6267" spans="2:3" x14ac:dyDescent="0.25">
      <c r="B6267" s="238">
        <v>6204</v>
      </c>
      <c r="C6267" s="237">
        <v>274.75537978542525</v>
      </c>
    </row>
    <row r="6268" spans="2:3" x14ac:dyDescent="0.25">
      <c r="B6268" s="238">
        <v>6205</v>
      </c>
      <c r="C6268" s="237">
        <v>-4.6661311305576589</v>
      </c>
    </row>
    <row r="6269" spans="2:3" x14ac:dyDescent="0.25">
      <c r="B6269" s="238">
        <v>6206</v>
      </c>
      <c r="C6269" s="237">
        <v>-59.879801416634962</v>
      </c>
    </row>
    <row r="6270" spans="2:3" x14ac:dyDescent="0.25">
      <c r="B6270" s="238">
        <v>6207</v>
      </c>
      <c r="C6270" s="237">
        <v>190.58187921527693</v>
      </c>
    </row>
    <row r="6271" spans="2:3" x14ac:dyDescent="0.25">
      <c r="B6271" s="238">
        <v>6208</v>
      </c>
      <c r="C6271" s="237">
        <v>169.26624556287399</v>
      </c>
    </row>
    <row r="6272" spans="2:3" x14ac:dyDescent="0.25">
      <c r="B6272" s="238">
        <v>6209</v>
      </c>
      <c r="C6272" s="237">
        <v>108.83684788079222</v>
      </c>
    </row>
    <row r="6273" spans="2:3" x14ac:dyDescent="0.25">
      <c r="B6273" s="238">
        <v>6210</v>
      </c>
      <c r="C6273" s="237">
        <v>103.22058297930457</v>
      </c>
    </row>
    <row r="6274" spans="2:3" x14ac:dyDescent="0.25">
      <c r="B6274" s="238">
        <v>6211</v>
      </c>
      <c r="C6274" s="237">
        <v>106.33878885946007</v>
      </c>
    </row>
    <row r="6275" spans="2:3" x14ac:dyDescent="0.25">
      <c r="B6275" s="238">
        <v>6212</v>
      </c>
      <c r="C6275" s="237">
        <v>-19.320960563103</v>
      </c>
    </row>
    <row r="6276" spans="2:3" x14ac:dyDescent="0.25">
      <c r="B6276" s="238">
        <v>6213</v>
      </c>
      <c r="C6276" s="237">
        <v>297.96080302842972</v>
      </c>
    </row>
    <row r="6277" spans="2:3" x14ac:dyDescent="0.25">
      <c r="B6277" s="238">
        <v>6214</v>
      </c>
      <c r="C6277" s="237">
        <v>274.78906006917214</v>
      </c>
    </row>
    <row r="6278" spans="2:3" x14ac:dyDescent="0.25">
      <c r="B6278" s="238">
        <v>6215</v>
      </c>
      <c r="C6278" s="237">
        <v>101.71693565982515</v>
      </c>
    </row>
    <row r="6279" spans="2:3" x14ac:dyDescent="0.25">
      <c r="B6279" s="238">
        <v>6216</v>
      </c>
      <c r="C6279" s="237">
        <v>299.22691742298002</v>
      </c>
    </row>
    <row r="6280" spans="2:3" x14ac:dyDescent="0.25">
      <c r="B6280" s="238">
        <v>6217</v>
      </c>
      <c r="C6280" s="237">
        <v>180.04880322198278</v>
      </c>
    </row>
    <row r="6281" spans="2:3" x14ac:dyDescent="0.25">
      <c r="B6281" s="238">
        <v>6218</v>
      </c>
      <c r="C6281" s="237">
        <v>-69.083604904942092</v>
      </c>
    </row>
    <row r="6282" spans="2:3" x14ac:dyDescent="0.25">
      <c r="B6282" s="238">
        <v>6219</v>
      </c>
      <c r="C6282" s="237">
        <v>169.05371850070594</v>
      </c>
    </row>
    <row r="6283" spans="2:3" x14ac:dyDescent="0.25">
      <c r="B6283" s="238">
        <v>6220</v>
      </c>
      <c r="C6283" s="237">
        <v>220.93451712496028</v>
      </c>
    </row>
    <row r="6284" spans="2:3" x14ac:dyDescent="0.25">
      <c r="B6284" s="238">
        <v>6221</v>
      </c>
      <c r="C6284" s="237">
        <v>178.73166418134184</v>
      </c>
    </row>
    <row r="6285" spans="2:3" x14ac:dyDescent="0.25">
      <c r="B6285" s="238">
        <v>6222</v>
      </c>
      <c r="C6285" s="237">
        <v>81.864062997492425</v>
      </c>
    </row>
    <row r="6286" spans="2:3" x14ac:dyDescent="0.25">
      <c r="B6286" s="238">
        <v>6223</v>
      </c>
      <c r="C6286" s="237">
        <v>203.58085200024959</v>
      </c>
    </row>
    <row r="6287" spans="2:3" x14ac:dyDescent="0.25">
      <c r="B6287" s="238">
        <v>6224</v>
      </c>
      <c r="C6287" s="237">
        <v>231.71308623039133</v>
      </c>
    </row>
    <row r="6288" spans="2:3" x14ac:dyDescent="0.25">
      <c r="B6288" s="238">
        <v>6225</v>
      </c>
      <c r="C6288" s="237">
        <v>304.82956682467182</v>
      </c>
    </row>
    <row r="6289" spans="2:3" x14ac:dyDescent="0.25">
      <c r="B6289" s="238">
        <v>6226</v>
      </c>
      <c r="C6289" s="237">
        <v>215.25359761860636</v>
      </c>
    </row>
    <row r="6290" spans="2:3" x14ac:dyDescent="0.25">
      <c r="B6290" s="238">
        <v>6227</v>
      </c>
      <c r="C6290" s="237">
        <v>114.13339460910345</v>
      </c>
    </row>
    <row r="6291" spans="2:3" x14ac:dyDescent="0.25">
      <c r="B6291" s="238">
        <v>6228</v>
      </c>
      <c r="C6291" s="237">
        <v>234.49090421461648</v>
      </c>
    </row>
    <row r="6292" spans="2:3" x14ac:dyDescent="0.25">
      <c r="B6292" s="238">
        <v>6229</v>
      </c>
      <c r="C6292" s="237">
        <v>21.250214433323109</v>
      </c>
    </row>
    <row r="6293" spans="2:3" x14ac:dyDescent="0.25">
      <c r="B6293" s="238">
        <v>6230</v>
      </c>
      <c r="C6293" s="237">
        <v>-91.521781591827363</v>
      </c>
    </row>
    <row r="6294" spans="2:3" x14ac:dyDescent="0.25">
      <c r="B6294" s="238">
        <v>6231</v>
      </c>
      <c r="C6294" s="237">
        <v>85.896947782491424</v>
      </c>
    </row>
    <row r="6295" spans="2:3" x14ac:dyDescent="0.25">
      <c r="B6295" s="238">
        <v>6232</v>
      </c>
      <c r="C6295" s="237">
        <v>186.72890352513855</v>
      </c>
    </row>
    <row r="6296" spans="2:3" x14ac:dyDescent="0.25">
      <c r="B6296" s="238">
        <v>6233</v>
      </c>
      <c r="C6296" s="237">
        <v>168.59672353999721</v>
      </c>
    </row>
    <row r="6297" spans="2:3" x14ac:dyDescent="0.25">
      <c r="B6297" s="238">
        <v>6234</v>
      </c>
      <c r="C6297" s="237">
        <v>73.311991183110109</v>
      </c>
    </row>
    <row r="6298" spans="2:3" x14ac:dyDescent="0.25">
      <c r="B6298" s="238">
        <v>6235</v>
      </c>
      <c r="C6298" s="237">
        <v>154.86173000132371</v>
      </c>
    </row>
    <row r="6299" spans="2:3" x14ac:dyDescent="0.25">
      <c r="B6299" s="238">
        <v>6236</v>
      </c>
      <c r="C6299" s="237">
        <v>120.35332389284773</v>
      </c>
    </row>
    <row r="6300" spans="2:3" x14ac:dyDescent="0.25">
      <c r="B6300" s="238">
        <v>6237</v>
      </c>
      <c r="C6300" s="237">
        <v>149.56593704303162</v>
      </c>
    </row>
    <row r="6301" spans="2:3" x14ac:dyDescent="0.25">
      <c r="B6301" s="238">
        <v>6238</v>
      </c>
      <c r="C6301" s="237">
        <v>153.96084110680277</v>
      </c>
    </row>
    <row r="6302" spans="2:3" x14ac:dyDescent="0.25">
      <c r="B6302" s="238">
        <v>6239</v>
      </c>
      <c r="C6302" s="237">
        <v>127.56806881469761</v>
      </c>
    </row>
    <row r="6303" spans="2:3" x14ac:dyDescent="0.25">
      <c r="B6303" s="238">
        <v>6240</v>
      </c>
      <c r="C6303" s="237">
        <v>14.505025260579288</v>
      </c>
    </row>
    <row r="6304" spans="2:3" x14ac:dyDescent="0.25">
      <c r="B6304" s="238">
        <v>6241</v>
      </c>
      <c r="C6304" s="237">
        <v>150.45326097681269</v>
      </c>
    </row>
    <row r="6305" spans="2:3" x14ac:dyDescent="0.25">
      <c r="B6305" s="238">
        <v>6242</v>
      </c>
      <c r="C6305" s="237">
        <v>327.63887904028797</v>
      </c>
    </row>
    <row r="6306" spans="2:3" x14ac:dyDescent="0.25">
      <c r="B6306" s="238">
        <v>6243</v>
      </c>
      <c r="C6306" s="237">
        <v>202.81181275163709</v>
      </c>
    </row>
    <row r="6307" spans="2:3" x14ac:dyDescent="0.25">
      <c r="B6307" s="238">
        <v>6244</v>
      </c>
      <c r="C6307" s="237">
        <v>35.098949095743535</v>
      </c>
    </row>
    <row r="6308" spans="2:3" x14ac:dyDescent="0.25">
      <c r="B6308" s="238">
        <v>6245</v>
      </c>
      <c r="C6308" s="237">
        <v>83.47467214365291</v>
      </c>
    </row>
    <row r="6309" spans="2:3" x14ac:dyDescent="0.25">
      <c r="B6309" s="238">
        <v>6246</v>
      </c>
      <c r="C6309" s="237">
        <v>211.22051698705374</v>
      </c>
    </row>
    <row r="6310" spans="2:3" x14ac:dyDescent="0.25">
      <c r="B6310" s="238">
        <v>6247</v>
      </c>
      <c r="C6310" s="237">
        <v>135.68839084619816</v>
      </c>
    </row>
    <row r="6311" spans="2:3" x14ac:dyDescent="0.25">
      <c r="B6311" s="238">
        <v>6248</v>
      </c>
      <c r="C6311" s="237">
        <v>215.33349053370708</v>
      </c>
    </row>
    <row r="6312" spans="2:3" x14ac:dyDescent="0.25">
      <c r="B6312" s="238">
        <v>6249</v>
      </c>
      <c r="C6312" s="237">
        <v>377.42547553913715</v>
      </c>
    </row>
    <row r="6313" spans="2:3" x14ac:dyDescent="0.25">
      <c r="B6313" s="238">
        <v>6250</v>
      </c>
      <c r="C6313" s="237">
        <v>-1.2143224640224304</v>
      </c>
    </row>
    <row r="6314" spans="2:3" x14ac:dyDescent="0.25">
      <c r="B6314" s="238">
        <v>6251</v>
      </c>
      <c r="C6314" s="237">
        <v>220.79859809591707</v>
      </c>
    </row>
    <row r="6315" spans="2:3" x14ac:dyDescent="0.25">
      <c r="B6315" s="238">
        <v>6252</v>
      </c>
      <c r="C6315" s="237">
        <v>356.51326749636428</v>
      </c>
    </row>
    <row r="6316" spans="2:3" x14ac:dyDescent="0.25">
      <c r="B6316" s="238">
        <v>6253</v>
      </c>
      <c r="C6316" s="237">
        <v>-29.084523752242063</v>
      </c>
    </row>
    <row r="6317" spans="2:3" x14ac:dyDescent="0.25">
      <c r="B6317" s="238">
        <v>6254</v>
      </c>
      <c r="C6317" s="237">
        <v>231.38481043302579</v>
      </c>
    </row>
    <row r="6318" spans="2:3" x14ac:dyDescent="0.25">
      <c r="B6318" s="238">
        <v>6255</v>
      </c>
      <c r="C6318" s="237">
        <v>-32.922051072362024</v>
      </c>
    </row>
    <row r="6319" spans="2:3" x14ac:dyDescent="0.25">
      <c r="B6319" s="238">
        <v>6256</v>
      </c>
      <c r="C6319" s="237">
        <v>122.68812282110737</v>
      </c>
    </row>
    <row r="6320" spans="2:3" x14ac:dyDescent="0.25">
      <c r="B6320" s="238">
        <v>6257</v>
      </c>
      <c r="C6320" s="237">
        <v>-105.10663006090584</v>
      </c>
    </row>
    <row r="6321" spans="2:3" x14ac:dyDescent="0.25">
      <c r="B6321" s="238">
        <v>6258</v>
      </c>
      <c r="C6321" s="237">
        <v>46.776131328157064</v>
      </c>
    </row>
    <row r="6322" spans="2:3" x14ac:dyDescent="0.25">
      <c r="B6322" s="238">
        <v>6259</v>
      </c>
      <c r="C6322" s="237">
        <v>126.78287821080391</v>
      </c>
    </row>
    <row r="6323" spans="2:3" x14ac:dyDescent="0.25">
      <c r="B6323" s="238">
        <v>6260</v>
      </c>
      <c r="C6323" s="237">
        <v>302.17953099455065</v>
      </c>
    </row>
    <row r="6324" spans="2:3" x14ac:dyDescent="0.25">
      <c r="B6324" s="238">
        <v>6261</v>
      </c>
      <c r="C6324" s="237">
        <v>95.574496729435651</v>
      </c>
    </row>
    <row r="6325" spans="2:3" x14ac:dyDescent="0.25">
      <c r="B6325" s="238">
        <v>6262</v>
      </c>
      <c r="C6325" s="237">
        <v>-12.371911213032547</v>
      </c>
    </row>
    <row r="6326" spans="2:3" x14ac:dyDescent="0.25">
      <c r="B6326" s="238">
        <v>6263</v>
      </c>
      <c r="C6326" s="237">
        <v>-168.42694932250714</v>
      </c>
    </row>
    <row r="6327" spans="2:3" x14ac:dyDescent="0.25">
      <c r="B6327" s="238">
        <v>6264</v>
      </c>
      <c r="C6327" s="237">
        <v>64.612804046562815</v>
      </c>
    </row>
    <row r="6328" spans="2:3" x14ac:dyDescent="0.25">
      <c r="B6328" s="238">
        <v>6265</v>
      </c>
      <c r="C6328" s="237">
        <v>311.30758302781635</v>
      </c>
    </row>
    <row r="6329" spans="2:3" x14ac:dyDescent="0.25">
      <c r="B6329" s="238">
        <v>6266</v>
      </c>
      <c r="C6329" s="237">
        <v>-107.36780221802519</v>
      </c>
    </row>
    <row r="6330" spans="2:3" x14ac:dyDescent="0.25">
      <c r="B6330" s="238">
        <v>6267</v>
      </c>
      <c r="C6330" s="237">
        <v>95.961453107266948</v>
      </c>
    </row>
    <row r="6331" spans="2:3" x14ac:dyDescent="0.25">
      <c r="B6331" s="238">
        <v>6268</v>
      </c>
      <c r="C6331" s="237">
        <v>-44.61187268254028</v>
      </c>
    </row>
    <row r="6332" spans="2:3" x14ac:dyDescent="0.25">
      <c r="B6332" s="238">
        <v>6269</v>
      </c>
      <c r="C6332" s="237">
        <v>58.622805251140122</v>
      </c>
    </row>
    <row r="6333" spans="2:3" x14ac:dyDescent="0.25">
      <c r="B6333" s="238">
        <v>6270</v>
      </c>
      <c r="C6333" s="237">
        <v>207.00786107809535</v>
      </c>
    </row>
    <row r="6334" spans="2:3" x14ac:dyDescent="0.25">
      <c r="B6334" s="238">
        <v>6271</v>
      </c>
      <c r="C6334" s="237">
        <v>22.9613726459568</v>
      </c>
    </row>
    <row r="6335" spans="2:3" x14ac:dyDescent="0.25">
      <c r="B6335" s="238">
        <v>6272</v>
      </c>
      <c r="C6335" s="237">
        <v>253.91928272854474</v>
      </c>
    </row>
    <row r="6336" spans="2:3" x14ac:dyDescent="0.25">
      <c r="B6336" s="238">
        <v>6273</v>
      </c>
      <c r="C6336" s="237">
        <v>138.8756069060675</v>
      </c>
    </row>
    <row r="6337" spans="2:3" x14ac:dyDescent="0.25">
      <c r="B6337" s="238">
        <v>6274</v>
      </c>
      <c r="C6337" s="237">
        <v>111.41904437572151</v>
      </c>
    </row>
    <row r="6338" spans="2:3" x14ac:dyDescent="0.25">
      <c r="B6338" s="238">
        <v>6275</v>
      </c>
      <c r="C6338" s="237">
        <v>118.60774934702978</v>
      </c>
    </row>
    <row r="6339" spans="2:3" x14ac:dyDescent="0.25">
      <c r="B6339" s="238">
        <v>6276</v>
      </c>
      <c r="C6339" s="237">
        <v>149.59121671646</v>
      </c>
    </row>
    <row r="6340" spans="2:3" x14ac:dyDescent="0.25">
      <c r="B6340" s="238">
        <v>6277</v>
      </c>
      <c r="C6340" s="237">
        <v>85.097769504072005</v>
      </c>
    </row>
    <row r="6341" spans="2:3" x14ac:dyDescent="0.25">
      <c r="B6341" s="238">
        <v>6278</v>
      </c>
      <c r="C6341" s="237">
        <v>97.216391298163558</v>
      </c>
    </row>
    <row r="6342" spans="2:3" x14ac:dyDescent="0.25">
      <c r="B6342" s="238">
        <v>6279</v>
      </c>
      <c r="C6342" s="237">
        <v>260.05411418408681</v>
      </c>
    </row>
    <row r="6343" spans="2:3" x14ac:dyDescent="0.25">
      <c r="B6343" s="238">
        <v>6280</v>
      </c>
      <c r="C6343" s="237">
        <v>286.16046580114971</v>
      </c>
    </row>
    <row r="6344" spans="2:3" x14ac:dyDescent="0.25">
      <c r="B6344" s="238">
        <v>6281</v>
      </c>
      <c r="C6344" s="237">
        <v>265.98008586625838</v>
      </c>
    </row>
    <row r="6345" spans="2:3" x14ac:dyDescent="0.25">
      <c r="B6345" s="238">
        <v>6282</v>
      </c>
      <c r="C6345" s="237">
        <v>13.777214056921977</v>
      </c>
    </row>
    <row r="6346" spans="2:3" x14ac:dyDescent="0.25">
      <c r="B6346" s="238">
        <v>6283</v>
      </c>
      <c r="C6346" s="237">
        <v>247.07819179576762</v>
      </c>
    </row>
    <row r="6347" spans="2:3" x14ac:dyDescent="0.25">
      <c r="B6347" s="238">
        <v>6284</v>
      </c>
      <c r="C6347" s="237">
        <v>-77.42256763753096</v>
      </c>
    </row>
    <row r="6348" spans="2:3" x14ac:dyDescent="0.25">
      <c r="B6348" s="238">
        <v>6285</v>
      </c>
      <c r="C6348" s="237">
        <v>60.46812534101651</v>
      </c>
    </row>
    <row r="6349" spans="2:3" x14ac:dyDescent="0.25">
      <c r="B6349" s="238">
        <v>6286</v>
      </c>
      <c r="C6349" s="237">
        <v>210.5276855169833</v>
      </c>
    </row>
    <row r="6350" spans="2:3" x14ac:dyDescent="0.25">
      <c r="B6350" s="238">
        <v>6287</v>
      </c>
      <c r="C6350" s="237">
        <v>130.97743387050929</v>
      </c>
    </row>
    <row r="6351" spans="2:3" x14ac:dyDescent="0.25">
      <c r="B6351" s="238">
        <v>6288</v>
      </c>
      <c r="C6351" s="237">
        <v>-7.8280217063934998</v>
      </c>
    </row>
    <row r="6352" spans="2:3" x14ac:dyDescent="0.25">
      <c r="B6352" s="238">
        <v>6289</v>
      </c>
      <c r="C6352" s="237">
        <v>253.14690527180969</v>
      </c>
    </row>
    <row r="6353" spans="2:3" x14ac:dyDescent="0.25">
      <c r="B6353" s="238">
        <v>6290</v>
      </c>
      <c r="C6353" s="237">
        <v>93.329964690327813</v>
      </c>
    </row>
    <row r="6354" spans="2:3" x14ac:dyDescent="0.25">
      <c r="B6354" s="238">
        <v>6291</v>
      </c>
      <c r="C6354" s="237">
        <v>103.03118459481441</v>
      </c>
    </row>
    <row r="6355" spans="2:3" x14ac:dyDescent="0.25">
      <c r="B6355" s="238">
        <v>6292</v>
      </c>
      <c r="C6355" s="237">
        <v>125.54482483067662</v>
      </c>
    </row>
    <row r="6356" spans="2:3" x14ac:dyDescent="0.25">
      <c r="B6356" s="238">
        <v>6293</v>
      </c>
      <c r="C6356" s="237">
        <v>266.5698452116435</v>
      </c>
    </row>
    <row r="6357" spans="2:3" x14ac:dyDescent="0.25">
      <c r="B6357" s="238">
        <v>6294</v>
      </c>
      <c r="C6357" s="237">
        <v>-301.94844303021881</v>
      </c>
    </row>
    <row r="6358" spans="2:3" x14ac:dyDescent="0.25">
      <c r="B6358" s="238">
        <v>6295</v>
      </c>
      <c r="C6358" s="237">
        <v>-38.186390946672645</v>
      </c>
    </row>
    <row r="6359" spans="2:3" x14ac:dyDescent="0.25">
      <c r="B6359" s="238">
        <v>6296</v>
      </c>
      <c r="C6359" s="237">
        <v>146.57767622731234</v>
      </c>
    </row>
    <row r="6360" spans="2:3" x14ac:dyDescent="0.25">
      <c r="B6360" s="238">
        <v>6297</v>
      </c>
      <c r="C6360" s="237">
        <v>99.799844771838963</v>
      </c>
    </row>
    <row r="6361" spans="2:3" x14ac:dyDescent="0.25">
      <c r="B6361" s="238">
        <v>6298</v>
      </c>
      <c r="C6361" s="237">
        <v>-56.385268381567045</v>
      </c>
    </row>
    <row r="6362" spans="2:3" x14ac:dyDescent="0.25">
      <c r="B6362" s="238">
        <v>6299</v>
      </c>
      <c r="C6362" s="237">
        <v>178.76237278843234</v>
      </c>
    </row>
    <row r="6363" spans="2:3" x14ac:dyDescent="0.25">
      <c r="B6363" s="238">
        <v>6300</v>
      </c>
      <c r="C6363" s="237">
        <v>161.73993864393202</v>
      </c>
    </row>
    <row r="6364" spans="2:3" x14ac:dyDescent="0.25">
      <c r="B6364" s="238">
        <v>6301</v>
      </c>
      <c r="C6364" s="237">
        <v>29.403884224940086</v>
      </c>
    </row>
    <row r="6365" spans="2:3" x14ac:dyDescent="0.25">
      <c r="B6365" s="238">
        <v>6302</v>
      </c>
      <c r="C6365" s="237">
        <v>293.31405873420931</v>
      </c>
    </row>
    <row r="6366" spans="2:3" x14ac:dyDescent="0.25">
      <c r="B6366" s="238">
        <v>6303</v>
      </c>
      <c r="C6366" s="237">
        <v>216.50168880439085</v>
      </c>
    </row>
    <row r="6367" spans="2:3" x14ac:dyDescent="0.25">
      <c r="B6367" s="238">
        <v>6304</v>
      </c>
      <c r="C6367" s="237">
        <v>89.991985818613557</v>
      </c>
    </row>
    <row r="6368" spans="2:3" x14ac:dyDescent="0.25">
      <c r="B6368" s="238">
        <v>6305</v>
      </c>
      <c r="C6368" s="237">
        <v>128.75286840997012</v>
      </c>
    </row>
    <row r="6369" spans="2:3" x14ac:dyDescent="0.25">
      <c r="B6369" s="238">
        <v>6306</v>
      </c>
      <c r="C6369" s="237">
        <v>145.35251330857653</v>
      </c>
    </row>
    <row r="6370" spans="2:3" x14ac:dyDescent="0.25">
      <c r="B6370" s="238">
        <v>6307</v>
      </c>
      <c r="C6370" s="237">
        <v>70.131945936110952</v>
      </c>
    </row>
    <row r="6371" spans="2:3" x14ac:dyDescent="0.25">
      <c r="B6371" s="238">
        <v>6308</v>
      </c>
      <c r="C6371" s="237">
        <v>187.055375749646</v>
      </c>
    </row>
    <row r="6372" spans="2:3" x14ac:dyDescent="0.25">
      <c r="B6372" s="238">
        <v>6309</v>
      </c>
      <c r="C6372" s="237">
        <v>13.53707687069415</v>
      </c>
    </row>
    <row r="6373" spans="2:3" x14ac:dyDescent="0.25">
      <c r="B6373" s="238">
        <v>6310</v>
      </c>
      <c r="C6373" s="237">
        <v>374.04129137945449</v>
      </c>
    </row>
    <row r="6374" spans="2:3" x14ac:dyDescent="0.25">
      <c r="B6374" s="238">
        <v>6311</v>
      </c>
      <c r="C6374" s="237">
        <v>378.56932701415229</v>
      </c>
    </row>
    <row r="6375" spans="2:3" x14ac:dyDescent="0.25">
      <c r="B6375" s="238">
        <v>6312</v>
      </c>
      <c r="C6375" s="237">
        <v>-5.5593910935253632</v>
      </c>
    </row>
    <row r="6376" spans="2:3" x14ac:dyDescent="0.25">
      <c r="B6376" s="238">
        <v>6313</v>
      </c>
      <c r="C6376" s="237">
        <v>159.95233437415501</v>
      </c>
    </row>
    <row r="6377" spans="2:3" x14ac:dyDescent="0.25">
      <c r="B6377" s="238">
        <v>6314</v>
      </c>
      <c r="C6377" s="237">
        <v>41.094184544425573</v>
      </c>
    </row>
    <row r="6378" spans="2:3" x14ac:dyDescent="0.25">
      <c r="B6378" s="238">
        <v>6315</v>
      </c>
      <c r="C6378" s="237">
        <v>83.415389695731648</v>
      </c>
    </row>
    <row r="6379" spans="2:3" x14ac:dyDescent="0.25">
      <c r="B6379" s="238">
        <v>6316</v>
      </c>
      <c r="C6379" s="237">
        <v>198.06248169605277</v>
      </c>
    </row>
    <row r="6380" spans="2:3" x14ac:dyDescent="0.25">
      <c r="B6380" s="238">
        <v>6317</v>
      </c>
      <c r="C6380" s="237">
        <v>350.21757058383952</v>
      </c>
    </row>
    <row r="6381" spans="2:3" x14ac:dyDescent="0.25">
      <c r="B6381" s="238">
        <v>6318</v>
      </c>
      <c r="C6381" s="237">
        <v>322.21679243765021</v>
      </c>
    </row>
    <row r="6382" spans="2:3" x14ac:dyDescent="0.25">
      <c r="B6382" s="238">
        <v>6319</v>
      </c>
      <c r="C6382" s="237">
        <v>215.88900060322857</v>
      </c>
    </row>
    <row r="6383" spans="2:3" x14ac:dyDescent="0.25">
      <c r="B6383" s="238">
        <v>6320</v>
      </c>
      <c r="C6383" s="237">
        <v>209.62785027328124</v>
      </c>
    </row>
    <row r="6384" spans="2:3" x14ac:dyDescent="0.25">
      <c r="B6384" s="238">
        <v>6321</v>
      </c>
      <c r="C6384" s="237">
        <v>68.05579300151166</v>
      </c>
    </row>
    <row r="6385" spans="2:3" x14ac:dyDescent="0.25">
      <c r="B6385" s="238">
        <v>6322</v>
      </c>
      <c r="C6385" s="237">
        <v>153.36305136361372</v>
      </c>
    </row>
    <row r="6386" spans="2:3" x14ac:dyDescent="0.25">
      <c r="B6386" s="238">
        <v>6323</v>
      </c>
      <c r="C6386" s="237">
        <v>185.16387565836754</v>
      </c>
    </row>
    <row r="6387" spans="2:3" x14ac:dyDescent="0.25">
      <c r="B6387" s="238">
        <v>6324</v>
      </c>
      <c r="C6387" s="237">
        <v>317.65762655846055</v>
      </c>
    </row>
    <row r="6388" spans="2:3" x14ac:dyDescent="0.25">
      <c r="B6388" s="238">
        <v>6325</v>
      </c>
      <c r="C6388" s="237">
        <v>-11.719535055879703</v>
      </c>
    </row>
    <row r="6389" spans="2:3" x14ac:dyDescent="0.25">
      <c r="B6389" s="238">
        <v>6326</v>
      </c>
      <c r="C6389" s="237">
        <v>511.05886982855344</v>
      </c>
    </row>
    <row r="6390" spans="2:3" x14ac:dyDescent="0.25">
      <c r="B6390" s="238">
        <v>6327</v>
      </c>
      <c r="C6390" s="237">
        <v>98.650431924738427</v>
      </c>
    </row>
    <row r="6391" spans="2:3" x14ac:dyDescent="0.25">
      <c r="B6391" s="238">
        <v>6328</v>
      </c>
      <c r="C6391" s="237">
        <v>21.4778708998318</v>
      </c>
    </row>
    <row r="6392" spans="2:3" x14ac:dyDescent="0.25">
      <c r="B6392" s="238">
        <v>6329</v>
      </c>
      <c r="C6392" s="237">
        <v>5.322815275026926</v>
      </c>
    </row>
    <row r="6393" spans="2:3" x14ac:dyDescent="0.25">
      <c r="B6393" s="238">
        <v>6330</v>
      </c>
      <c r="C6393" s="237">
        <v>140.94085222687357</v>
      </c>
    </row>
    <row r="6394" spans="2:3" x14ac:dyDescent="0.25">
      <c r="B6394" s="238">
        <v>6331</v>
      </c>
      <c r="C6394" s="237">
        <v>-18.661454865237005</v>
      </c>
    </row>
    <row r="6395" spans="2:3" x14ac:dyDescent="0.25">
      <c r="B6395" s="238">
        <v>6332</v>
      </c>
      <c r="C6395" s="237">
        <v>221.2846724134433</v>
      </c>
    </row>
    <row r="6396" spans="2:3" x14ac:dyDescent="0.25">
      <c r="B6396" s="238">
        <v>6333</v>
      </c>
      <c r="C6396" s="237">
        <v>224.7946433357865</v>
      </c>
    </row>
    <row r="6397" spans="2:3" x14ac:dyDescent="0.25">
      <c r="B6397" s="238">
        <v>6334</v>
      </c>
      <c r="C6397" s="237">
        <v>2.021415684575814</v>
      </c>
    </row>
    <row r="6398" spans="2:3" x14ac:dyDescent="0.25">
      <c r="B6398" s="238">
        <v>6335</v>
      </c>
      <c r="C6398" s="237">
        <v>16.943538873592217</v>
      </c>
    </row>
    <row r="6399" spans="2:3" x14ac:dyDescent="0.25">
      <c r="B6399" s="238">
        <v>6336</v>
      </c>
      <c r="C6399" s="237">
        <v>170.06358272128921</v>
      </c>
    </row>
    <row r="6400" spans="2:3" x14ac:dyDescent="0.25">
      <c r="B6400" s="238">
        <v>6337</v>
      </c>
      <c r="C6400" s="237">
        <v>167.84686292597672</v>
      </c>
    </row>
    <row r="6401" spans="2:3" x14ac:dyDescent="0.25">
      <c r="B6401" s="238">
        <v>6338</v>
      </c>
      <c r="C6401" s="237">
        <v>76.39089326230561</v>
      </c>
    </row>
    <row r="6402" spans="2:3" x14ac:dyDescent="0.25">
      <c r="B6402" s="238">
        <v>6339</v>
      </c>
      <c r="C6402" s="237">
        <v>122.31753330815518</v>
      </c>
    </row>
    <row r="6403" spans="2:3" x14ac:dyDescent="0.25">
      <c r="B6403" s="238">
        <v>6340</v>
      </c>
      <c r="C6403" s="237">
        <v>89.727955372632721</v>
      </c>
    </row>
    <row r="6404" spans="2:3" x14ac:dyDescent="0.25">
      <c r="B6404" s="238">
        <v>6341</v>
      </c>
      <c r="C6404" s="237">
        <v>-63.632947321495749</v>
      </c>
    </row>
    <row r="6405" spans="2:3" x14ac:dyDescent="0.25">
      <c r="B6405" s="238">
        <v>6342</v>
      </c>
      <c r="C6405" s="237">
        <v>136.58671550449208</v>
      </c>
    </row>
    <row r="6406" spans="2:3" x14ac:dyDescent="0.25">
      <c r="B6406" s="238">
        <v>6343</v>
      </c>
      <c r="C6406" s="237">
        <v>-46.795980221585893</v>
      </c>
    </row>
    <row r="6407" spans="2:3" x14ac:dyDescent="0.25">
      <c r="B6407" s="238">
        <v>6344</v>
      </c>
      <c r="C6407" s="237">
        <v>137.61901613956027</v>
      </c>
    </row>
    <row r="6408" spans="2:3" x14ac:dyDescent="0.25">
      <c r="B6408" s="238">
        <v>6345</v>
      </c>
      <c r="C6408" s="237">
        <v>75.544020713517938</v>
      </c>
    </row>
    <row r="6409" spans="2:3" x14ac:dyDescent="0.25">
      <c r="B6409" s="238">
        <v>6346</v>
      </c>
      <c r="C6409" s="237">
        <v>234.62498821155481</v>
      </c>
    </row>
    <row r="6410" spans="2:3" x14ac:dyDescent="0.25">
      <c r="B6410" s="238">
        <v>6347</v>
      </c>
      <c r="C6410" s="237">
        <v>334.19076063994419</v>
      </c>
    </row>
    <row r="6411" spans="2:3" x14ac:dyDescent="0.25">
      <c r="B6411" s="238">
        <v>6348</v>
      </c>
      <c r="C6411" s="237">
        <v>117.83693748088888</v>
      </c>
    </row>
    <row r="6412" spans="2:3" x14ac:dyDescent="0.25">
      <c r="B6412" s="238">
        <v>6349</v>
      </c>
      <c r="C6412" s="237">
        <v>438.5628586498741</v>
      </c>
    </row>
    <row r="6413" spans="2:3" x14ac:dyDescent="0.25">
      <c r="B6413" s="238">
        <v>6350</v>
      </c>
      <c r="C6413" s="237">
        <v>175.64949521297279</v>
      </c>
    </row>
    <row r="6414" spans="2:3" x14ac:dyDescent="0.25">
      <c r="B6414" s="238">
        <v>6351</v>
      </c>
      <c r="C6414" s="237">
        <v>73.270554820230728</v>
      </c>
    </row>
    <row r="6415" spans="2:3" x14ac:dyDescent="0.25">
      <c r="B6415" s="238">
        <v>6352</v>
      </c>
      <c r="C6415" s="237">
        <v>-56.006309182386133</v>
      </c>
    </row>
    <row r="6416" spans="2:3" x14ac:dyDescent="0.25">
      <c r="B6416" s="238">
        <v>6353</v>
      </c>
      <c r="C6416" s="237">
        <v>38.976058545765738</v>
      </c>
    </row>
    <row r="6417" spans="2:3" x14ac:dyDescent="0.25">
      <c r="B6417" s="238">
        <v>6354</v>
      </c>
      <c r="C6417" s="237">
        <v>118.3498742486487</v>
      </c>
    </row>
    <row r="6418" spans="2:3" x14ac:dyDescent="0.25">
      <c r="B6418" s="238">
        <v>6355</v>
      </c>
      <c r="C6418" s="237">
        <v>50.42848015805896</v>
      </c>
    </row>
    <row r="6419" spans="2:3" x14ac:dyDescent="0.25">
      <c r="B6419" s="238">
        <v>6356</v>
      </c>
      <c r="C6419" s="237">
        <v>36.943305095253066</v>
      </c>
    </row>
    <row r="6420" spans="2:3" x14ac:dyDescent="0.25">
      <c r="B6420" s="238">
        <v>6357</v>
      </c>
      <c r="C6420" s="237">
        <v>31.984854964213724</v>
      </c>
    </row>
    <row r="6421" spans="2:3" x14ac:dyDescent="0.25">
      <c r="B6421" s="238">
        <v>6358</v>
      </c>
      <c r="C6421" s="237">
        <v>172.00413290693092</v>
      </c>
    </row>
    <row r="6422" spans="2:3" x14ac:dyDescent="0.25">
      <c r="B6422" s="238">
        <v>6359</v>
      </c>
      <c r="C6422" s="237">
        <v>184.72781244383827</v>
      </c>
    </row>
    <row r="6423" spans="2:3" x14ac:dyDescent="0.25">
      <c r="B6423" s="238">
        <v>6360</v>
      </c>
      <c r="C6423" s="237">
        <v>3.1569310997370934</v>
      </c>
    </row>
    <row r="6424" spans="2:3" x14ac:dyDescent="0.25">
      <c r="B6424" s="238">
        <v>6361</v>
      </c>
      <c r="C6424" s="237">
        <v>87.638976417953799</v>
      </c>
    </row>
    <row r="6425" spans="2:3" x14ac:dyDescent="0.25">
      <c r="B6425" s="238">
        <v>6362</v>
      </c>
      <c r="C6425" s="237">
        <v>296.39311595079789</v>
      </c>
    </row>
    <row r="6426" spans="2:3" x14ac:dyDescent="0.25">
      <c r="B6426" s="238">
        <v>6363</v>
      </c>
      <c r="C6426" s="237">
        <v>193.10657304477519</v>
      </c>
    </row>
    <row r="6427" spans="2:3" x14ac:dyDescent="0.25">
      <c r="B6427" s="238">
        <v>6364</v>
      </c>
      <c r="C6427" s="237">
        <v>266.26942273229395</v>
      </c>
    </row>
    <row r="6428" spans="2:3" x14ac:dyDescent="0.25">
      <c r="B6428" s="238">
        <v>6365</v>
      </c>
      <c r="C6428" s="237">
        <v>-232.5571872793106</v>
      </c>
    </row>
    <row r="6429" spans="2:3" x14ac:dyDescent="0.25">
      <c r="B6429" s="238">
        <v>6366</v>
      </c>
      <c r="C6429" s="237">
        <v>113.79211285637778</v>
      </c>
    </row>
    <row r="6430" spans="2:3" x14ac:dyDescent="0.25">
      <c r="B6430" s="238">
        <v>6367</v>
      </c>
      <c r="C6430" s="237">
        <v>193.90826763042583</v>
      </c>
    </row>
    <row r="6431" spans="2:3" x14ac:dyDescent="0.25">
      <c r="B6431" s="238">
        <v>6368</v>
      </c>
      <c r="C6431" s="237">
        <v>227.47317639349438</v>
      </c>
    </row>
    <row r="6432" spans="2:3" x14ac:dyDescent="0.25">
      <c r="B6432" s="238">
        <v>6369</v>
      </c>
      <c r="C6432" s="237">
        <v>-121.36652110734494</v>
      </c>
    </row>
    <row r="6433" spans="2:3" x14ac:dyDescent="0.25">
      <c r="B6433" s="238">
        <v>6370</v>
      </c>
      <c r="C6433" s="237">
        <v>293.75494033671345</v>
      </c>
    </row>
    <row r="6434" spans="2:3" x14ac:dyDescent="0.25">
      <c r="B6434" s="238">
        <v>6371</v>
      </c>
      <c r="C6434" s="237">
        <v>269.41206667024858</v>
      </c>
    </row>
    <row r="6435" spans="2:3" x14ac:dyDescent="0.25">
      <c r="B6435" s="238">
        <v>6372</v>
      </c>
      <c r="C6435" s="237">
        <v>351.69683221965067</v>
      </c>
    </row>
    <row r="6436" spans="2:3" x14ac:dyDescent="0.25">
      <c r="B6436" s="238">
        <v>6373</v>
      </c>
      <c r="C6436" s="237">
        <v>91.089020796578239</v>
      </c>
    </row>
    <row r="6437" spans="2:3" x14ac:dyDescent="0.25">
      <c r="B6437" s="238">
        <v>6374</v>
      </c>
      <c r="C6437" s="237">
        <v>139.11476672876299</v>
      </c>
    </row>
    <row r="6438" spans="2:3" x14ac:dyDescent="0.25">
      <c r="B6438" s="238">
        <v>6375</v>
      </c>
      <c r="C6438" s="237">
        <v>279.86857207212643</v>
      </c>
    </row>
    <row r="6439" spans="2:3" x14ac:dyDescent="0.25">
      <c r="B6439" s="238">
        <v>6376</v>
      </c>
      <c r="C6439" s="237">
        <v>-39.063322496060522</v>
      </c>
    </row>
    <row r="6440" spans="2:3" x14ac:dyDescent="0.25">
      <c r="B6440" s="238">
        <v>6377</v>
      </c>
      <c r="C6440" s="237">
        <v>332.83742855561269</v>
      </c>
    </row>
    <row r="6441" spans="2:3" x14ac:dyDescent="0.25">
      <c r="B6441" s="238">
        <v>6378</v>
      </c>
      <c r="C6441" s="237">
        <v>-135.360989814009</v>
      </c>
    </row>
    <row r="6442" spans="2:3" x14ac:dyDescent="0.25">
      <c r="B6442" s="238">
        <v>6379</v>
      </c>
      <c r="C6442" s="237">
        <v>127.7361608923497</v>
      </c>
    </row>
    <row r="6443" spans="2:3" x14ac:dyDescent="0.25">
      <c r="B6443" s="238">
        <v>6380</v>
      </c>
      <c r="C6443" s="237">
        <v>151.19742208216377</v>
      </c>
    </row>
    <row r="6444" spans="2:3" x14ac:dyDescent="0.25">
      <c r="B6444" s="238">
        <v>6381</v>
      </c>
      <c r="C6444" s="237">
        <v>96.800448606564728</v>
      </c>
    </row>
    <row r="6445" spans="2:3" x14ac:dyDescent="0.25">
      <c r="B6445" s="238">
        <v>6382</v>
      </c>
      <c r="C6445" s="237">
        <v>191.3304494341877</v>
      </c>
    </row>
    <row r="6446" spans="2:3" x14ac:dyDescent="0.25">
      <c r="B6446" s="238">
        <v>6383</v>
      </c>
      <c r="C6446" s="237">
        <v>-233.17761076164379</v>
      </c>
    </row>
    <row r="6447" spans="2:3" x14ac:dyDescent="0.25">
      <c r="B6447" s="238">
        <v>6384</v>
      </c>
      <c r="C6447" s="237">
        <v>16.214748174996117</v>
      </c>
    </row>
    <row r="6448" spans="2:3" x14ac:dyDescent="0.25">
      <c r="B6448" s="238">
        <v>6385</v>
      </c>
      <c r="C6448" s="237">
        <v>330.57872997252053</v>
      </c>
    </row>
    <row r="6449" spans="2:3" x14ac:dyDescent="0.25">
      <c r="B6449" s="238">
        <v>6386</v>
      </c>
      <c r="C6449" s="237">
        <v>-0.2079418508975408</v>
      </c>
    </row>
    <row r="6450" spans="2:3" x14ac:dyDescent="0.25">
      <c r="B6450" s="238">
        <v>6387</v>
      </c>
      <c r="C6450" s="237">
        <v>122.04582230559657</v>
      </c>
    </row>
    <row r="6451" spans="2:3" x14ac:dyDescent="0.25">
      <c r="B6451" s="238">
        <v>6388</v>
      </c>
      <c r="C6451" s="237">
        <v>108.05632631607236</v>
      </c>
    </row>
    <row r="6452" spans="2:3" x14ac:dyDescent="0.25">
      <c r="B6452" s="238">
        <v>6389</v>
      </c>
      <c r="C6452" s="237">
        <v>68.763684374420563</v>
      </c>
    </row>
    <row r="6453" spans="2:3" x14ac:dyDescent="0.25">
      <c r="B6453" s="238">
        <v>6390</v>
      </c>
      <c r="C6453" s="237">
        <v>132.26664924679466</v>
      </c>
    </row>
    <row r="6454" spans="2:3" x14ac:dyDescent="0.25">
      <c r="B6454" s="238">
        <v>6391</v>
      </c>
      <c r="C6454" s="237">
        <v>238.53424493779289</v>
      </c>
    </row>
    <row r="6455" spans="2:3" x14ac:dyDescent="0.25">
      <c r="B6455" s="238">
        <v>6392</v>
      </c>
      <c r="C6455" s="237">
        <v>251.62134687874732</v>
      </c>
    </row>
    <row r="6456" spans="2:3" x14ac:dyDescent="0.25">
      <c r="B6456" s="238">
        <v>6393</v>
      </c>
      <c r="C6456" s="237">
        <v>316.28776214703811</v>
      </c>
    </row>
    <row r="6457" spans="2:3" x14ac:dyDescent="0.25">
      <c r="B6457" s="238">
        <v>6394</v>
      </c>
      <c r="C6457" s="237">
        <v>50.709897343351855</v>
      </c>
    </row>
    <row r="6458" spans="2:3" x14ac:dyDescent="0.25">
      <c r="B6458" s="238">
        <v>6395</v>
      </c>
      <c r="C6458" s="237">
        <v>44.023355084198272</v>
      </c>
    </row>
    <row r="6459" spans="2:3" x14ac:dyDescent="0.25">
      <c r="B6459" s="238">
        <v>6396</v>
      </c>
      <c r="C6459" s="237">
        <v>-103.04928724031018</v>
      </c>
    </row>
    <row r="6460" spans="2:3" x14ac:dyDescent="0.25">
      <c r="B6460" s="238">
        <v>6397</v>
      </c>
      <c r="C6460" s="237">
        <v>183.63263658545307</v>
      </c>
    </row>
    <row r="6461" spans="2:3" x14ac:dyDescent="0.25">
      <c r="B6461" s="238">
        <v>6398</v>
      </c>
      <c r="C6461" s="237">
        <v>107.92808453843678</v>
      </c>
    </row>
    <row r="6462" spans="2:3" x14ac:dyDescent="0.25">
      <c r="B6462" s="238">
        <v>6399</v>
      </c>
      <c r="C6462" s="237">
        <v>226.3881100169653</v>
      </c>
    </row>
    <row r="6463" spans="2:3" x14ac:dyDescent="0.25">
      <c r="B6463" s="238">
        <v>6400</v>
      </c>
      <c r="C6463" s="237">
        <v>21.628148690231697</v>
      </c>
    </row>
    <row r="6464" spans="2:3" x14ac:dyDescent="0.25">
      <c r="B6464" s="238">
        <v>6401</v>
      </c>
      <c r="C6464" s="237">
        <v>-150.26049578001226</v>
      </c>
    </row>
    <row r="6465" spans="2:3" x14ac:dyDescent="0.25">
      <c r="B6465" s="238">
        <v>6402</v>
      </c>
      <c r="C6465" s="237">
        <v>271.94474999425699</v>
      </c>
    </row>
    <row r="6466" spans="2:3" x14ac:dyDescent="0.25">
      <c r="B6466" s="238">
        <v>6403</v>
      </c>
      <c r="C6466" s="237">
        <v>-171.32942128733748</v>
      </c>
    </row>
    <row r="6467" spans="2:3" x14ac:dyDescent="0.25">
      <c r="B6467" s="238">
        <v>6404</v>
      </c>
      <c r="C6467" s="237">
        <v>245.47120168691549</v>
      </c>
    </row>
    <row r="6468" spans="2:3" x14ac:dyDescent="0.25">
      <c r="B6468" s="238">
        <v>6405</v>
      </c>
      <c r="C6468" s="237">
        <v>98.834933398508497</v>
      </c>
    </row>
    <row r="6469" spans="2:3" x14ac:dyDescent="0.25">
      <c r="B6469" s="238">
        <v>6406</v>
      </c>
      <c r="C6469" s="237">
        <v>222.20950597965356</v>
      </c>
    </row>
    <row r="6470" spans="2:3" x14ac:dyDescent="0.25">
      <c r="B6470" s="238">
        <v>6407</v>
      </c>
      <c r="C6470" s="237">
        <v>361.93304255175337</v>
      </c>
    </row>
    <row r="6471" spans="2:3" x14ac:dyDescent="0.25">
      <c r="B6471" s="238">
        <v>6408</v>
      </c>
      <c r="C6471" s="237">
        <v>84.261429431225707</v>
      </c>
    </row>
    <row r="6472" spans="2:3" x14ac:dyDescent="0.25">
      <c r="B6472" s="238">
        <v>6409</v>
      </c>
      <c r="C6472" s="237">
        <v>218.58752791693399</v>
      </c>
    </row>
    <row r="6473" spans="2:3" x14ac:dyDescent="0.25">
      <c r="B6473" s="238">
        <v>6410</v>
      </c>
      <c r="C6473" s="237">
        <v>264.06609736628798</v>
      </c>
    </row>
    <row r="6474" spans="2:3" x14ac:dyDescent="0.25">
      <c r="B6474" s="238">
        <v>6411</v>
      </c>
      <c r="C6474" s="237">
        <v>275.64289375031035</v>
      </c>
    </row>
    <row r="6475" spans="2:3" x14ac:dyDescent="0.25">
      <c r="B6475" s="238">
        <v>6412</v>
      </c>
      <c r="C6475" s="237">
        <v>92.06259259068861</v>
      </c>
    </row>
    <row r="6476" spans="2:3" x14ac:dyDescent="0.25">
      <c r="B6476" s="238">
        <v>6413</v>
      </c>
      <c r="C6476" s="237">
        <v>219.71751720208556</v>
      </c>
    </row>
    <row r="6477" spans="2:3" x14ac:dyDescent="0.25">
      <c r="B6477" s="238">
        <v>6414</v>
      </c>
      <c r="C6477" s="237">
        <v>119.02930130351105</v>
      </c>
    </row>
    <row r="6478" spans="2:3" x14ac:dyDescent="0.25">
      <c r="B6478" s="238">
        <v>6415</v>
      </c>
      <c r="C6478" s="237">
        <v>-286.97475429881439</v>
      </c>
    </row>
    <row r="6479" spans="2:3" x14ac:dyDescent="0.25">
      <c r="B6479" s="238">
        <v>6416</v>
      </c>
      <c r="C6479" s="237">
        <v>296.03867266290843</v>
      </c>
    </row>
    <row r="6480" spans="2:3" x14ac:dyDescent="0.25">
      <c r="B6480" s="238">
        <v>6417</v>
      </c>
      <c r="C6480" s="237">
        <v>61.042646139632978</v>
      </c>
    </row>
    <row r="6481" spans="2:3" x14ac:dyDescent="0.25">
      <c r="B6481" s="238">
        <v>6418</v>
      </c>
      <c r="C6481" s="237">
        <v>53.843830934947235</v>
      </c>
    </row>
    <row r="6482" spans="2:3" x14ac:dyDescent="0.25">
      <c r="B6482" s="238">
        <v>6419</v>
      </c>
      <c r="C6482" s="237">
        <v>131.20654175379889</v>
      </c>
    </row>
    <row r="6483" spans="2:3" x14ac:dyDescent="0.25">
      <c r="B6483" s="238">
        <v>6420</v>
      </c>
      <c r="C6483" s="237">
        <v>-5.7590681755054334</v>
      </c>
    </row>
    <row r="6484" spans="2:3" x14ac:dyDescent="0.25">
      <c r="B6484" s="238">
        <v>6421</v>
      </c>
      <c r="C6484" s="237">
        <v>261.15676582099377</v>
      </c>
    </row>
    <row r="6485" spans="2:3" x14ac:dyDescent="0.25">
      <c r="B6485" s="238">
        <v>6422</v>
      </c>
      <c r="C6485" s="237">
        <v>124.7976456118145</v>
      </c>
    </row>
    <row r="6486" spans="2:3" x14ac:dyDescent="0.25">
      <c r="B6486" s="238">
        <v>6423</v>
      </c>
      <c r="C6486" s="237">
        <v>226.23715682872682</v>
      </c>
    </row>
    <row r="6487" spans="2:3" x14ac:dyDescent="0.25">
      <c r="B6487" s="238">
        <v>6424</v>
      </c>
      <c r="C6487" s="237">
        <v>253.00887614219053</v>
      </c>
    </row>
    <row r="6488" spans="2:3" x14ac:dyDescent="0.25">
      <c r="B6488" s="238">
        <v>6425</v>
      </c>
      <c r="C6488" s="237">
        <v>356.25225948161028</v>
      </c>
    </row>
    <row r="6489" spans="2:3" x14ac:dyDescent="0.25">
      <c r="B6489" s="238">
        <v>6426</v>
      </c>
      <c r="C6489" s="237">
        <v>353.3522327762355</v>
      </c>
    </row>
    <row r="6490" spans="2:3" x14ac:dyDescent="0.25">
      <c r="B6490" s="238">
        <v>6427</v>
      </c>
      <c r="C6490" s="237">
        <v>189.32810077103517</v>
      </c>
    </row>
    <row r="6491" spans="2:3" x14ac:dyDescent="0.25">
      <c r="B6491" s="238">
        <v>6428</v>
      </c>
      <c r="C6491" s="237">
        <v>100.76110416680709</v>
      </c>
    </row>
    <row r="6492" spans="2:3" x14ac:dyDescent="0.25">
      <c r="B6492" s="238">
        <v>6429</v>
      </c>
      <c r="C6492" s="237">
        <v>106.24378084066056</v>
      </c>
    </row>
    <row r="6493" spans="2:3" x14ac:dyDescent="0.25">
      <c r="B6493" s="238">
        <v>6430</v>
      </c>
      <c r="C6493" s="237">
        <v>135.38407958072716</v>
      </c>
    </row>
    <row r="6494" spans="2:3" x14ac:dyDescent="0.25">
      <c r="B6494" s="238">
        <v>6431</v>
      </c>
      <c r="C6494" s="237">
        <v>404.36099563825616</v>
      </c>
    </row>
    <row r="6495" spans="2:3" x14ac:dyDescent="0.25">
      <c r="B6495" s="238">
        <v>6432</v>
      </c>
      <c r="C6495" s="237">
        <v>297.40099989763195</v>
      </c>
    </row>
    <row r="6496" spans="2:3" x14ac:dyDescent="0.25">
      <c r="B6496" s="238">
        <v>6433</v>
      </c>
      <c r="C6496" s="237">
        <v>137.4884102910226</v>
      </c>
    </row>
    <row r="6497" spans="2:3" x14ac:dyDescent="0.25">
      <c r="B6497" s="238">
        <v>6434</v>
      </c>
      <c r="C6497" s="237">
        <v>34.406752044849426</v>
      </c>
    </row>
    <row r="6498" spans="2:3" x14ac:dyDescent="0.25">
      <c r="B6498" s="238">
        <v>6435</v>
      </c>
      <c r="C6498" s="237">
        <v>54.37380202961107</v>
      </c>
    </row>
    <row r="6499" spans="2:3" x14ac:dyDescent="0.25">
      <c r="B6499" s="238">
        <v>6436</v>
      </c>
      <c r="C6499" s="237">
        <v>287.25915317060554</v>
      </c>
    </row>
    <row r="6500" spans="2:3" x14ac:dyDescent="0.25">
      <c r="B6500" s="238">
        <v>6437</v>
      </c>
      <c r="C6500" s="237">
        <v>225.97708832262907</v>
      </c>
    </row>
    <row r="6501" spans="2:3" x14ac:dyDescent="0.25">
      <c r="B6501" s="238">
        <v>6438</v>
      </c>
      <c r="C6501" s="237">
        <v>286.43327953511675</v>
      </c>
    </row>
    <row r="6502" spans="2:3" x14ac:dyDescent="0.25">
      <c r="B6502" s="238">
        <v>6439</v>
      </c>
      <c r="C6502" s="237">
        <v>-129.54485184321112</v>
      </c>
    </row>
    <row r="6503" spans="2:3" x14ac:dyDescent="0.25">
      <c r="B6503" s="238">
        <v>6440</v>
      </c>
      <c r="C6503" s="237">
        <v>-92.088898582064019</v>
      </c>
    </row>
    <row r="6504" spans="2:3" x14ac:dyDescent="0.25">
      <c r="B6504" s="238">
        <v>6441</v>
      </c>
      <c r="C6504" s="237">
        <v>-234.89154667473571</v>
      </c>
    </row>
    <row r="6505" spans="2:3" x14ac:dyDescent="0.25">
      <c r="B6505" s="238">
        <v>6442</v>
      </c>
      <c r="C6505" s="237">
        <v>64.487465593054537</v>
      </c>
    </row>
    <row r="6506" spans="2:3" x14ac:dyDescent="0.25">
      <c r="B6506" s="238">
        <v>6443</v>
      </c>
      <c r="C6506" s="237">
        <v>-108.13701802930038</v>
      </c>
    </row>
    <row r="6507" spans="2:3" x14ac:dyDescent="0.25">
      <c r="B6507" s="238">
        <v>6444</v>
      </c>
      <c r="C6507" s="237">
        <v>107.390939371043</v>
      </c>
    </row>
    <row r="6508" spans="2:3" x14ac:dyDescent="0.25">
      <c r="B6508" s="238">
        <v>6445</v>
      </c>
      <c r="C6508" s="237">
        <v>252.62367888190445</v>
      </c>
    </row>
    <row r="6509" spans="2:3" x14ac:dyDescent="0.25">
      <c r="B6509" s="238">
        <v>6446</v>
      </c>
      <c r="C6509" s="237">
        <v>45.162971895110687</v>
      </c>
    </row>
    <row r="6510" spans="2:3" x14ac:dyDescent="0.25">
      <c r="B6510" s="238">
        <v>6447</v>
      </c>
      <c r="C6510" s="237">
        <v>-16.554867227580417</v>
      </c>
    </row>
    <row r="6511" spans="2:3" x14ac:dyDescent="0.25">
      <c r="B6511" s="238">
        <v>6448</v>
      </c>
      <c r="C6511" s="237">
        <v>57.403836858101037</v>
      </c>
    </row>
    <row r="6512" spans="2:3" x14ac:dyDescent="0.25">
      <c r="B6512" s="238">
        <v>6449</v>
      </c>
      <c r="C6512" s="237">
        <v>33.521079872254234</v>
      </c>
    </row>
    <row r="6513" spans="2:3" x14ac:dyDescent="0.25">
      <c r="B6513" s="238">
        <v>6450</v>
      </c>
      <c r="C6513" s="237">
        <v>369.32515860865396</v>
      </c>
    </row>
    <row r="6514" spans="2:3" x14ac:dyDescent="0.25">
      <c r="B6514" s="238">
        <v>6451</v>
      </c>
      <c r="C6514" s="237">
        <v>-20.069658595964086</v>
      </c>
    </row>
    <row r="6515" spans="2:3" x14ac:dyDescent="0.25">
      <c r="B6515" s="238">
        <v>6452</v>
      </c>
      <c r="C6515" s="237">
        <v>18.671548894701601</v>
      </c>
    </row>
    <row r="6516" spans="2:3" x14ac:dyDescent="0.25">
      <c r="B6516" s="238">
        <v>6453</v>
      </c>
      <c r="C6516" s="237">
        <v>270.2946322421426</v>
      </c>
    </row>
    <row r="6517" spans="2:3" x14ac:dyDescent="0.25">
      <c r="B6517" s="238">
        <v>6454</v>
      </c>
      <c r="C6517" s="237">
        <v>3.3309146068749413</v>
      </c>
    </row>
    <row r="6518" spans="2:3" x14ac:dyDescent="0.25">
      <c r="B6518" s="238">
        <v>6455</v>
      </c>
      <c r="C6518" s="237">
        <v>-114.35905880610702</v>
      </c>
    </row>
    <row r="6519" spans="2:3" x14ac:dyDescent="0.25">
      <c r="B6519" s="238">
        <v>6456</v>
      </c>
      <c r="C6519" s="237">
        <v>226.03376413566156</v>
      </c>
    </row>
    <row r="6520" spans="2:3" x14ac:dyDescent="0.25">
      <c r="B6520" s="238">
        <v>6457</v>
      </c>
      <c r="C6520" s="237">
        <v>87.750719713279466</v>
      </c>
    </row>
    <row r="6521" spans="2:3" x14ac:dyDescent="0.25">
      <c r="B6521" s="238">
        <v>6458</v>
      </c>
      <c r="C6521" s="237">
        <v>-19.913578526682244</v>
      </c>
    </row>
    <row r="6522" spans="2:3" x14ac:dyDescent="0.25">
      <c r="B6522" s="238">
        <v>6459</v>
      </c>
      <c r="C6522" s="237">
        <v>-59.004419773044702</v>
      </c>
    </row>
    <row r="6523" spans="2:3" x14ac:dyDescent="0.25">
      <c r="B6523" s="238">
        <v>6460</v>
      </c>
      <c r="C6523" s="237">
        <v>128.06134053009222</v>
      </c>
    </row>
    <row r="6524" spans="2:3" x14ac:dyDescent="0.25">
      <c r="B6524" s="238">
        <v>6461</v>
      </c>
      <c r="C6524" s="237">
        <v>-66.177560069167498</v>
      </c>
    </row>
    <row r="6525" spans="2:3" x14ac:dyDescent="0.25">
      <c r="B6525" s="238">
        <v>6462</v>
      </c>
      <c r="C6525" s="237">
        <v>196.49868850712699</v>
      </c>
    </row>
    <row r="6526" spans="2:3" x14ac:dyDescent="0.25">
      <c r="B6526" s="238">
        <v>6463</v>
      </c>
      <c r="C6526" s="237">
        <v>389.66954057856157</v>
      </c>
    </row>
    <row r="6527" spans="2:3" x14ac:dyDescent="0.25">
      <c r="B6527" s="238">
        <v>6464</v>
      </c>
      <c r="C6527" s="237">
        <v>122.16843232628527</v>
      </c>
    </row>
    <row r="6528" spans="2:3" x14ac:dyDescent="0.25">
      <c r="B6528" s="238">
        <v>6465</v>
      </c>
      <c r="C6528" s="237">
        <v>226.56606166139929</v>
      </c>
    </row>
    <row r="6529" spans="2:3" x14ac:dyDescent="0.25">
      <c r="B6529" s="238">
        <v>6466</v>
      </c>
      <c r="C6529" s="237">
        <v>206.85084834612076</v>
      </c>
    </row>
    <row r="6530" spans="2:3" x14ac:dyDescent="0.25">
      <c r="B6530" s="238">
        <v>6467</v>
      </c>
      <c r="C6530" s="237">
        <v>134.0069383929804</v>
      </c>
    </row>
    <row r="6531" spans="2:3" x14ac:dyDescent="0.25">
      <c r="B6531" s="238">
        <v>6468</v>
      </c>
      <c r="C6531" s="237">
        <v>147.02454607321215</v>
      </c>
    </row>
    <row r="6532" spans="2:3" x14ac:dyDescent="0.25">
      <c r="B6532" s="238">
        <v>6469</v>
      </c>
      <c r="C6532" s="237">
        <v>-4.9195912082264925</v>
      </c>
    </row>
    <row r="6533" spans="2:3" x14ac:dyDescent="0.25">
      <c r="B6533" s="238">
        <v>6470</v>
      </c>
      <c r="C6533" s="237">
        <v>123.69898566166506</v>
      </c>
    </row>
    <row r="6534" spans="2:3" x14ac:dyDescent="0.25">
      <c r="B6534" s="238">
        <v>6471</v>
      </c>
      <c r="C6534" s="237">
        <v>112.78019741655365</v>
      </c>
    </row>
    <row r="6535" spans="2:3" x14ac:dyDescent="0.25">
      <c r="B6535" s="238">
        <v>6472</v>
      </c>
      <c r="C6535" s="237">
        <v>-227.33098709679621</v>
      </c>
    </row>
    <row r="6536" spans="2:3" x14ac:dyDescent="0.25">
      <c r="B6536" s="238">
        <v>6473</v>
      </c>
      <c r="C6536" s="237">
        <v>105.20077199025684</v>
      </c>
    </row>
    <row r="6537" spans="2:3" x14ac:dyDescent="0.25">
      <c r="B6537" s="238">
        <v>6474</v>
      </c>
      <c r="C6537" s="237">
        <v>4.7565695142214537</v>
      </c>
    </row>
    <row r="6538" spans="2:3" x14ac:dyDescent="0.25">
      <c r="B6538" s="238">
        <v>6475</v>
      </c>
      <c r="C6538" s="237">
        <v>49.900009336585825</v>
      </c>
    </row>
    <row r="6539" spans="2:3" x14ac:dyDescent="0.25">
      <c r="B6539" s="238">
        <v>6476</v>
      </c>
      <c r="C6539" s="237">
        <v>193.84478181344937</v>
      </c>
    </row>
    <row r="6540" spans="2:3" x14ac:dyDescent="0.25">
      <c r="B6540" s="238">
        <v>6477</v>
      </c>
      <c r="C6540" s="237">
        <v>18.741081571494419</v>
      </c>
    </row>
    <row r="6541" spans="2:3" x14ac:dyDescent="0.25">
      <c r="B6541" s="238">
        <v>6478</v>
      </c>
      <c r="C6541" s="237">
        <v>164.25320486791534</v>
      </c>
    </row>
    <row r="6542" spans="2:3" x14ac:dyDescent="0.25">
      <c r="B6542" s="238">
        <v>6479</v>
      </c>
      <c r="C6542" s="237">
        <v>126.5343947249735</v>
      </c>
    </row>
    <row r="6543" spans="2:3" x14ac:dyDescent="0.25">
      <c r="B6543" s="238">
        <v>6480</v>
      </c>
      <c r="C6543" s="237">
        <v>31.187070622856311</v>
      </c>
    </row>
    <row r="6544" spans="2:3" x14ac:dyDescent="0.25">
      <c r="B6544" s="238">
        <v>6481</v>
      </c>
      <c r="C6544" s="237">
        <v>128.55575939116443</v>
      </c>
    </row>
    <row r="6545" spans="2:3" x14ac:dyDescent="0.25">
      <c r="B6545" s="238">
        <v>6482</v>
      </c>
      <c r="C6545" s="237">
        <v>-88.266748153943524</v>
      </c>
    </row>
    <row r="6546" spans="2:3" x14ac:dyDescent="0.25">
      <c r="B6546" s="238">
        <v>6483</v>
      </c>
      <c r="C6546" s="237">
        <v>0.25361455755491136</v>
      </c>
    </row>
    <row r="6547" spans="2:3" x14ac:dyDescent="0.25">
      <c r="B6547" s="238">
        <v>6484</v>
      </c>
      <c r="C6547" s="237">
        <v>-35.780218284937547</v>
      </c>
    </row>
    <row r="6548" spans="2:3" x14ac:dyDescent="0.25">
      <c r="B6548" s="238">
        <v>6485</v>
      </c>
      <c r="C6548" s="237">
        <v>40.70863382511719</v>
      </c>
    </row>
    <row r="6549" spans="2:3" x14ac:dyDescent="0.25">
      <c r="B6549" s="238">
        <v>6486</v>
      </c>
      <c r="C6549" s="237">
        <v>-7.9870046694310872</v>
      </c>
    </row>
    <row r="6550" spans="2:3" x14ac:dyDescent="0.25">
      <c r="B6550" s="238">
        <v>6487</v>
      </c>
      <c r="C6550" s="237">
        <v>43.777179921855321</v>
      </c>
    </row>
    <row r="6551" spans="2:3" x14ac:dyDescent="0.25">
      <c r="B6551" s="238">
        <v>6488</v>
      </c>
      <c r="C6551" s="237">
        <v>55.014795706840474</v>
      </c>
    </row>
    <row r="6552" spans="2:3" x14ac:dyDescent="0.25">
      <c r="B6552" s="238">
        <v>6489</v>
      </c>
      <c r="C6552" s="237">
        <v>-42.495136854485111</v>
      </c>
    </row>
    <row r="6553" spans="2:3" x14ac:dyDescent="0.25">
      <c r="B6553" s="238">
        <v>6490</v>
      </c>
      <c r="C6553" s="237">
        <v>358.96955484771127</v>
      </c>
    </row>
    <row r="6554" spans="2:3" x14ac:dyDescent="0.25">
      <c r="B6554" s="238">
        <v>6491</v>
      </c>
      <c r="C6554" s="237">
        <v>-128.59664861667846</v>
      </c>
    </row>
    <row r="6555" spans="2:3" x14ac:dyDescent="0.25">
      <c r="B6555" s="238">
        <v>6492</v>
      </c>
      <c r="C6555" s="237">
        <v>135.63363738316121</v>
      </c>
    </row>
    <row r="6556" spans="2:3" x14ac:dyDescent="0.25">
      <c r="B6556" s="238">
        <v>6493</v>
      </c>
      <c r="C6556" s="237">
        <v>-32.866989243785127</v>
      </c>
    </row>
    <row r="6557" spans="2:3" x14ac:dyDescent="0.25">
      <c r="B6557" s="238">
        <v>6494</v>
      </c>
      <c r="C6557" s="237">
        <v>154.18895300603384</v>
      </c>
    </row>
    <row r="6558" spans="2:3" x14ac:dyDescent="0.25">
      <c r="B6558" s="238">
        <v>6495</v>
      </c>
      <c r="C6558" s="237">
        <v>219.48708437981057</v>
      </c>
    </row>
    <row r="6559" spans="2:3" x14ac:dyDescent="0.25">
      <c r="B6559" s="238">
        <v>6496</v>
      </c>
      <c r="C6559" s="237">
        <v>7.8786197390825095</v>
      </c>
    </row>
    <row r="6560" spans="2:3" x14ac:dyDescent="0.25">
      <c r="B6560" s="238">
        <v>6497</v>
      </c>
      <c r="C6560" s="237">
        <v>70.036110603850275</v>
      </c>
    </row>
    <row r="6561" spans="2:3" x14ac:dyDescent="0.25">
      <c r="B6561" s="238">
        <v>6498</v>
      </c>
      <c r="C6561" s="237">
        <v>90.650082130065996</v>
      </c>
    </row>
    <row r="6562" spans="2:3" x14ac:dyDescent="0.25">
      <c r="B6562" s="238">
        <v>6499</v>
      </c>
      <c r="C6562" s="237">
        <v>199.0127910677823</v>
      </c>
    </row>
    <row r="6563" spans="2:3" x14ac:dyDescent="0.25">
      <c r="B6563" s="238">
        <v>6500</v>
      </c>
      <c r="C6563" s="237">
        <v>124.18418929978787</v>
      </c>
    </row>
    <row r="6564" spans="2:3" x14ac:dyDescent="0.25">
      <c r="B6564" s="238">
        <v>6501</v>
      </c>
      <c r="C6564" s="237">
        <v>84.090476102213344</v>
      </c>
    </row>
    <row r="6565" spans="2:3" x14ac:dyDescent="0.25">
      <c r="B6565" s="238">
        <v>6502</v>
      </c>
      <c r="C6565" s="237">
        <v>-115.62449172964679</v>
      </c>
    </row>
    <row r="6566" spans="2:3" x14ac:dyDescent="0.25">
      <c r="B6566" s="238">
        <v>6503</v>
      </c>
      <c r="C6566" s="237">
        <v>64.816184580927199</v>
      </c>
    </row>
    <row r="6567" spans="2:3" x14ac:dyDescent="0.25">
      <c r="B6567" s="238">
        <v>6504</v>
      </c>
      <c r="C6567" s="237">
        <v>201.35165221166625</v>
      </c>
    </row>
    <row r="6568" spans="2:3" x14ac:dyDescent="0.25">
      <c r="B6568" s="238">
        <v>6505</v>
      </c>
      <c r="C6568" s="237">
        <v>135.67447229674477</v>
      </c>
    </row>
    <row r="6569" spans="2:3" x14ac:dyDescent="0.25">
      <c r="B6569" s="238">
        <v>6506</v>
      </c>
      <c r="C6569" s="237">
        <v>153.09249063215776</v>
      </c>
    </row>
    <row r="6570" spans="2:3" x14ac:dyDescent="0.25">
      <c r="B6570" s="238">
        <v>6507</v>
      </c>
      <c r="C6570" s="237">
        <v>163.34300536968897</v>
      </c>
    </row>
    <row r="6571" spans="2:3" x14ac:dyDescent="0.25">
      <c r="B6571" s="238">
        <v>6508</v>
      </c>
      <c r="C6571" s="237">
        <v>136.75966864898174</v>
      </c>
    </row>
    <row r="6572" spans="2:3" x14ac:dyDescent="0.25">
      <c r="B6572" s="238">
        <v>6509</v>
      </c>
      <c r="C6572" s="237">
        <v>-8.9675248365963682</v>
      </c>
    </row>
    <row r="6573" spans="2:3" x14ac:dyDescent="0.25">
      <c r="B6573" s="238">
        <v>6510</v>
      </c>
      <c r="C6573" s="237">
        <v>59.863879577291264</v>
      </c>
    </row>
    <row r="6574" spans="2:3" x14ac:dyDescent="0.25">
      <c r="B6574" s="238">
        <v>6511</v>
      </c>
      <c r="C6574" s="237">
        <v>124.37197733553313</v>
      </c>
    </row>
    <row r="6575" spans="2:3" x14ac:dyDescent="0.25">
      <c r="B6575" s="238">
        <v>6512</v>
      </c>
      <c r="C6575" s="237">
        <v>132.14106195889482</v>
      </c>
    </row>
    <row r="6576" spans="2:3" x14ac:dyDescent="0.25">
      <c r="B6576" s="238">
        <v>6513</v>
      </c>
      <c r="C6576" s="237">
        <v>257.45879198326406</v>
      </c>
    </row>
    <row r="6577" spans="2:3" x14ac:dyDescent="0.25">
      <c r="B6577" s="238">
        <v>6514</v>
      </c>
      <c r="C6577" s="237">
        <v>169.41987520947055</v>
      </c>
    </row>
    <row r="6578" spans="2:3" x14ac:dyDescent="0.25">
      <c r="B6578" s="238">
        <v>6515</v>
      </c>
      <c r="C6578" s="237">
        <v>-68.166455399542599</v>
      </c>
    </row>
    <row r="6579" spans="2:3" x14ac:dyDescent="0.25">
      <c r="B6579" s="238">
        <v>6516</v>
      </c>
      <c r="C6579" s="237">
        <v>216.87452703179133</v>
      </c>
    </row>
    <row r="6580" spans="2:3" x14ac:dyDescent="0.25">
      <c r="B6580" s="238">
        <v>6517</v>
      </c>
      <c r="C6580" s="237">
        <v>117.00167878472028</v>
      </c>
    </row>
    <row r="6581" spans="2:3" x14ac:dyDescent="0.25">
      <c r="B6581" s="238">
        <v>6518</v>
      </c>
      <c r="C6581" s="237">
        <v>183.48108659768926</v>
      </c>
    </row>
    <row r="6582" spans="2:3" x14ac:dyDescent="0.25">
      <c r="B6582" s="238">
        <v>6519</v>
      </c>
      <c r="C6582" s="237">
        <v>318.21031823447805</v>
      </c>
    </row>
    <row r="6583" spans="2:3" x14ac:dyDescent="0.25">
      <c r="B6583" s="238">
        <v>6520</v>
      </c>
      <c r="C6583" s="237">
        <v>-151.60567118596231</v>
      </c>
    </row>
    <row r="6584" spans="2:3" x14ac:dyDescent="0.25">
      <c r="B6584" s="238">
        <v>6521</v>
      </c>
      <c r="C6584" s="237">
        <v>101.3983133203877</v>
      </c>
    </row>
    <row r="6585" spans="2:3" x14ac:dyDescent="0.25">
      <c r="B6585" s="238">
        <v>6522</v>
      </c>
      <c r="C6585" s="237">
        <v>-5.2353943515847874</v>
      </c>
    </row>
    <row r="6586" spans="2:3" x14ac:dyDescent="0.25">
      <c r="B6586" s="238">
        <v>6523</v>
      </c>
      <c r="C6586" s="237">
        <v>40.797377786230101</v>
      </c>
    </row>
    <row r="6587" spans="2:3" x14ac:dyDescent="0.25">
      <c r="B6587" s="238">
        <v>6524</v>
      </c>
      <c r="C6587" s="237">
        <v>219.6047358822193</v>
      </c>
    </row>
    <row r="6588" spans="2:3" x14ac:dyDescent="0.25">
      <c r="B6588" s="238">
        <v>6525</v>
      </c>
      <c r="C6588" s="237">
        <v>312.71453574731993</v>
      </c>
    </row>
    <row r="6589" spans="2:3" x14ac:dyDescent="0.25">
      <c r="B6589" s="238">
        <v>6526</v>
      </c>
      <c r="C6589" s="237">
        <v>125.18227374593657</v>
      </c>
    </row>
    <row r="6590" spans="2:3" x14ac:dyDescent="0.25">
      <c r="B6590" s="238">
        <v>6527</v>
      </c>
      <c r="C6590" s="237">
        <v>67.906644245785856</v>
      </c>
    </row>
    <row r="6591" spans="2:3" x14ac:dyDescent="0.25">
      <c r="B6591" s="238">
        <v>6528</v>
      </c>
      <c r="C6591" s="237">
        <v>192.92172716146666</v>
      </c>
    </row>
    <row r="6592" spans="2:3" x14ac:dyDescent="0.25">
      <c r="B6592" s="238">
        <v>6529</v>
      </c>
      <c r="C6592" s="237">
        <v>448.41811982322838</v>
      </c>
    </row>
    <row r="6593" spans="2:3" x14ac:dyDescent="0.25">
      <c r="B6593" s="238">
        <v>6530</v>
      </c>
      <c r="C6593" s="237">
        <v>101.26950558774237</v>
      </c>
    </row>
    <row r="6594" spans="2:3" x14ac:dyDescent="0.25">
      <c r="B6594" s="238">
        <v>6531</v>
      </c>
      <c r="C6594" s="237">
        <v>124.0459423651766</v>
      </c>
    </row>
    <row r="6595" spans="2:3" x14ac:dyDescent="0.25">
      <c r="B6595" s="238">
        <v>6532</v>
      </c>
      <c r="C6595" s="237">
        <v>4.8230039259360353</v>
      </c>
    </row>
    <row r="6596" spans="2:3" x14ac:dyDescent="0.25">
      <c r="B6596" s="238">
        <v>6533</v>
      </c>
      <c r="C6596" s="237">
        <v>147.26192345942232</v>
      </c>
    </row>
    <row r="6597" spans="2:3" x14ac:dyDescent="0.25">
      <c r="B6597" s="238">
        <v>6534</v>
      </c>
      <c r="C6597" s="237">
        <v>65.535686942822821</v>
      </c>
    </row>
    <row r="6598" spans="2:3" x14ac:dyDescent="0.25">
      <c r="B6598" s="238">
        <v>6535</v>
      </c>
      <c r="C6598" s="237">
        <v>162.73040688266818</v>
      </c>
    </row>
    <row r="6599" spans="2:3" x14ac:dyDescent="0.25">
      <c r="B6599" s="238">
        <v>6536</v>
      </c>
      <c r="C6599" s="237">
        <v>193.32493515745142</v>
      </c>
    </row>
    <row r="6600" spans="2:3" x14ac:dyDescent="0.25">
      <c r="B6600" s="238">
        <v>6537</v>
      </c>
      <c r="C6600" s="237">
        <v>-161.17256105080816</v>
      </c>
    </row>
    <row r="6601" spans="2:3" x14ac:dyDescent="0.25">
      <c r="B6601" s="238">
        <v>6538</v>
      </c>
      <c r="C6601" s="237">
        <v>63.787838173286808</v>
      </c>
    </row>
    <row r="6602" spans="2:3" x14ac:dyDescent="0.25">
      <c r="B6602" s="238">
        <v>6539</v>
      </c>
      <c r="C6602" s="237">
        <v>497.94400823698231</v>
      </c>
    </row>
    <row r="6603" spans="2:3" x14ac:dyDescent="0.25">
      <c r="B6603" s="238">
        <v>6540</v>
      </c>
      <c r="C6603" s="237">
        <v>183.04122037952953</v>
      </c>
    </row>
    <row r="6604" spans="2:3" x14ac:dyDescent="0.25">
      <c r="B6604" s="238">
        <v>6541</v>
      </c>
      <c r="C6604" s="237">
        <v>219.95167824275089</v>
      </c>
    </row>
    <row r="6605" spans="2:3" x14ac:dyDescent="0.25">
      <c r="B6605" s="238">
        <v>6542</v>
      </c>
      <c r="C6605" s="237">
        <v>-14.811951653829595</v>
      </c>
    </row>
    <row r="6606" spans="2:3" x14ac:dyDescent="0.25">
      <c r="B6606" s="238">
        <v>6543</v>
      </c>
      <c r="C6606" s="237">
        <v>157.72603473186302</v>
      </c>
    </row>
    <row r="6607" spans="2:3" x14ac:dyDescent="0.25">
      <c r="B6607" s="238">
        <v>6544</v>
      </c>
      <c r="C6607" s="237">
        <v>-5.0803456853597595</v>
      </c>
    </row>
    <row r="6608" spans="2:3" x14ac:dyDescent="0.25">
      <c r="B6608" s="238">
        <v>6545</v>
      </c>
      <c r="C6608" s="237">
        <v>10.965588493086656</v>
      </c>
    </row>
    <row r="6609" spans="2:3" x14ac:dyDescent="0.25">
      <c r="B6609" s="238">
        <v>6546</v>
      </c>
      <c r="C6609" s="237">
        <v>32.389647332190648</v>
      </c>
    </row>
    <row r="6610" spans="2:3" x14ac:dyDescent="0.25">
      <c r="B6610" s="238">
        <v>6547</v>
      </c>
      <c r="C6610" s="237">
        <v>309.2943850424914</v>
      </c>
    </row>
    <row r="6611" spans="2:3" x14ac:dyDescent="0.25">
      <c r="B6611" s="238">
        <v>6548</v>
      </c>
      <c r="C6611" s="237">
        <v>312.93845299671381</v>
      </c>
    </row>
    <row r="6612" spans="2:3" x14ac:dyDescent="0.25">
      <c r="B6612" s="238">
        <v>6549</v>
      </c>
      <c r="C6612" s="237">
        <v>-141.01155999146556</v>
      </c>
    </row>
    <row r="6613" spans="2:3" x14ac:dyDescent="0.25">
      <c r="B6613" s="238">
        <v>6550</v>
      </c>
      <c r="C6613" s="237">
        <v>-34.407362033182778</v>
      </c>
    </row>
    <row r="6614" spans="2:3" x14ac:dyDescent="0.25">
      <c r="B6614" s="238">
        <v>6551</v>
      </c>
      <c r="C6614" s="237">
        <v>235.05068676104048</v>
      </c>
    </row>
    <row r="6615" spans="2:3" x14ac:dyDescent="0.25">
      <c r="B6615" s="238">
        <v>6552</v>
      </c>
      <c r="C6615" s="237">
        <v>230.77026911184265</v>
      </c>
    </row>
    <row r="6616" spans="2:3" x14ac:dyDescent="0.25">
      <c r="B6616" s="238">
        <v>6553</v>
      </c>
      <c r="C6616" s="237">
        <v>143.63815725894963</v>
      </c>
    </row>
    <row r="6617" spans="2:3" x14ac:dyDescent="0.25">
      <c r="B6617" s="238">
        <v>6554</v>
      </c>
      <c r="C6617" s="237">
        <v>205.3250007869882</v>
      </c>
    </row>
    <row r="6618" spans="2:3" x14ac:dyDescent="0.25">
      <c r="B6618" s="238">
        <v>6555</v>
      </c>
      <c r="C6618" s="237">
        <v>181.39379531820666</v>
      </c>
    </row>
    <row r="6619" spans="2:3" x14ac:dyDescent="0.25">
      <c r="B6619" s="238">
        <v>6556</v>
      </c>
      <c r="C6619" s="237">
        <v>214.47121455564309</v>
      </c>
    </row>
    <row r="6620" spans="2:3" x14ac:dyDescent="0.25">
      <c r="B6620" s="238">
        <v>6557</v>
      </c>
      <c r="C6620" s="237">
        <v>105.8711887848367</v>
      </c>
    </row>
    <row r="6621" spans="2:3" x14ac:dyDescent="0.25">
      <c r="B6621" s="238">
        <v>6558</v>
      </c>
      <c r="C6621" s="237">
        <v>181.87868905118353</v>
      </c>
    </row>
    <row r="6622" spans="2:3" x14ac:dyDescent="0.25">
      <c r="B6622" s="238">
        <v>6559</v>
      </c>
      <c r="C6622" s="237">
        <v>196.48176302338643</v>
      </c>
    </row>
    <row r="6623" spans="2:3" x14ac:dyDescent="0.25">
      <c r="B6623" s="238">
        <v>6560</v>
      </c>
      <c r="C6623" s="237">
        <v>48.885130337825871</v>
      </c>
    </row>
    <row r="6624" spans="2:3" x14ac:dyDescent="0.25">
      <c r="B6624" s="238">
        <v>6561</v>
      </c>
      <c r="C6624" s="237">
        <v>-261.42232953028883</v>
      </c>
    </row>
    <row r="6625" spans="2:3" x14ac:dyDescent="0.25">
      <c r="B6625" s="238">
        <v>6562</v>
      </c>
      <c r="C6625" s="237">
        <v>12.386165774008731</v>
      </c>
    </row>
    <row r="6626" spans="2:3" x14ac:dyDescent="0.25">
      <c r="B6626" s="238">
        <v>6563</v>
      </c>
      <c r="C6626" s="237">
        <v>8.5393426540464219</v>
      </c>
    </row>
    <row r="6627" spans="2:3" x14ac:dyDescent="0.25">
      <c r="B6627" s="238">
        <v>6564</v>
      </c>
      <c r="C6627" s="237">
        <v>-170.79302407911831</v>
      </c>
    </row>
    <row r="6628" spans="2:3" x14ac:dyDescent="0.25">
      <c r="B6628" s="238">
        <v>6565</v>
      </c>
      <c r="C6628" s="237">
        <v>75.124703658347443</v>
      </c>
    </row>
    <row r="6629" spans="2:3" x14ac:dyDescent="0.25">
      <c r="B6629" s="238">
        <v>6566</v>
      </c>
      <c r="C6629" s="237">
        <v>361.4336359515641</v>
      </c>
    </row>
    <row r="6630" spans="2:3" x14ac:dyDescent="0.25">
      <c r="B6630" s="238">
        <v>6567</v>
      </c>
      <c r="C6630" s="237">
        <v>138.91764417972652</v>
      </c>
    </row>
    <row r="6631" spans="2:3" x14ac:dyDescent="0.25">
      <c r="B6631" s="238">
        <v>6568</v>
      </c>
      <c r="C6631" s="237">
        <v>129.21893397110469</v>
      </c>
    </row>
    <row r="6632" spans="2:3" x14ac:dyDescent="0.25">
      <c r="B6632" s="238">
        <v>6569</v>
      </c>
      <c r="C6632" s="237">
        <v>339.91528969227772</v>
      </c>
    </row>
    <row r="6633" spans="2:3" x14ac:dyDescent="0.25">
      <c r="B6633" s="238">
        <v>6570</v>
      </c>
      <c r="C6633" s="237">
        <v>137.54449794505328</v>
      </c>
    </row>
    <row r="6634" spans="2:3" x14ac:dyDescent="0.25">
      <c r="B6634" s="238">
        <v>6571</v>
      </c>
      <c r="C6634" s="237">
        <v>269.33002769274475</v>
      </c>
    </row>
    <row r="6635" spans="2:3" x14ac:dyDescent="0.25">
      <c r="B6635" s="238">
        <v>6572</v>
      </c>
      <c r="C6635" s="237">
        <v>250.95171447603241</v>
      </c>
    </row>
    <row r="6636" spans="2:3" x14ac:dyDescent="0.25">
      <c r="B6636" s="238">
        <v>6573</v>
      </c>
      <c r="C6636" s="237">
        <v>177.81201865222951</v>
      </c>
    </row>
    <row r="6637" spans="2:3" x14ac:dyDescent="0.25">
      <c r="B6637" s="238">
        <v>6574</v>
      </c>
      <c r="C6637" s="237">
        <v>90.398365726545236</v>
      </c>
    </row>
    <row r="6638" spans="2:3" x14ac:dyDescent="0.25">
      <c r="B6638" s="238">
        <v>6575</v>
      </c>
      <c r="C6638" s="237">
        <v>-30.619280131100936</v>
      </c>
    </row>
    <row r="6639" spans="2:3" x14ac:dyDescent="0.25">
      <c r="B6639" s="238">
        <v>6576</v>
      </c>
      <c r="C6639" s="237">
        <v>-66.545818936185924</v>
      </c>
    </row>
    <row r="6640" spans="2:3" x14ac:dyDescent="0.25">
      <c r="B6640" s="238">
        <v>6577</v>
      </c>
      <c r="C6640" s="237">
        <v>84.498467049493982</v>
      </c>
    </row>
    <row r="6641" spans="2:3" x14ac:dyDescent="0.25">
      <c r="B6641" s="238">
        <v>6578</v>
      </c>
      <c r="C6641" s="237">
        <v>135.30701829968294</v>
      </c>
    </row>
    <row r="6642" spans="2:3" x14ac:dyDescent="0.25">
      <c r="B6642" s="238">
        <v>6579</v>
      </c>
      <c r="C6642" s="237">
        <v>30.013245312772554</v>
      </c>
    </row>
    <row r="6643" spans="2:3" x14ac:dyDescent="0.25">
      <c r="B6643" s="238">
        <v>6580</v>
      </c>
      <c r="C6643" s="237">
        <v>-4.6705060321700245</v>
      </c>
    </row>
    <row r="6644" spans="2:3" x14ac:dyDescent="0.25">
      <c r="B6644" s="238">
        <v>6581</v>
      </c>
      <c r="C6644" s="237">
        <v>80.544897735113977</v>
      </c>
    </row>
    <row r="6645" spans="2:3" x14ac:dyDescent="0.25">
      <c r="B6645" s="238">
        <v>6582</v>
      </c>
      <c r="C6645" s="237">
        <v>87.534061486097983</v>
      </c>
    </row>
    <row r="6646" spans="2:3" x14ac:dyDescent="0.25">
      <c r="B6646" s="238">
        <v>6583</v>
      </c>
      <c r="C6646" s="237">
        <v>83.330178952836491</v>
      </c>
    </row>
    <row r="6647" spans="2:3" x14ac:dyDescent="0.25">
      <c r="B6647" s="238">
        <v>6584</v>
      </c>
      <c r="C6647" s="237">
        <v>108.54722261908802</v>
      </c>
    </row>
    <row r="6648" spans="2:3" x14ac:dyDescent="0.25">
      <c r="B6648" s="238">
        <v>6585</v>
      </c>
      <c r="C6648" s="237">
        <v>213.33182945216402</v>
      </c>
    </row>
    <row r="6649" spans="2:3" x14ac:dyDescent="0.25">
      <c r="B6649" s="238">
        <v>6586</v>
      </c>
      <c r="C6649" s="237">
        <v>98.546227257118829</v>
      </c>
    </row>
    <row r="6650" spans="2:3" x14ac:dyDescent="0.25">
      <c r="B6650" s="238">
        <v>6587</v>
      </c>
      <c r="C6650" s="237">
        <v>141.80063273024896</v>
      </c>
    </row>
    <row r="6651" spans="2:3" x14ac:dyDescent="0.25">
      <c r="B6651" s="238">
        <v>6588</v>
      </c>
      <c r="C6651" s="237">
        <v>-41.627625707663299</v>
      </c>
    </row>
    <row r="6652" spans="2:3" x14ac:dyDescent="0.25">
      <c r="B6652" s="238">
        <v>6589</v>
      </c>
      <c r="C6652" s="237">
        <v>127.34358619630524</v>
      </c>
    </row>
    <row r="6653" spans="2:3" x14ac:dyDescent="0.25">
      <c r="B6653" s="238">
        <v>6590</v>
      </c>
      <c r="C6653" s="237">
        <v>-11.362972915259405</v>
      </c>
    </row>
    <row r="6654" spans="2:3" x14ac:dyDescent="0.25">
      <c r="B6654" s="238">
        <v>6591</v>
      </c>
      <c r="C6654" s="237">
        <v>-69.561285673777547</v>
      </c>
    </row>
    <row r="6655" spans="2:3" x14ac:dyDescent="0.25">
      <c r="B6655" s="238">
        <v>6592</v>
      </c>
      <c r="C6655" s="237">
        <v>297.76358168468687</v>
      </c>
    </row>
    <row r="6656" spans="2:3" x14ac:dyDescent="0.25">
      <c r="B6656" s="238">
        <v>6593</v>
      </c>
      <c r="C6656" s="237">
        <v>229.57867016786781</v>
      </c>
    </row>
    <row r="6657" spans="2:3" x14ac:dyDescent="0.25">
      <c r="B6657" s="238">
        <v>6594</v>
      </c>
      <c r="C6657" s="237">
        <v>-15.40901639599241</v>
      </c>
    </row>
    <row r="6658" spans="2:3" x14ac:dyDescent="0.25">
      <c r="B6658" s="238">
        <v>6595</v>
      </c>
      <c r="C6658" s="237">
        <v>1.0431352781291281</v>
      </c>
    </row>
    <row r="6659" spans="2:3" x14ac:dyDescent="0.25">
      <c r="B6659" s="238">
        <v>6596</v>
      </c>
      <c r="C6659" s="237">
        <v>222.50742851918065</v>
      </c>
    </row>
    <row r="6660" spans="2:3" x14ac:dyDescent="0.25">
      <c r="B6660" s="238">
        <v>6597</v>
      </c>
      <c r="C6660" s="237">
        <v>98.867317247569034</v>
      </c>
    </row>
    <row r="6661" spans="2:3" x14ac:dyDescent="0.25">
      <c r="B6661" s="238">
        <v>6598</v>
      </c>
      <c r="C6661" s="237">
        <v>-70.099626992824398</v>
      </c>
    </row>
    <row r="6662" spans="2:3" x14ac:dyDescent="0.25">
      <c r="B6662" s="238">
        <v>6599</v>
      </c>
      <c r="C6662" s="237">
        <v>215.70602679798122</v>
      </c>
    </row>
    <row r="6663" spans="2:3" x14ac:dyDescent="0.25">
      <c r="B6663" s="238">
        <v>6600</v>
      </c>
      <c r="C6663" s="237">
        <v>137.54330832237343</v>
      </c>
    </row>
    <row r="6664" spans="2:3" x14ac:dyDescent="0.25">
      <c r="B6664" s="238">
        <v>6601</v>
      </c>
      <c r="C6664" s="237">
        <v>14.684488899090141</v>
      </c>
    </row>
    <row r="6665" spans="2:3" x14ac:dyDescent="0.25">
      <c r="B6665" s="238">
        <v>6602</v>
      </c>
      <c r="C6665" s="237">
        <v>152.78569372019729</v>
      </c>
    </row>
    <row r="6666" spans="2:3" x14ac:dyDescent="0.25">
      <c r="B6666" s="238">
        <v>6603</v>
      </c>
      <c r="C6666" s="237">
        <v>79.461499205644898</v>
      </c>
    </row>
    <row r="6667" spans="2:3" x14ac:dyDescent="0.25">
      <c r="B6667" s="238">
        <v>6604</v>
      </c>
      <c r="C6667" s="237">
        <v>-85.029911009864691</v>
      </c>
    </row>
    <row r="6668" spans="2:3" x14ac:dyDescent="0.25">
      <c r="B6668" s="238">
        <v>6605</v>
      </c>
      <c r="C6668" s="237">
        <v>156.94840867862308</v>
      </c>
    </row>
    <row r="6669" spans="2:3" x14ac:dyDescent="0.25">
      <c r="B6669" s="238">
        <v>6606</v>
      </c>
      <c r="C6669" s="237">
        <v>9.4288145612715368</v>
      </c>
    </row>
    <row r="6670" spans="2:3" x14ac:dyDescent="0.25">
      <c r="B6670" s="238">
        <v>6607</v>
      </c>
      <c r="C6670" s="237">
        <v>68.324799731699073</v>
      </c>
    </row>
    <row r="6671" spans="2:3" x14ac:dyDescent="0.25">
      <c r="B6671" s="238">
        <v>6608</v>
      </c>
      <c r="C6671" s="237">
        <v>235.86531556400607</v>
      </c>
    </row>
    <row r="6672" spans="2:3" x14ac:dyDescent="0.25">
      <c r="B6672" s="238">
        <v>6609</v>
      </c>
      <c r="C6672" s="237">
        <v>208.15166750866015</v>
      </c>
    </row>
    <row r="6673" spans="2:3" x14ac:dyDescent="0.25">
      <c r="B6673" s="238">
        <v>6610</v>
      </c>
      <c r="C6673" s="237">
        <v>180.82642387993539</v>
      </c>
    </row>
    <row r="6674" spans="2:3" x14ac:dyDescent="0.25">
      <c r="B6674" s="238">
        <v>6611</v>
      </c>
      <c r="C6674" s="237">
        <v>-133.58177685411349</v>
      </c>
    </row>
    <row r="6675" spans="2:3" x14ac:dyDescent="0.25">
      <c r="B6675" s="238">
        <v>6612</v>
      </c>
      <c r="C6675" s="237">
        <v>122.70568170858149</v>
      </c>
    </row>
    <row r="6676" spans="2:3" x14ac:dyDescent="0.25">
      <c r="B6676" s="238">
        <v>6613</v>
      </c>
      <c r="C6676" s="237">
        <v>-89.951939958386504</v>
      </c>
    </row>
    <row r="6677" spans="2:3" x14ac:dyDescent="0.25">
      <c r="B6677" s="238">
        <v>6614</v>
      </c>
      <c r="C6677" s="237">
        <v>148.38446035998169</v>
      </c>
    </row>
    <row r="6678" spans="2:3" x14ac:dyDescent="0.25">
      <c r="B6678" s="238">
        <v>6615</v>
      </c>
      <c r="C6678" s="237">
        <v>221.13345873875591</v>
      </c>
    </row>
    <row r="6679" spans="2:3" x14ac:dyDescent="0.25">
      <c r="B6679" s="238">
        <v>6616</v>
      </c>
      <c r="C6679" s="237">
        <v>-39.891541577350779</v>
      </c>
    </row>
    <row r="6680" spans="2:3" x14ac:dyDescent="0.25">
      <c r="B6680" s="238">
        <v>6617</v>
      </c>
      <c r="C6680" s="237">
        <v>7.1625799138779058</v>
      </c>
    </row>
    <row r="6681" spans="2:3" x14ac:dyDescent="0.25">
      <c r="B6681" s="238">
        <v>6618</v>
      </c>
      <c r="C6681" s="237">
        <v>7.7286544265317048</v>
      </c>
    </row>
    <row r="6682" spans="2:3" x14ac:dyDescent="0.25">
      <c r="B6682" s="238">
        <v>6619</v>
      </c>
      <c r="C6682" s="237">
        <v>133.88943622762108</v>
      </c>
    </row>
    <row r="6683" spans="2:3" x14ac:dyDescent="0.25">
      <c r="B6683" s="238">
        <v>6620</v>
      </c>
      <c r="C6683" s="237">
        <v>-198.48831957097258</v>
      </c>
    </row>
    <row r="6684" spans="2:3" x14ac:dyDescent="0.25">
      <c r="B6684" s="238">
        <v>6621</v>
      </c>
      <c r="C6684" s="237">
        <v>81.338850403109092</v>
      </c>
    </row>
    <row r="6685" spans="2:3" x14ac:dyDescent="0.25">
      <c r="B6685" s="238">
        <v>6622</v>
      </c>
      <c r="C6685" s="237">
        <v>148.62729638147457</v>
      </c>
    </row>
    <row r="6686" spans="2:3" x14ac:dyDescent="0.25">
      <c r="B6686" s="238">
        <v>6623</v>
      </c>
      <c r="C6686" s="237">
        <v>70.000605031427654</v>
      </c>
    </row>
    <row r="6687" spans="2:3" x14ac:dyDescent="0.25">
      <c r="B6687" s="238">
        <v>6624</v>
      </c>
      <c r="C6687" s="237">
        <v>106.33949063504841</v>
      </c>
    </row>
    <row r="6688" spans="2:3" x14ac:dyDescent="0.25">
      <c r="B6688" s="238">
        <v>6625</v>
      </c>
      <c r="C6688" s="237">
        <v>145.62335719308248</v>
      </c>
    </row>
    <row r="6689" spans="2:3" x14ac:dyDescent="0.25">
      <c r="B6689" s="238">
        <v>6626</v>
      </c>
      <c r="C6689" s="237">
        <v>233.88747651204568</v>
      </c>
    </row>
    <row r="6690" spans="2:3" x14ac:dyDescent="0.25">
      <c r="B6690" s="238">
        <v>6627</v>
      </c>
      <c r="C6690" s="237">
        <v>270.19455882506389</v>
      </c>
    </row>
    <row r="6691" spans="2:3" x14ac:dyDescent="0.25">
      <c r="B6691" s="238">
        <v>6628</v>
      </c>
      <c r="C6691" s="237">
        <v>62.950088060393348</v>
      </c>
    </row>
    <row r="6692" spans="2:3" x14ac:dyDescent="0.25">
      <c r="B6692" s="238">
        <v>6629</v>
      </c>
      <c r="C6692" s="237">
        <v>-19.788622369514542</v>
      </c>
    </row>
    <row r="6693" spans="2:3" x14ac:dyDescent="0.25">
      <c r="B6693" s="238">
        <v>6630</v>
      </c>
      <c r="C6693" s="237">
        <v>265.53318371844671</v>
      </c>
    </row>
    <row r="6694" spans="2:3" x14ac:dyDescent="0.25">
      <c r="B6694" s="238">
        <v>6631</v>
      </c>
      <c r="C6694" s="237">
        <v>115.14539953990497</v>
      </c>
    </row>
    <row r="6695" spans="2:3" x14ac:dyDescent="0.25">
      <c r="B6695" s="238">
        <v>6632</v>
      </c>
      <c r="C6695" s="237">
        <v>158.25993816538724</v>
      </c>
    </row>
    <row r="6696" spans="2:3" x14ac:dyDescent="0.25">
      <c r="B6696" s="238">
        <v>6633</v>
      </c>
      <c r="C6696" s="237">
        <v>34.549322816940716</v>
      </c>
    </row>
    <row r="6697" spans="2:3" x14ac:dyDescent="0.25">
      <c r="B6697" s="238">
        <v>6634</v>
      </c>
      <c r="C6697" s="237">
        <v>-92.15758045715549</v>
      </c>
    </row>
    <row r="6698" spans="2:3" x14ac:dyDescent="0.25">
      <c r="B6698" s="238">
        <v>6635</v>
      </c>
      <c r="C6698" s="237">
        <v>-174.34074816494194</v>
      </c>
    </row>
    <row r="6699" spans="2:3" x14ac:dyDescent="0.25">
      <c r="B6699" s="238">
        <v>6636</v>
      </c>
      <c r="C6699" s="237">
        <v>285.26174943511182</v>
      </c>
    </row>
    <row r="6700" spans="2:3" x14ac:dyDescent="0.25">
      <c r="B6700" s="238">
        <v>6637</v>
      </c>
      <c r="C6700" s="237">
        <v>-115.66405613548983</v>
      </c>
    </row>
    <row r="6701" spans="2:3" x14ac:dyDescent="0.25">
      <c r="B6701" s="238">
        <v>6638</v>
      </c>
      <c r="C6701" s="237">
        <v>10.258142861816793</v>
      </c>
    </row>
    <row r="6702" spans="2:3" x14ac:dyDescent="0.25">
      <c r="B6702" s="238">
        <v>6639</v>
      </c>
      <c r="C6702" s="237">
        <v>272.02906813568666</v>
      </c>
    </row>
    <row r="6703" spans="2:3" x14ac:dyDescent="0.25">
      <c r="B6703" s="238">
        <v>6640</v>
      </c>
      <c r="C6703" s="237">
        <v>102.14387775225289</v>
      </c>
    </row>
    <row r="6704" spans="2:3" x14ac:dyDescent="0.25">
      <c r="B6704" s="238">
        <v>6641</v>
      </c>
      <c r="C6704" s="237">
        <v>153.17393837657673</v>
      </c>
    </row>
    <row r="6705" spans="2:3" x14ac:dyDescent="0.25">
      <c r="B6705" s="238">
        <v>6642</v>
      </c>
      <c r="C6705" s="237">
        <v>84.809858949952698</v>
      </c>
    </row>
    <row r="6706" spans="2:3" x14ac:dyDescent="0.25">
      <c r="B6706" s="238">
        <v>6643</v>
      </c>
      <c r="C6706" s="237">
        <v>75.837778167208</v>
      </c>
    </row>
    <row r="6707" spans="2:3" x14ac:dyDescent="0.25">
      <c r="B6707" s="238">
        <v>6644</v>
      </c>
      <c r="C6707" s="237">
        <v>215.33482246095275</v>
      </c>
    </row>
    <row r="6708" spans="2:3" x14ac:dyDescent="0.25">
      <c r="B6708" s="238">
        <v>6645</v>
      </c>
      <c r="C6708" s="237">
        <v>18.512979563235277</v>
      </c>
    </row>
    <row r="6709" spans="2:3" x14ac:dyDescent="0.25">
      <c r="B6709" s="238">
        <v>6646</v>
      </c>
      <c r="C6709" s="237">
        <v>-63.360839415432224</v>
      </c>
    </row>
    <row r="6710" spans="2:3" x14ac:dyDescent="0.25">
      <c r="B6710" s="238">
        <v>6647</v>
      </c>
      <c r="C6710" s="237">
        <v>118.13812030748748</v>
      </c>
    </row>
    <row r="6711" spans="2:3" x14ac:dyDescent="0.25">
      <c r="B6711" s="238">
        <v>6648</v>
      </c>
      <c r="C6711" s="237">
        <v>41.171159287386942</v>
      </c>
    </row>
    <row r="6712" spans="2:3" x14ac:dyDescent="0.25">
      <c r="B6712" s="238">
        <v>6649</v>
      </c>
      <c r="C6712" s="237">
        <v>163.6855354740772</v>
      </c>
    </row>
    <row r="6713" spans="2:3" x14ac:dyDescent="0.25">
      <c r="B6713" s="238">
        <v>6650</v>
      </c>
      <c r="C6713" s="237">
        <v>247.63411376243135</v>
      </c>
    </row>
    <row r="6714" spans="2:3" x14ac:dyDescent="0.25">
      <c r="B6714" s="238">
        <v>6651</v>
      </c>
      <c r="C6714" s="237">
        <v>168.40713476338476</v>
      </c>
    </row>
    <row r="6715" spans="2:3" x14ac:dyDescent="0.25">
      <c r="B6715" s="238">
        <v>6652</v>
      </c>
      <c r="C6715" s="237">
        <v>125.38632035578692</v>
      </c>
    </row>
    <row r="6716" spans="2:3" x14ac:dyDescent="0.25">
      <c r="B6716" s="238">
        <v>6653</v>
      </c>
      <c r="C6716" s="237">
        <v>103.93886540289311</v>
      </c>
    </row>
    <row r="6717" spans="2:3" x14ac:dyDescent="0.25">
      <c r="B6717" s="238">
        <v>6654</v>
      </c>
      <c r="C6717" s="237">
        <v>83.640562890554477</v>
      </c>
    </row>
    <row r="6718" spans="2:3" x14ac:dyDescent="0.25">
      <c r="B6718" s="238">
        <v>6655</v>
      </c>
      <c r="C6718" s="237">
        <v>-116.84102909726209</v>
      </c>
    </row>
    <row r="6719" spans="2:3" x14ac:dyDescent="0.25">
      <c r="B6719" s="238">
        <v>6656</v>
      </c>
      <c r="C6719" s="237">
        <v>123.95959399195192</v>
      </c>
    </row>
    <row r="6720" spans="2:3" x14ac:dyDescent="0.25">
      <c r="B6720" s="238">
        <v>6657</v>
      </c>
      <c r="C6720" s="237">
        <v>217.1227414637325</v>
      </c>
    </row>
    <row r="6721" spans="2:3" x14ac:dyDescent="0.25">
      <c r="B6721" s="238">
        <v>6658</v>
      </c>
      <c r="C6721" s="237">
        <v>286.70593754760972</v>
      </c>
    </row>
    <row r="6722" spans="2:3" x14ac:dyDescent="0.25">
      <c r="B6722" s="238">
        <v>6659</v>
      </c>
      <c r="C6722" s="237">
        <v>432.80378235029661</v>
      </c>
    </row>
    <row r="6723" spans="2:3" x14ac:dyDescent="0.25">
      <c r="B6723" s="238">
        <v>6660</v>
      </c>
      <c r="C6723" s="237">
        <v>-54.507664993818565</v>
      </c>
    </row>
    <row r="6724" spans="2:3" x14ac:dyDescent="0.25">
      <c r="B6724" s="238">
        <v>6661</v>
      </c>
      <c r="C6724" s="237">
        <v>258.65036611014182</v>
      </c>
    </row>
    <row r="6725" spans="2:3" x14ac:dyDescent="0.25">
      <c r="B6725" s="238">
        <v>6662</v>
      </c>
      <c r="C6725" s="237">
        <v>203.30855304108269</v>
      </c>
    </row>
    <row r="6726" spans="2:3" x14ac:dyDescent="0.25">
      <c r="B6726" s="238">
        <v>6663</v>
      </c>
      <c r="C6726" s="237">
        <v>141.37712209948248</v>
      </c>
    </row>
    <row r="6727" spans="2:3" x14ac:dyDescent="0.25">
      <c r="B6727" s="238">
        <v>6664</v>
      </c>
      <c r="C6727" s="237">
        <v>-0.64207605939338919</v>
      </c>
    </row>
    <row r="6728" spans="2:3" x14ac:dyDescent="0.25">
      <c r="B6728" s="238">
        <v>6665</v>
      </c>
      <c r="C6728" s="237">
        <v>239.18034626000582</v>
      </c>
    </row>
    <row r="6729" spans="2:3" x14ac:dyDescent="0.25">
      <c r="B6729" s="238">
        <v>6666</v>
      </c>
      <c r="C6729" s="237">
        <v>231.37897332506719</v>
      </c>
    </row>
    <row r="6730" spans="2:3" x14ac:dyDescent="0.25">
      <c r="B6730" s="238">
        <v>6667</v>
      </c>
      <c r="C6730" s="237">
        <v>317.9560444500093</v>
      </c>
    </row>
    <row r="6731" spans="2:3" x14ac:dyDescent="0.25">
      <c r="B6731" s="238">
        <v>6668</v>
      </c>
      <c r="C6731" s="237">
        <v>136.23393153204572</v>
      </c>
    </row>
    <row r="6732" spans="2:3" x14ac:dyDescent="0.25">
      <c r="B6732" s="238">
        <v>6669</v>
      </c>
      <c r="C6732" s="237">
        <v>159.72465432311006</v>
      </c>
    </row>
    <row r="6733" spans="2:3" x14ac:dyDescent="0.25">
      <c r="B6733" s="238">
        <v>6670</v>
      </c>
      <c r="C6733" s="237">
        <v>255.34420792129958</v>
      </c>
    </row>
    <row r="6734" spans="2:3" x14ac:dyDescent="0.25">
      <c r="B6734" s="238">
        <v>6671</v>
      </c>
      <c r="C6734" s="237">
        <v>56.372974357484445</v>
      </c>
    </row>
    <row r="6735" spans="2:3" x14ac:dyDescent="0.25">
      <c r="B6735" s="238">
        <v>6672</v>
      </c>
      <c r="C6735" s="237">
        <v>335.30263785891452</v>
      </c>
    </row>
    <row r="6736" spans="2:3" x14ac:dyDescent="0.25">
      <c r="B6736" s="238">
        <v>6673</v>
      </c>
      <c r="C6736" s="237">
        <v>171.48953630356684</v>
      </c>
    </row>
    <row r="6737" spans="2:3" x14ac:dyDescent="0.25">
      <c r="B6737" s="238">
        <v>6674</v>
      </c>
      <c r="C6737" s="237">
        <v>243.95403883073539</v>
      </c>
    </row>
    <row r="6738" spans="2:3" x14ac:dyDescent="0.25">
      <c r="B6738" s="238">
        <v>6675</v>
      </c>
      <c r="C6738" s="237">
        <v>169.48451314328818</v>
      </c>
    </row>
    <row r="6739" spans="2:3" x14ac:dyDescent="0.25">
      <c r="B6739" s="238">
        <v>6676</v>
      </c>
      <c r="C6739" s="237">
        <v>267.4492549203037</v>
      </c>
    </row>
    <row r="6740" spans="2:3" x14ac:dyDescent="0.25">
      <c r="B6740" s="238">
        <v>6677</v>
      </c>
      <c r="C6740" s="237">
        <v>106.36352528808595</v>
      </c>
    </row>
    <row r="6741" spans="2:3" x14ac:dyDescent="0.25">
      <c r="B6741" s="238">
        <v>6678</v>
      </c>
      <c r="C6741" s="237">
        <v>156.01309398807052</v>
      </c>
    </row>
    <row r="6742" spans="2:3" x14ac:dyDescent="0.25">
      <c r="B6742" s="238">
        <v>6679</v>
      </c>
      <c r="C6742" s="237">
        <v>31.306084278416606</v>
      </c>
    </row>
    <row r="6743" spans="2:3" x14ac:dyDescent="0.25">
      <c r="B6743" s="238">
        <v>6680</v>
      </c>
      <c r="C6743" s="237">
        <v>50.000614487241762</v>
      </c>
    </row>
    <row r="6744" spans="2:3" x14ac:dyDescent="0.25">
      <c r="B6744" s="238">
        <v>6681</v>
      </c>
      <c r="C6744" s="237">
        <v>280.05027145236352</v>
      </c>
    </row>
    <row r="6745" spans="2:3" x14ac:dyDescent="0.25">
      <c r="B6745" s="238">
        <v>6682</v>
      </c>
      <c r="C6745" s="237">
        <v>156.74671178316765</v>
      </c>
    </row>
    <row r="6746" spans="2:3" x14ac:dyDescent="0.25">
      <c r="B6746" s="238">
        <v>6683</v>
      </c>
      <c r="C6746" s="237">
        <v>262.22951774672487</v>
      </c>
    </row>
    <row r="6747" spans="2:3" x14ac:dyDescent="0.25">
      <c r="B6747" s="238">
        <v>6684</v>
      </c>
      <c r="C6747" s="237">
        <v>233.4563539872201</v>
      </c>
    </row>
    <row r="6748" spans="2:3" x14ac:dyDescent="0.25">
      <c r="B6748" s="238">
        <v>6685</v>
      </c>
      <c r="C6748" s="237">
        <v>-71.120600749922431</v>
      </c>
    </row>
    <row r="6749" spans="2:3" x14ac:dyDescent="0.25">
      <c r="B6749" s="238">
        <v>6686</v>
      </c>
      <c r="C6749" s="237">
        <v>-1.8658241602722967</v>
      </c>
    </row>
    <row r="6750" spans="2:3" x14ac:dyDescent="0.25">
      <c r="B6750" s="238">
        <v>6687</v>
      </c>
      <c r="C6750" s="237">
        <v>217.46627433958574</v>
      </c>
    </row>
    <row r="6751" spans="2:3" x14ac:dyDescent="0.25">
      <c r="B6751" s="238">
        <v>6688</v>
      </c>
      <c r="C6751" s="237">
        <v>19.214677642898621</v>
      </c>
    </row>
    <row r="6752" spans="2:3" x14ac:dyDescent="0.25">
      <c r="B6752" s="238">
        <v>6689</v>
      </c>
      <c r="C6752" s="237">
        <v>81.356003567635327</v>
      </c>
    </row>
    <row r="6753" spans="2:3" x14ac:dyDescent="0.25">
      <c r="B6753" s="238">
        <v>6690</v>
      </c>
      <c r="C6753" s="237">
        <v>33.456820834331936</v>
      </c>
    </row>
    <row r="6754" spans="2:3" x14ac:dyDescent="0.25">
      <c r="B6754" s="238">
        <v>6691</v>
      </c>
      <c r="C6754" s="237">
        <v>-150.60579686909824</v>
      </c>
    </row>
    <row r="6755" spans="2:3" x14ac:dyDescent="0.25">
      <c r="B6755" s="238">
        <v>6692</v>
      </c>
      <c r="C6755" s="237">
        <v>177.57473742788093</v>
      </c>
    </row>
    <row r="6756" spans="2:3" x14ac:dyDescent="0.25">
      <c r="B6756" s="238">
        <v>6693</v>
      </c>
      <c r="C6756" s="237">
        <v>191.07912021935721</v>
      </c>
    </row>
    <row r="6757" spans="2:3" x14ac:dyDescent="0.25">
      <c r="B6757" s="238">
        <v>6694</v>
      </c>
      <c r="C6757" s="237">
        <v>162.03964005585891</v>
      </c>
    </row>
    <row r="6758" spans="2:3" x14ac:dyDescent="0.25">
      <c r="B6758" s="238">
        <v>6695</v>
      </c>
      <c r="C6758" s="237">
        <v>-105.82738709325739</v>
      </c>
    </row>
    <row r="6759" spans="2:3" x14ac:dyDescent="0.25">
      <c r="B6759" s="238">
        <v>6696</v>
      </c>
      <c r="C6759" s="237">
        <v>166.71480514131747</v>
      </c>
    </row>
    <row r="6760" spans="2:3" x14ac:dyDescent="0.25">
      <c r="B6760" s="238">
        <v>6697</v>
      </c>
      <c r="C6760" s="237">
        <v>194.85038307097852</v>
      </c>
    </row>
    <row r="6761" spans="2:3" x14ac:dyDescent="0.25">
      <c r="B6761" s="238">
        <v>6698</v>
      </c>
      <c r="C6761" s="237">
        <v>106.11724450256449</v>
      </c>
    </row>
    <row r="6762" spans="2:3" x14ac:dyDescent="0.25">
      <c r="B6762" s="238">
        <v>6699</v>
      </c>
      <c r="C6762" s="237">
        <v>389.26629586558852</v>
      </c>
    </row>
    <row r="6763" spans="2:3" x14ac:dyDescent="0.25">
      <c r="B6763" s="238">
        <v>6700</v>
      </c>
      <c r="C6763" s="237">
        <v>104.26004665813927</v>
      </c>
    </row>
    <row r="6764" spans="2:3" x14ac:dyDescent="0.25">
      <c r="B6764" s="238">
        <v>6701</v>
      </c>
      <c r="C6764" s="237">
        <v>104.0983755628455</v>
      </c>
    </row>
    <row r="6765" spans="2:3" x14ac:dyDescent="0.25">
      <c r="B6765" s="238">
        <v>6702</v>
      </c>
      <c r="C6765" s="237">
        <v>138.08451272920883</v>
      </c>
    </row>
    <row r="6766" spans="2:3" x14ac:dyDescent="0.25">
      <c r="B6766" s="238">
        <v>6703</v>
      </c>
      <c r="C6766" s="237">
        <v>116.27041520958021</v>
      </c>
    </row>
    <row r="6767" spans="2:3" x14ac:dyDescent="0.25">
      <c r="B6767" s="238">
        <v>6704</v>
      </c>
      <c r="C6767" s="237">
        <v>-79.285839828426163</v>
      </c>
    </row>
    <row r="6768" spans="2:3" x14ac:dyDescent="0.25">
      <c r="B6768" s="238">
        <v>6705</v>
      </c>
      <c r="C6768" s="237">
        <v>76.338404938568914</v>
      </c>
    </row>
    <row r="6769" spans="2:3" x14ac:dyDescent="0.25">
      <c r="B6769" s="238">
        <v>6706</v>
      </c>
      <c r="C6769" s="237">
        <v>324.23794378003151</v>
      </c>
    </row>
    <row r="6770" spans="2:3" x14ac:dyDescent="0.25">
      <c r="B6770" s="238">
        <v>6707</v>
      </c>
      <c r="C6770" s="237">
        <v>321.73050372176021</v>
      </c>
    </row>
    <row r="6771" spans="2:3" x14ac:dyDescent="0.25">
      <c r="B6771" s="238">
        <v>6708</v>
      </c>
      <c r="C6771" s="237">
        <v>-63.497110399950827</v>
      </c>
    </row>
    <row r="6772" spans="2:3" x14ac:dyDescent="0.25">
      <c r="B6772" s="238">
        <v>6709</v>
      </c>
      <c r="C6772" s="237">
        <v>50.993597181545411</v>
      </c>
    </row>
    <row r="6773" spans="2:3" x14ac:dyDescent="0.25">
      <c r="B6773" s="238">
        <v>6710</v>
      </c>
      <c r="C6773" s="237">
        <v>98.97922915785793</v>
      </c>
    </row>
    <row r="6774" spans="2:3" x14ac:dyDescent="0.25">
      <c r="B6774" s="238">
        <v>6711</v>
      </c>
      <c r="C6774" s="237">
        <v>119.62214116152296</v>
      </c>
    </row>
    <row r="6775" spans="2:3" x14ac:dyDescent="0.25">
      <c r="B6775" s="238">
        <v>6712</v>
      </c>
      <c r="C6775" s="237">
        <v>180.78926195054615</v>
      </c>
    </row>
    <row r="6776" spans="2:3" x14ac:dyDescent="0.25">
      <c r="B6776" s="238">
        <v>6713</v>
      </c>
      <c r="C6776" s="237">
        <v>238.16743726387833</v>
      </c>
    </row>
    <row r="6777" spans="2:3" x14ac:dyDescent="0.25">
      <c r="B6777" s="238">
        <v>6714</v>
      </c>
      <c r="C6777" s="237">
        <v>-12.647747222396788</v>
      </c>
    </row>
    <row r="6778" spans="2:3" x14ac:dyDescent="0.25">
      <c r="B6778" s="238">
        <v>6715</v>
      </c>
      <c r="C6778" s="237">
        <v>58.076112593007885</v>
      </c>
    </row>
    <row r="6779" spans="2:3" x14ac:dyDescent="0.25">
      <c r="B6779" s="238">
        <v>6716</v>
      </c>
      <c r="C6779" s="237">
        <v>170.27730488211034</v>
      </c>
    </row>
    <row r="6780" spans="2:3" x14ac:dyDescent="0.25">
      <c r="B6780" s="238">
        <v>6717</v>
      </c>
      <c r="C6780" s="237">
        <v>194.64503527981225</v>
      </c>
    </row>
    <row r="6781" spans="2:3" x14ac:dyDescent="0.25">
      <c r="B6781" s="238">
        <v>6718</v>
      </c>
      <c r="C6781" s="237">
        <v>271.46721233347409</v>
      </c>
    </row>
    <row r="6782" spans="2:3" x14ac:dyDescent="0.25">
      <c r="B6782" s="238">
        <v>6719</v>
      </c>
      <c r="C6782" s="237">
        <v>105.74781780713396</v>
      </c>
    </row>
    <row r="6783" spans="2:3" x14ac:dyDescent="0.25">
      <c r="B6783" s="238">
        <v>6720</v>
      </c>
      <c r="C6783" s="237">
        <v>145.63622938860263</v>
      </c>
    </row>
    <row r="6784" spans="2:3" x14ac:dyDescent="0.25">
      <c r="B6784" s="238">
        <v>6721</v>
      </c>
      <c r="C6784" s="237">
        <v>5.0576673021115255</v>
      </c>
    </row>
    <row r="6785" spans="2:3" x14ac:dyDescent="0.25">
      <c r="B6785" s="238">
        <v>6722</v>
      </c>
      <c r="C6785" s="237">
        <v>174.67348373990416</v>
      </c>
    </row>
    <row r="6786" spans="2:3" x14ac:dyDescent="0.25">
      <c r="B6786" s="238">
        <v>6723</v>
      </c>
      <c r="C6786" s="237">
        <v>76.644725848500997</v>
      </c>
    </row>
    <row r="6787" spans="2:3" x14ac:dyDescent="0.25">
      <c r="B6787" s="238">
        <v>6724</v>
      </c>
      <c r="C6787" s="237">
        <v>54.650208501815101</v>
      </c>
    </row>
    <row r="6788" spans="2:3" x14ac:dyDescent="0.25">
      <c r="B6788" s="238">
        <v>6725</v>
      </c>
      <c r="C6788" s="237">
        <v>274.02230077373474</v>
      </c>
    </row>
    <row r="6789" spans="2:3" x14ac:dyDescent="0.25">
      <c r="B6789" s="238">
        <v>6726</v>
      </c>
      <c r="C6789" s="237">
        <v>200.49349828889802</v>
      </c>
    </row>
    <row r="6790" spans="2:3" x14ac:dyDescent="0.25">
      <c r="B6790" s="238">
        <v>6727</v>
      </c>
      <c r="C6790" s="237">
        <v>229.86942220902182</v>
      </c>
    </row>
    <row r="6791" spans="2:3" x14ac:dyDescent="0.25">
      <c r="B6791" s="238">
        <v>6728</v>
      </c>
      <c r="C6791" s="237">
        <v>63.307700054470914</v>
      </c>
    </row>
    <row r="6792" spans="2:3" x14ac:dyDescent="0.25">
      <c r="B6792" s="238">
        <v>6729</v>
      </c>
      <c r="C6792" s="237">
        <v>183.00649490597991</v>
      </c>
    </row>
    <row r="6793" spans="2:3" x14ac:dyDescent="0.25">
      <c r="B6793" s="238">
        <v>6730</v>
      </c>
      <c r="C6793" s="237">
        <v>246.81641123533825</v>
      </c>
    </row>
    <row r="6794" spans="2:3" x14ac:dyDescent="0.25">
      <c r="B6794" s="238">
        <v>6731</v>
      </c>
      <c r="C6794" s="237">
        <v>50.807229763415393</v>
      </c>
    </row>
    <row r="6795" spans="2:3" x14ac:dyDescent="0.25">
      <c r="B6795" s="238">
        <v>6732</v>
      </c>
      <c r="C6795" s="237">
        <v>-22.517501613381512</v>
      </c>
    </row>
    <row r="6796" spans="2:3" x14ac:dyDescent="0.25">
      <c r="B6796" s="238">
        <v>6733</v>
      </c>
      <c r="C6796" s="237">
        <v>62.822929708847944</v>
      </c>
    </row>
    <row r="6797" spans="2:3" x14ac:dyDescent="0.25">
      <c r="B6797" s="238">
        <v>6734</v>
      </c>
      <c r="C6797" s="237">
        <v>214.82730118075099</v>
      </c>
    </row>
    <row r="6798" spans="2:3" x14ac:dyDescent="0.25">
      <c r="B6798" s="238">
        <v>6735</v>
      </c>
      <c r="C6798" s="237">
        <v>223.25602348902618</v>
      </c>
    </row>
    <row r="6799" spans="2:3" x14ac:dyDescent="0.25">
      <c r="B6799" s="238">
        <v>6736</v>
      </c>
      <c r="C6799" s="237">
        <v>13.265411782543126</v>
      </c>
    </row>
    <row r="6800" spans="2:3" x14ac:dyDescent="0.25">
      <c r="B6800" s="238">
        <v>6737</v>
      </c>
      <c r="C6800" s="237">
        <v>304.37581675678825</v>
      </c>
    </row>
    <row r="6801" spans="2:3" x14ac:dyDescent="0.25">
      <c r="B6801" s="238">
        <v>6738</v>
      </c>
      <c r="C6801" s="237">
        <v>285.37090130848765</v>
      </c>
    </row>
    <row r="6802" spans="2:3" x14ac:dyDescent="0.25">
      <c r="B6802" s="238">
        <v>6739</v>
      </c>
      <c r="C6802" s="237">
        <v>261.51228645023218</v>
      </c>
    </row>
    <row r="6803" spans="2:3" x14ac:dyDescent="0.25">
      <c r="B6803" s="238">
        <v>6740</v>
      </c>
      <c r="C6803" s="237">
        <v>114.15248037582906</v>
      </c>
    </row>
    <row r="6804" spans="2:3" x14ac:dyDescent="0.25">
      <c r="B6804" s="238">
        <v>6741</v>
      </c>
      <c r="C6804" s="237">
        <v>32.38215183270006</v>
      </c>
    </row>
    <row r="6805" spans="2:3" x14ac:dyDescent="0.25">
      <c r="B6805" s="238">
        <v>6742</v>
      </c>
      <c r="C6805" s="237">
        <v>182.27130379790015</v>
      </c>
    </row>
    <row r="6806" spans="2:3" x14ac:dyDescent="0.25">
      <c r="B6806" s="238">
        <v>6743</v>
      </c>
      <c r="C6806" s="237">
        <v>292.06582732072565</v>
      </c>
    </row>
    <row r="6807" spans="2:3" x14ac:dyDescent="0.25">
      <c r="B6807" s="238">
        <v>6744</v>
      </c>
      <c r="C6807" s="237">
        <v>117.35194397965908</v>
      </c>
    </row>
    <row r="6808" spans="2:3" x14ac:dyDescent="0.25">
      <c r="B6808" s="238">
        <v>6745</v>
      </c>
      <c r="C6808" s="237">
        <v>77.093078466256244</v>
      </c>
    </row>
    <row r="6809" spans="2:3" x14ac:dyDescent="0.25">
      <c r="B6809" s="238">
        <v>6746</v>
      </c>
      <c r="C6809" s="237">
        <v>3.6615070777261423</v>
      </c>
    </row>
    <row r="6810" spans="2:3" x14ac:dyDescent="0.25">
      <c r="B6810" s="238">
        <v>6747</v>
      </c>
      <c r="C6810" s="237">
        <v>189.95373158742029</v>
      </c>
    </row>
    <row r="6811" spans="2:3" x14ac:dyDescent="0.25">
      <c r="B6811" s="238">
        <v>6748</v>
      </c>
      <c r="C6811" s="237">
        <v>123.23357443913459</v>
      </c>
    </row>
    <row r="6812" spans="2:3" x14ac:dyDescent="0.25">
      <c r="B6812" s="238">
        <v>6749</v>
      </c>
      <c r="C6812" s="237">
        <v>52.424839446426958</v>
      </c>
    </row>
    <row r="6813" spans="2:3" x14ac:dyDescent="0.25">
      <c r="B6813" s="238">
        <v>6750</v>
      </c>
      <c r="C6813" s="237">
        <v>143.4604836641837</v>
      </c>
    </row>
    <row r="6814" spans="2:3" x14ac:dyDescent="0.25">
      <c r="B6814" s="238">
        <v>6751</v>
      </c>
      <c r="C6814" s="237">
        <v>120.08539187957571</v>
      </c>
    </row>
    <row r="6815" spans="2:3" x14ac:dyDescent="0.25">
      <c r="B6815" s="238">
        <v>6752</v>
      </c>
      <c r="C6815" s="237">
        <v>-16.333215333690902</v>
      </c>
    </row>
    <row r="6816" spans="2:3" x14ac:dyDescent="0.25">
      <c r="B6816" s="238">
        <v>6753</v>
      </c>
      <c r="C6816" s="237">
        <v>285.25207865877462</v>
      </c>
    </row>
    <row r="6817" spans="2:3" x14ac:dyDescent="0.25">
      <c r="B6817" s="238">
        <v>6754</v>
      </c>
      <c r="C6817" s="237">
        <v>94.613970632144131</v>
      </c>
    </row>
    <row r="6818" spans="2:3" x14ac:dyDescent="0.25">
      <c r="B6818" s="238">
        <v>6755</v>
      </c>
      <c r="C6818" s="237">
        <v>202.66826943169988</v>
      </c>
    </row>
    <row r="6819" spans="2:3" x14ac:dyDescent="0.25">
      <c r="B6819" s="238">
        <v>6756</v>
      </c>
      <c r="C6819" s="237">
        <v>200.42758358978915</v>
      </c>
    </row>
    <row r="6820" spans="2:3" x14ac:dyDescent="0.25">
      <c r="B6820" s="238">
        <v>6757</v>
      </c>
      <c r="C6820" s="237">
        <v>160.8510188727339</v>
      </c>
    </row>
    <row r="6821" spans="2:3" x14ac:dyDescent="0.25">
      <c r="B6821" s="238">
        <v>6758</v>
      </c>
      <c r="C6821" s="237">
        <v>54.97587716217754</v>
      </c>
    </row>
    <row r="6822" spans="2:3" x14ac:dyDescent="0.25">
      <c r="B6822" s="238">
        <v>6759</v>
      </c>
      <c r="C6822" s="237">
        <v>63.454218827794442</v>
      </c>
    </row>
    <row r="6823" spans="2:3" x14ac:dyDescent="0.25">
      <c r="B6823" s="238">
        <v>6760</v>
      </c>
      <c r="C6823" s="237">
        <v>246.42925468585827</v>
      </c>
    </row>
    <row r="6824" spans="2:3" x14ac:dyDescent="0.25">
      <c r="B6824" s="238">
        <v>6761</v>
      </c>
      <c r="C6824" s="237">
        <v>118.3000458573465</v>
      </c>
    </row>
    <row r="6825" spans="2:3" x14ac:dyDescent="0.25">
      <c r="B6825" s="238">
        <v>6762</v>
      </c>
      <c r="C6825" s="237">
        <v>-65.546128334640514</v>
      </c>
    </row>
    <row r="6826" spans="2:3" x14ac:dyDescent="0.25">
      <c r="B6826" s="238">
        <v>6763</v>
      </c>
      <c r="C6826" s="237">
        <v>81.620444906490661</v>
      </c>
    </row>
    <row r="6827" spans="2:3" x14ac:dyDescent="0.25">
      <c r="B6827" s="238">
        <v>6764</v>
      </c>
      <c r="C6827" s="237">
        <v>63.26296315790308</v>
      </c>
    </row>
    <row r="6828" spans="2:3" x14ac:dyDescent="0.25">
      <c r="B6828" s="238">
        <v>6765</v>
      </c>
      <c r="C6828" s="237">
        <v>140.12351068268347</v>
      </c>
    </row>
    <row r="6829" spans="2:3" x14ac:dyDescent="0.25">
      <c r="B6829" s="238">
        <v>6766</v>
      </c>
      <c r="C6829" s="237">
        <v>71.738141310070432</v>
      </c>
    </row>
    <row r="6830" spans="2:3" x14ac:dyDescent="0.25">
      <c r="B6830" s="238">
        <v>6767</v>
      </c>
      <c r="C6830" s="237">
        <v>227.26627648689518</v>
      </c>
    </row>
    <row r="6831" spans="2:3" x14ac:dyDescent="0.25">
      <c r="B6831" s="238">
        <v>6768</v>
      </c>
      <c r="C6831" s="237">
        <v>-12.944934221502024</v>
      </c>
    </row>
    <row r="6832" spans="2:3" x14ac:dyDescent="0.25">
      <c r="B6832" s="238">
        <v>6769</v>
      </c>
      <c r="C6832" s="237">
        <v>84.013734286828253</v>
      </c>
    </row>
    <row r="6833" spans="2:3" x14ac:dyDescent="0.25">
      <c r="B6833" s="238">
        <v>6770</v>
      </c>
      <c r="C6833" s="237">
        <v>233.43879962568857</v>
      </c>
    </row>
    <row r="6834" spans="2:3" x14ac:dyDescent="0.25">
      <c r="B6834" s="238">
        <v>6771</v>
      </c>
      <c r="C6834" s="237">
        <v>104.21246531178299</v>
      </c>
    </row>
    <row r="6835" spans="2:3" x14ac:dyDescent="0.25">
      <c r="B6835" s="238">
        <v>6772</v>
      </c>
      <c r="C6835" s="237">
        <v>-217.92173066730328</v>
      </c>
    </row>
    <row r="6836" spans="2:3" x14ac:dyDescent="0.25">
      <c r="B6836" s="238">
        <v>6773</v>
      </c>
      <c r="C6836" s="237">
        <v>256.68014418329568</v>
      </c>
    </row>
    <row r="6837" spans="2:3" x14ac:dyDescent="0.25">
      <c r="B6837" s="238">
        <v>6774</v>
      </c>
      <c r="C6837" s="237">
        <v>315.3486971910919</v>
      </c>
    </row>
    <row r="6838" spans="2:3" x14ac:dyDescent="0.25">
      <c r="B6838" s="238">
        <v>6775</v>
      </c>
      <c r="C6838" s="237">
        <v>195.46591545910346</v>
      </c>
    </row>
    <row r="6839" spans="2:3" x14ac:dyDescent="0.25">
      <c r="B6839" s="238">
        <v>6776</v>
      </c>
      <c r="C6839" s="237">
        <v>260.5561346632918</v>
      </c>
    </row>
    <row r="6840" spans="2:3" x14ac:dyDescent="0.25">
      <c r="B6840" s="238">
        <v>6777</v>
      </c>
      <c r="C6840" s="237">
        <v>0.72696798325577561</v>
      </c>
    </row>
    <row r="6841" spans="2:3" x14ac:dyDescent="0.25">
      <c r="B6841" s="238">
        <v>6778</v>
      </c>
      <c r="C6841" s="237">
        <v>140.46306028462655</v>
      </c>
    </row>
    <row r="6842" spans="2:3" x14ac:dyDescent="0.25">
      <c r="B6842" s="238">
        <v>6779</v>
      </c>
      <c r="C6842" s="237">
        <v>51.909577803350828</v>
      </c>
    </row>
    <row r="6843" spans="2:3" x14ac:dyDescent="0.25">
      <c r="B6843" s="238">
        <v>6780</v>
      </c>
      <c r="C6843" s="237">
        <v>177.21647034041885</v>
      </c>
    </row>
    <row r="6844" spans="2:3" x14ac:dyDescent="0.25">
      <c r="B6844" s="238">
        <v>6781</v>
      </c>
      <c r="C6844" s="237">
        <v>-57.627028922360239</v>
      </c>
    </row>
    <row r="6845" spans="2:3" x14ac:dyDescent="0.25">
      <c r="B6845" s="238">
        <v>6782</v>
      </c>
      <c r="C6845" s="237">
        <v>99.740780979951595</v>
      </c>
    </row>
    <row r="6846" spans="2:3" x14ac:dyDescent="0.25">
      <c r="B6846" s="238">
        <v>6783</v>
      </c>
      <c r="C6846" s="237">
        <v>-161.33541158243366</v>
      </c>
    </row>
    <row r="6847" spans="2:3" x14ac:dyDescent="0.25">
      <c r="B6847" s="238">
        <v>6784</v>
      </c>
      <c r="C6847" s="237">
        <v>134.97402137300904</v>
      </c>
    </row>
    <row r="6848" spans="2:3" x14ac:dyDescent="0.25">
      <c r="B6848" s="238">
        <v>6785</v>
      </c>
      <c r="C6848" s="237">
        <v>246.96872950064062</v>
      </c>
    </row>
    <row r="6849" spans="2:3" x14ac:dyDescent="0.25">
      <c r="B6849" s="238">
        <v>6786</v>
      </c>
      <c r="C6849" s="237">
        <v>86.76507550309978</v>
      </c>
    </row>
    <row r="6850" spans="2:3" x14ac:dyDescent="0.25">
      <c r="B6850" s="238">
        <v>6787</v>
      </c>
      <c r="C6850" s="237">
        <v>-129.17172550085812</v>
      </c>
    </row>
    <row r="6851" spans="2:3" x14ac:dyDescent="0.25">
      <c r="B6851" s="238">
        <v>6788</v>
      </c>
      <c r="C6851" s="237">
        <v>120.49379764738785</v>
      </c>
    </row>
    <row r="6852" spans="2:3" x14ac:dyDescent="0.25">
      <c r="B6852" s="238">
        <v>6789</v>
      </c>
      <c r="C6852" s="237">
        <v>56.804257010553222</v>
      </c>
    </row>
    <row r="6853" spans="2:3" x14ac:dyDescent="0.25">
      <c r="B6853" s="238">
        <v>6790</v>
      </c>
      <c r="C6853" s="237">
        <v>102.74263726268774</v>
      </c>
    </row>
    <row r="6854" spans="2:3" x14ac:dyDescent="0.25">
      <c r="B6854" s="238">
        <v>6791</v>
      </c>
      <c r="C6854" s="237">
        <v>-14.952580757379081</v>
      </c>
    </row>
    <row r="6855" spans="2:3" x14ac:dyDescent="0.25">
      <c r="B6855" s="238">
        <v>6792</v>
      </c>
      <c r="C6855" s="237">
        <v>103.83558972549842</v>
      </c>
    </row>
    <row r="6856" spans="2:3" x14ac:dyDescent="0.25">
      <c r="B6856" s="238">
        <v>6793</v>
      </c>
      <c r="C6856" s="237">
        <v>152.92723957861617</v>
      </c>
    </row>
    <row r="6857" spans="2:3" x14ac:dyDescent="0.25">
      <c r="B6857" s="238">
        <v>6794</v>
      </c>
      <c r="C6857" s="237">
        <v>295.67767866993199</v>
      </c>
    </row>
    <row r="6858" spans="2:3" x14ac:dyDescent="0.25">
      <c r="B6858" s="238">
        <v>6795</v>
      </c>
      <c r="C6858" s="237">
        <v>53.464980041641326</v>
      </c>
    </row>
    <row r="6859" spans="2:3" x14ac:dyDescent="0.25">
      <c r="B6859" s="238">
        <v>6796</v>
      </c>
      <c r="C6859" s="237">
        <v>74.627659580488995</v>
      </c>
    </row>
    <row r="6860" spans="2:3" x14ac:dyDescent="0.25">
      <c r="B6860" s="238">
        <v>6797</v>
      </c>
      <c r="C6860" s="237">
        <v>121.4460671568262</v>
      </c>
    </row>
    <row r="6861" spans="2:3" x14ac:dyDescent="0.25">
      <c r="B6861" s="238">
        <v>6798</v>
      </c>
      <c r="C6861" s="237">
        <v>194.97597022747033</v>
      </c>
    </row>
    <row r="6862" spans="2:3" x14ac:dyDescent="0.25">
      <c r="B6862" s="238">
        <v>6799</v>
      </c>
      <c r="C6862" s="237">
        <v>99.207877267989986</v>
      </c>
    </row>
    <row r="6863" spans="2:3" x14ac:dyDescent="0.25">
      <c r="B6863" s="238">
        <v>6800</v>
      </c>
      <c r="C6863" s="237">
        <v>29.551463743977649</v>
      </c>
    </row>
    <row r="6864" spans="2:3" x14ac:dyDescent="0.25">
      <c r="B6864" s="238">
        <v>6801</v>
      </c>
      <c r="C6864" s="237">
        <v>320.80103547164782</v>
      </c>
    </row>
    <row r="6865" spans="2:3" x14ac:dyDescent="0.25">
      <c r="B6865" s="238">
        <v>6802</v>
      </c>
      <c r="C6865" s="237">
        <v>190.92903389570057</v>
      </c>
    </row>
    <row r="6866" spans="2:3" x14ac:dyDescent="0.25">
      <c r="B6866" s="238">
        <v>6803</v>
      </c>
      <c r="C6866" s="237">
        <v>159.10221915746297</v>
      </c>
    </row>
    <row r="6867" spans="2:3" x14ac:dyDescent="0.25">
      <c r="B6867" s="238">
        <v>6804</v>
      </c>
      <c r="C6867" s="237">
        <v>83.472036933892497</v>
      </c>
    </row>
    <row r="6868" spans="2:3" x14ac:dyDescent="0.25">
      <c r="B6868" s="238">
        <v>6805</v>
      </c>
      <c r="C6868" s="237">
        <v>164.35185404691845</v>
      </c>
    </row>
    <row r="6869" spans="2:3" x14ac:dyDescent="0.25">
      <c r="B6869" s="238">
        <v>6806</v>
      </c>
      <c r="C6869" s="237">
        <v>60.727995060103197</v>
      </c>
    </row>
    <row r="6870" spans="2:3" x14ac:dyDescent="0.25">
      <c r="B6870" s="238">
        <v>6807</v>
      </c>
      <c r="C6870" s="237">
        <v>130.11337472205625</v>
      </c>
    </row>
    <row r="6871" spans="2:3" x14ac:dyDescent="0.25">
      <c r="B6871" s="238">
        <v>6808</v>
      </c>
      <c r="C6871" s="237">
        <v>26.765484413775454</v>
      </c>
    </row>
    <row r="6872" spans="2:3" x14ac:dyDescent="0.25">
      <c r="B6872" s="238">
        <v>6809</v>
      </c>
      <c r="C6872" s="237">
        <v>25.523431837451113</v>
      </c>
    </row>
    <row r="6873" spans="2:3" x14ac:dyDescent="0.25">
      <c r="B6873" s="238">
        <v>6810</v>
      </c>
      <c r="C6873" s="237">
        <v>-3.9886381592897493</v>
      </c>
    </row>
    <row r="6874" spans="2:3" x14ac:dyDescent="0.25">
      <c r="B6874" s="238">
        <v>6811</v>
      </c>
      <c r="C6874" s="237">
        <v>8.6885937116705065</v>
      </c>
    </row>
    <row r="6875" spans="2:3" x14ac:dyDescent="0.25">
      <c r="B6875" s="238">
        <v>6812</v>
      </c>
      <c r="C6875" s="237">
        <v>250.94683010607474</v>
      </c>
    </row>
    <row r="6876" spans="2:3" x14ac:dyDescent="0.25">
      <c r="B6876" s="238">
        <v>6813</v>
      </c>
      <c r="C6876" s="237">
        <v>266.95626493209238</v>
      </c>
    </row>
    <row r="6877" spans="2:3" x14ac:dyDescent="0.25">
      <c r="B6877" s="238">
        <v>6814</v>
      </c>
      <c r="C6877" s="237">
        <v>129.45827815340931</v>
      </c>
    </row>
    <row r="6878" spans="2:3" x14ac:dyDescent="0.25">
      <c r="B6878" s="238">
        <v>6815</v>
      </c>
      <c r="C6878" s="237">
        <v>101.65006400367366</v>
      </c>
    </row>
    <row r="6879" spans="2:3" x14ac:dyDescent="0.25">
      <c r="B6879" s="238">
        <v>6816</v>
      </c>
      <c r="C6879" s="237">
        <v>32.658048346112778</v>
      </c>
    </row>
    <row r="6880" spans="2:3" x14ac:dyDescent="0.25">
      <c r="B6880" s="238">
        <v>6817</v>
      </c>
      <c r="C6880" s="237">
        <v>45.606343861706804</v>
      </c>
    </row>
    <row r="6881" spans="2:3" x14ac:dyDescent="0.25">
      <c r="B6881" s="238">
        <v>6818</v>
      </c>
      <c r="C6881" s="237">
        <v>379.91628914705666</v>
      </c>
    </row>
    <row r="6882" spans="2:3" x14ac:dyDescent="0.25">
      <c r="B6882" s="238">
        <v>6819</v>
      </c>
      <c r="C6882" s="237">
        <v>37.593796275113746</v>
      </c>
    </row>
    <row r="6883" spans="2:3" x14ac:dyDescent="0.25">
      <c r="B6883" s="238">
        <v>6820</v>
      </c>
      <c r="C6883" s="237">
        <v>173.54174643130284</v>
      </c>
    </row>
    <row r="6884" spans="2:3" x14ac:dyDescent="0.25">
      <c r="B6884" s="238">
        <v>6821</v>
      </c>
      <c r="C6884" s="237">
        <v>-42.836227828478059</v>
      </c>
    </row>
    <row r="6885" spans="2:3" x14ac:dyDescent="0.25">
      <c r="B6885" s="238">
        <v>6822</v>
      </c>
      <c r="C6885" s="237">
        <v>-7.9014497597875106</v>
      </c>
    </row>
    <row r="6886" spans="2:3" x14ac:dyDescent="0.25">
      <c r="B6886" s="238">
        <v>6823</v>
      </c>
      <c r="C6886" s="237">
        <v>231.29392316626772</v>
      </c>
    </row>
    <row r="6887" spans="2:3" x14ac:dyDescent="0.25">
      <c r="B6887" s="238">
        <v>6824</v>
      </c>
      <c r="C6887" s="237">
        <v>64.562227943586578</v>
      </c>
    </row>
    <row r="6888" spans="2:3" x14ac:dyDescent="0.25">
      <c r="B6888" s="238">
        <v>6825</v>
      </c>
      <c r="C6888" s="237">
        <v>-24.045755270331</v>
      </c>
    </row>
    <row r="6889" spans="2:3" x14ac:dyDescent="0.25">
      <c r="B6889" s="238">
        <v>6826</v>
      </c>
      <c r="C6889" s="237">
        <v>209.76950792879236</v>
      </c>
    </row>
    <row r="6890" spans="2:3" x14ac:dyDescent="0.25">
      <c r="B6890" s="238">
        <v>6827</v>
      </c>
      <c r="C6890" s="237">
        <v>229.29218281816708</v>
      </c>
    </row>
    <row r="6891" spans="2:3" x14ac:dyDescent="0.25">
      <c r="B6891" s="238">
        <v>6828</v>
      </c>
      <c r="C6891" s="237">
        <v>6.3272258698208503</v>
      </c>
    </row>
    <row r="6892" spans="2:3" x14ac:dyDescent="0.25">
      <c r="B6892" s="238">
        <v>6829</v>
      </c>
      <c r="C6892" s="237">
        <v>169.25345264332185</v>
      </c>
    </row>
    <row r="6893" spans="2:3" x14ac:dyDescent="0.25">
      <c r="B6893" s="238">
        <v>6830</v>
      </c>
      <c r="C6893" s="237">
        <v>332.07491417997068</v>
      </c>
    </row>
    <row r="6894" spans="2:3" x14ac:dyDescent="0.25">
      <c r="B6894" s="238">
        <v>6831</v>
      </c>
      <c r="C6894" s="237">
        <v>-4.1203339827724363</v>
      </c>
    </row>
    <row r="6895" spans="2:3" x14ac:dyDescent="0.25">
      <c r="B6895" s="238">
        <v>6832</v>
      </c>
      <c r="C6895" s="237">
        <v>10.10785270151365</v>
      </c>
    </row>
    <row r="6896" spans="2:3" x14ac:dyDescent="0.25">
      <c r="B6896" s="238">
        <v>6833</v>
      </c>
      <c r="C6896" s="237">
        <v>195.74232602727238</v>
      </c>
    </row>
    <row r="6897" spans="2:3" x14ac:dyDescent="0.25">
      <c r="B6897" s="238">
        <v>6834</v>
      </c>
      <c r="C6897" s="237">
        <v>-131.76247250225933</v>
      </c>
    </row>
    <row r="6898" spans="2:3" x14ac:dyDescent="0.25">
      <c r="B6898" s="238">
        <v>6835</v>
      </c>
      <c r="C6898" s="237">
        <v>161.00614948614961</v>
      </c>
    </row>
    <row r="6899" spans="2:3" x14ac:dyDescent="0.25">
      <c r="B6899" s="238">
        <v>6836</v>
      </c>
      <c r="C6899" s="237">
        <v>-60.776745328706994</v>
      </c>
    </row>
    <row r="6900" spans="2:3" x14ac:dyDescent="0.25">
      <c r="B6900" s="238">
        <v>6837</v>
      </c>
      <c r="C6900" s="237">
        <v>135.61238473630482</v>
      </c>
    </row>
    <row r="6901" spans="2:3" x14ac:dyDescent="0.25">
      <c r="B6901" s="238">
        <v>6838</v>
      </c>
      <c r="C6901" s="237">
        <v>241.04110982560388</v>
      </c>
    </row>
    <row r="6902" spans="2:3" x14ac:dyDescent="0.25">
      <c r="B6902" s="238">
        <v>6839</v>
      </c>
      <c r="C6902" s="237">
        <v>-13.376671950791405</v>
      </c>
    </row>
    <row r="6903" spans="2:3" x14ac:dyDescent="0.25">
      <c r="B6903" s="238">
        <v>6840</v>
      </c>
      <c r="C6903" s="237">
        <v>192.40304492753154</v>
      </c>
    </row>
    <row r="6904" spans="2:3" x14ac:dyDescent="0.25">
      <c r="B6904" s="238">
        <v>6841</v>
      </c>
      <c r="C6904" s="237">
        <v>136.36241558604144</v>
      </c>
    </row>
    <row r="6905" spans="2:3" x14ac:dyDescent="0.25">
      <c r="B6905" s="238">
        <v>6842</v>
      </c>
      <c r="C6905" s="237">
        <v>-93.626424113953561</v>
      </c>
    </row>
    <row r="6906" spans="2:3" x14ac:dyDescent="0.25">
      <c r="B6906" s="238">
        <v>6843</v>
      </c>
      <c r="C6906" s="237">
        <v>161.48410399517957</v>
      </c>
    </row>
    <row r="6907" spans="2:3" x14ac:dyDescent="0.25">
      <c r="B6907" s="238">
        <v>6844</v>
      </c>
      <c r="C6907" s="237">
        <v>148.2819686135993</v>
      </c>
    </row>
    <row r="6908" spans="2:3" x14ac:dyDescent="0.25">
      <c r="B6908" s="238">
        <v>6845</v>
      </c>
      <c r="C6908" s="237">
        <v>-70.301077357340745</v>
      </c>
    </row>
    <row r="6909" spans="2:3" x14ac:dyDescent="0.25">
      <c r="B6909" s="238">
        <v>6846</v>
      </c>
      <c r="C6909" s="237">
        <v>279.0919076123613</v>
      </c>
    </row>
    <row r="6910" spans="2:3" x14ac:dyDescent="0.25">
      <c r="B6910" s="238">
        <v>6847</v>
      </c>
      <c r="C6910" s="237">
        <v>77.71371706537235</v>
      </c>
    </row>
    <row r="6911" spans="2:3" x14ac:dyDescent="0.25">
      <c r="B6911" s="238">
        <v>6848</v>
      </c>
      <c r="C6911" s="237">
        <v>73.98344089679415</v>
      </c>
    </row>
    <row r="6912" spans="2:3" x14ac:dyDescent="0.25">
      <c r="B6912" s="238">
        <v>6849</v>
      </c>
      <c r="C6912" s="237">
        <v>124.26750308616235</v>
      </c>
    </row>
    <row r="6913" spans="2:3" x14ac:dyDescent="0.25">
      <c r="B6913" s="238">
        <v>6850</v>
      </c>
      <c r="C6913" s="237">
        <v>110.85342542791416</v>
      </c>
    </row>
    <row r="6914" spans="2:3" x14ac:dyDescent="0.25">
      <c r="B6914" s="238">
        <v>6851</v>
      </c>
      <c r="C6914" s="237">
        <v>10.971931519136405</v>
      </c>
    </row>
    <row r="6915" spans="2:3" x14ac:dyDescent="0.25">
      <c r="B6915" s="238">
        <v>6852</v>
      </c>
      <c r="C6915" s="237">
        <v>265.26046459602179</v>
      </c>
    </row>
    <row r="6916" spans="2:3" x14ac:dyDescent="0.25">
      <c r="B6916" s="238">
        <v>6853</v>
      </c>
      <c r="C6916" s="237">
        <v>93.095990500071579</v>
      </c>
    </row>
    <row r="6917" spans="2:3" x14ac:dyDescent="0.25">
      <c r="B6917" s="238">
        <v>6854</v>
      </c>
      <c r="C6917" s="237">
        <v>314.73528560522584</v>
      </c>
    </row>
    <row r="6918" spans="2:3" x14ac:dyDescent="0.25">
      <c r="B6918" s="238">
        <v>6855</v>
      </c>
      <c r="C6918" s="237">
        <v>-2.4954665814326518</v>
      </c>
    </row>
    <row r="6919" spans="2:3" x14ac:dyDescent="0.25">
      <c r="B6919" s="238">
        <v>6856</v>
      </c>
      <c r="C6919" s="237">
        <v>10.708858569115804</v>
      </c>
    </row>
    <row r="6920" spans="2:3" x14ac:dyDescent="0.25">
      <c r="B6920" s="238">
        <v>6857</v>
      </c>
      <c r="C6920" s="237">
        <v>243.26944856863912</v>
      </c>
    </row>
    <row r="6921" spans="2:3" x14ac:dyDescent="0.25">
      <c r="B6921" s="238">
        <v>6858</v>
      </c>
      <c r="C6921" s="237">
        <v>262.63532120435445</v>
      </c>
    </row>
    <row r="6922" spans="2:3" x14ac:dyDescent="0.25">
      <c r="B6922" s="238">
        <v>6859</v>
      </c>
      <c r="C6922" s="237">
        <v>168.02685805589266</v>
      </c>
    </row>
    <row r="6923" spans="2:3" x14ac:dyDescent="0.25">
      <c r="B6923" s="238">
        <v>6860</v>
      </c>
      <c r="C6923" s="237">
        <v>136.250405727322</v>
      </c>
    </row>
    <row r="6924" spans="2:3" x14ac:dyDescent="0.25">
      <c r="B6924" s="238">
        <v>6861</v>
      </c>
      <c r="C6924" s="237">
        <v>144.47453471366302</v>
      </c>
    </row>
    <row r="6925" spans="2:3" x14ac:dyDescent="0.25">
      <c r="B6925" s="238">
        <v>6862</v>
      </c>
      <c r="C6925" s="237">
        <v>82.915542249473134</v>
      </c>
    </row>
    <row r="6926" spans="2:3" x14ac:dyDescent="0.25">
      <c r="B6926" s="238">
        <v>6863</v>
      </c>
      <c r="C6926" s="237">
        <v>125.94107569480653</v>
      </c>
    </row>
    <row r="6927" spans="2:3" x14ac:dyDescent="0.25">
      <c r="B6927" s="238">
        <v>6864</v>
      </c>
      <c r="C6927" s="237">
        <v>147.92404423954946</v>
      </c>
    </row>
    <row r="6928" spans="2:3" x14ac:dyDescent="0.25">
      <c r="B6928" s="238">
        <v>6865</v>
      </c>
      <c r="C6928" s="237">
        <v>285.42815301338226</v>
      </c>
    </row>
    <row r="6929" spans="2:3" x14ac:dyDescent="0.25">
      <c r="B6929" s="238">
        <v>6866</v>
      </c>
      <c r="C6929" s="237">
        <v>-36.13157462909777</v>
      </c>
    </row>
    <row r="6930" spans="2:3" x14ac:dyDescent="0.25">
      <c r="B6930" s="238">
        <v>6867</v>
      </c>
      <c r="C6930" s="237">
        <v>-128.97721708261929</v>
      </c>
    </row>
    <row r="6931" spans="2:3" x14ac:dyDescent="0.25">
      <c r="B6931" s="238">
        <v>6868</v>
      </c>
      <c r="C6931" s="237">
        <v>84.732470356336393</v>
      </c>
    </row>
    <row r="6932" spans="2:3" x14ac:dyDescent="0.25">
      <c r="B6932" s="238">
        <v>6869</v>
      </c>
      <c r="C6932" s="237">
        <v>-54.759967903389111</v>
      </c>
    </row>
    <row r="6933" spans="2:3" x14ac:dyDescent="0.25">
      <c r="B6933" s="238">
        <v>6870</v>
      </c>
      <c r="C6933" s="237">
        <v>162.84846564749554</v>
      </c>
    </row>
    <row r="6934" spans="2:3" x14ac:dyDescent="0.25">
      <c r="B6934" s="238">
        <v>6871</v>
      </c>
      <c r="C6934" s="237">
        <v>228.13845263354199</v>
      </c>
    </row>
    <row r="6935" spans="2:3" x14ac:dyDescent="0.25">
      <c r="B6935" s="238">
        <v>6872</v>
      </c>
      <c r="C6935" s="237">
        <v>90.688245385527892</v>
      </c>
    </row>
    <row r="6936" spans="2:3" x14ac:dyDescent="0.25">
      <c r="B6936" s="238">
        <v>6873</v>
      </c>
      <c r="C6936" s="237">
        <v>291.55680391546753</v>
      </c>
    </row>
    <row r="6937" spans="2:3" x14ac:dyDescent="0.25">
      <c r="B6937" s="238">
        <v>6874</v>
      </c>
      <c r="C6937" s="237">
        <v>66.564917201524281</v>
      </c>
    </row>
    <row r="6938" spans="2:3" x14ac:dyDescent="0.25">
      <c r="B6938" s="238">
        <v>6875</v>
      </c>
      <c r="C6938" s="237">
        <v>171.17363104673856</v>
      </c>
    </row>
    <row r="6939" spans="2:3" x14ac:dyDescent="0.25">
      <c r="B6939" s="238">
        <v>6876</v>
      </c>
      <c r="C6939" s="237">
        <v>94.222176545509342</v>
      </c>
    </row>
    <row r="6940" spans="2:3" x14ac:dyDescent="0.25">
      <c r="B6940" s="238">
        <v>6877</v>
      </c>
      <c r="C6940" s="237">
        <v>285.28530039572723</v>
      </c>
    </row>
    <row r="6941" spans="2:3" x14ac:dyDescent="0.25">
      <c r="B6941" s="238">
        <v>6878</v>
      </c>
      <c r="C6941" s="237">
        <v>81.253154782168764</v>
      </c>
    </row>
    <row r="6942" spans="2:3" x14ac:dyDescent="0.25">
      <c r="B6942" s="238">
        <v>6879</v>
      </c>
      <c r="C6942" s="237">
        <v>-75.444720200870876</v>
      </c>
    </row>
    <row r="6943" spans="2:3" x14ac:dyDescent="0.25">
      <c r="B6943" s="238">
        <v>6880</v>
      </c>
      <c r="C6943" s="237">
        <v>253.36026912368561</v>
      </c>
    </row>
    <row r="6944" spans="2:3" x14ac:dyDescent="0.25">
      <c r="B6944" s="238">
        <v>6881</v>
      </c>
      <c r="C6944" s="237">
        <v>90.670841803437227</v>
      </c>
    </row>
    <row r="6945" spans="2:3" x14ac:dyDescent="0.25">
      <c r="B6945" s="238">
        <v>6882</v>
      </c>
      <c r="C6945" s="237">
        <v>25.445067713483141</v>
      </c>
    </row>
    <row r="6946" spans="2:3" x14ac:dyDescent="0.25">
      <c r="B6946" s="238">
        <v>6883</v>
      </c>
      <c r="C6946" s="237">
        <v>-19.63087617897213</v>
      </c>
    </row>
    <row r="6947" spans="2:3" x14ac:dyDescent="0.25">
      <c r="B6947" s="238">
        <v>6884</v>
      </c>
      <c r="C6947" s="237">
        <v>-8.0889424323394792</v>
      </c>
    </row>
    <row r="6948" spans="2:3" x14ac:dyDescent="0.25">
      <c r="B6948" s="238">
        <v>6885</v>
      </c>
      <c r="C6948" s="237">
        <v>66.819119699257925</v>
      </c>
    </row>
    <row r="6949" spans="2:3" x14ac:dyDescent="0.25">
      <c r="B6949" s="238">
        <v>6886</v>
      </c>
      <c r="C6949" s="237">
        <v>-72.960842994821888</v>
      </c>
    </row>
    <row r="6950" spans="2:3" x14ac:dyDescent="0.25">
      <c r="B6950" s="238">
        <v>6887</v>
      </c>
      <c r="C6950" s="237">
        <v>243.22679153087563</v>
      </c>
    </row>
    <row r="6951" spans="2:3" x14ac:dyDescent="0.25">
      <c r="B6951" s="238">
        <v>6888</v>
      </c>
      <c r="C6951" s="237">
        <v>127.99398405081128</v>
      </c>
    </row>
    <row r="6952" spans="2:3" x14ac:dyDescent="0.25">
      <c r="B6952" s="238">
        <v>6889</v>
      </c>
      <c r="C6952" s="237">
        <v>-31.897841547419347</v>
      </c>
    </row>
    <row r="6953" spans="2:3" x14ac:dyDescent="0.25">
      <c r="B6953" s="238">
        <v>6890</v>
      </c>
      <c r="C6953" s="237">
        <v>182.11603819713989</v>
      </c>
    </row>
    <row r="6954" spans="2:3" x14ac:dyDescent="0.25">
      <c r="B6954" s="238">
        <v>6891</v>
      </c>
      <c r="C6954" s="237">
        <v>341.74404480427177</v>
      </c>
    </row>
    <row r="6955" spans="2:3" x14ac:dyDescent="0.25">
      <c r="B6955" s="238">
        <v>6892</v>
      </c>
      <c r="C6955" s="237">
        <v>121.01469283939767</v>
      </c>
    </row>
    <row r="6956" spans="2:3" x14ac:dyDescent="0.25">
      <c r="B6956" s="238">
        <v>6893</v>
      </c>
      <c r="C6956" s="237">
        <v>17.56085476825686</v>
      </c>
    </row>
    <row r="6957" spans="2:3" x14ac:dyDescent="0.25">
      <c r="B6957" s="238">
        <v>6894</v>
      </c>
      <c r="C6957" s="237">
        <v>27.513684676071961</v>
      </c>
    </row>
    <row r="6958" spans="2:3" x14ac:dyDescent="0.25">
      <c r="B6958" s="238">
        <v>6895</v>
      </c>
      <c r="C6958" s="237">
        <v>115.95525319927378</v>
      </c>
    </row>
    <row r="6959" spans="2:3" x14ac:dyDescent="0.25">
      <c r="B6959" s="238">
        <v>6896</v>
      </c>
      <c r="C6959" s="237">
        <v>-47.534237197292811</v>
      </c>
    </row>
    <row r="6960" spans="2:3" x14ac:dyDescent="0.25">
      <c r="B6960" s="238">
        <v>6897</v>
      </c>
      <c r="C6960" s="237">
        <v>-260.63923436447885</v>
      </c>
    </row>
    <row r="6961" spans="2:3" x14ac:dyDescent="0.25">
      <c r="B6961" s="238">
        <v>6898</v>
      </c>
      <c r="C6961" s="237">
        <v>101.17124122113236</v>
      </c>
    </row>
    <row r="6962" spans="2:3" x14ac:dyDescent="0.25">
      <c r="B6962" s="238">
        <v>6899</v>
      </c>
      <c r="C6962" s="237">
        <v>21.883268070916117</v>
      </c>
    </row>
    <row r="6963" spans="2:3" x14ac:dyDescent="0.25">
      <c r="B6963" s="238">
        <v>6900</v>
      </c>
      <c r="C6963" s="237">
        <v>394.75937239493311</v>
      </c>
    </row>
    <row r="6964" spans="2:3" x14ac:dyDescent="0.25">
      <c r="B6964" s="238">
        <v>6901</v>
      </c>
      <c r="C6964" s="237">
        <v>-59.738361165349858</v>
      </c>
    </row>
    <row r="6965" spans="2:3" x14ac:dyDescent="0.25">
      <c r="B6965" s="238">
        <v>6902</v>
      </c>
      <c r="C6965" s="237">
        <v>259.98145406731675</v>
      </c>
    </row>
    <row r="6966" spans="2:3" x14ac:dyDescent="0.25">
      <c r="B6966" s="238">
        <v>6903</v>
      </c>
      <c r="C6966" s="237">
        <v>-40.968957151825663</v>
      </c>
    </row>
    <row r="6967" spans="2:3" x14ac:dyDescent="0.25">
      <c r="B6967" s="238">
        <v>6904</v>
      </c>
      <c r="C6967" s="237">
        <v>24.784398890371051</v>
      </c>
    </row>
    <row r="6968" spans="2:3" x14ac:dyDescent="0.25">
      <c r="B6968" s="238">
        <v>6905</v>
      </c>
      <c r="C6968" s="237">
        <v>126.62192701497678</v>
      </c>
    </row>
    <row r="6969" spans="2:3" x14ac:dyDescent="0.25">
      <c r="B6969" s="238">
        <v>6906</v>
      </c>
      <c r="C6969" s="237">
        <v>48.36697118952479</v>
      </c>
    </row>
    <row r="6970" spans="2:3" x14ac:dyDescent="0.25">
      <c r="B6970" s="238">
        <v>6907</v>
      </c>
      <c r="C6970" s="237">
        <v>274.87248057610958</v>
      </c>
    </row>
    <row r="6971" spans="2:3" x14ac:dyDescent="0.25">
      <c r="B6971" s="238">
        <v>6908</v>
      </c>
      <c r="C6971" s="237">
        <v>39.738170647207099</v>
      </c>
    </row>
    <row r="6972" spans="2:3" x14ac:dyDescent="0.25">
      <c r="B6972" s="238">
        <v>6909</v>
      </c>
      <c r="C6972" s="237">
        <v>143.49581834120582</v>
      </c>
    </row>
    <row r="6973" spans="2:3" x14ac:dyDescent="0.25">
      <c r="B6973" s="238">
        <v>6910</v>
      </c>
      <c r="C6973" s="237">
        <v>213.42659096678409</v>
      </c>
    </row>
    <row r="6974" spans="2:3" x14ac:dyDescent="0.25">
      <c r="B6974" s="238">
        <v>6911</v>
      </c>
      <c r="C6974" s="237">
        <v>115.22652194398373</v>
      </c>
    </row>
    <row r="6975" spans="2:3" x14ac:dyDescent="0.25">
      <c r="B6975" s="238">
        <v>6912</v>
      </c>
      <c r="C6975" s="237">
        <v>-43.116390254822193</v>
      </c>
    </row>
    <row r="6976" spans="2:3" x14ac:dyDescent="0.25">
      <c r="B6976" s="238">
        <v>6913</v>
      </c>
      <c r="C6976" s="237">
        <v>173.51436199179955</v>
      </c>
    </row>
    <row r="6977" spans="2:3" x14ac:dyDescent="0.25">
      <c r="B6977" s="238">
        <v>6914</v>
      </c>
      <c r="C6977" s="237">
        <v>176.38049506547335</v>
      </c>
    </row>
    <row r="6978" spans="2:3" x14ac:dyDescent="0.25">
      <c r="B6978" s="238">
        <v>6915</v>
      </c>
      <c r="C6978" s="237">
        <v>8.6906730640170338</v>
      </c>
    </row>
    <row r="6979" spans="2:3" x14ac:dyDescent="0.25">
      <c r="B6979" s="238">
        <v>6916</v>
      </c>
      <c r="C6979" s="237">
        <v>105.24724896926986</v>
      </c>
    </row>
    <row r="6980" spans="2:3" x14ac:dyDescent="0.25">
      <c r="B6980" s="238">
        <v>6917</v>
      </c>
      <c r="C6980" s="237">
        <v>-45.76372595355366</v>
      </c>
    </row>
    <row r="6981" spans="2:3" x14ac:dyDescent="0.25">
      <c r="B6981" s="238">
        <v>6918</v>
      </c>
      <c r="C6981" s="237">
        <v>48.428672521677115</v>
      </c>
    </row>
    <row r="6982" spans="2:3" x14ac:dyDescent="0.25">
      <c r="B6982" s="238">
        <v>6919</v>
      </c>
      <c r="C6982" s="237">
        <v>175.08066418870411</v>
      </c>
    </row>
    <row r="6983" spans="2:3" x14ac:dyDescent="0.25">
      <c r="B6983" s="238">
        <v>6920</v>
      </c>
      <c r="C6983" s="237">
        <v>351.30281601811089</v>
      </c>
    </row>
    <row r="6984" spans="2:3" x14ac:dyDescent="0.25">
      <c r="B6984" s="238">
        <v>6921</v>
      </c>
      <c r="C6984" s="237">
        <v>5.5825156863907353</v>
      </c>
    </row>
    <row r="6985" spans="2:3" x14ac:dyDescent="0.25">
      <c r="B6985" s="238">
        <v>6922</v>
      </c>
      <c r="C6985" s="237">
        <v>-46.070164570224279</v>
      </c>
    </row>
    <row r="6986" spans="2:3" x14ac:dyDescent="0.25">
      <c r="B6986" s="238">
        <v>6923</v>
      </c>
      <c r="C6986" s="237">
        <v>144.4496805040767</v>
      </c>
    </row>
    <row r="6987" spans="2:3" x14ac:dyDescent="0.25">
      <c r="B6987" s="238">
        <v>6924</v>
      </c>
      <c r="C6987" s="237">
        <v>-3.8922473437638132</v>
      </c>
    </row>
    <row r="6988" spans="2:3" x14ac:dyDescent="0.25">
      <c r="B6988" s="238">
        <v>6925</v>
      </c>
      <c r="C6988" s="237">
        <v>60.429340802405669</v>
      </c>
    </row>
    <row r="6989" spans="2:3" x14ac:dyDescent="0.25">
      <c r="B6989" s="238">
        <v>6926</v>
      </c>
      <c r="C6989" s="237">
        <v>287.10815785081581</v>
      </c>
    </row>
    <row r="6990" spans="2:3" x14ac:dyDescent="0.25">
      <c r="B6990" s="238">
        <v>6927</v>
      </c>
      <c r="C6990" s="237">
        <v>161.09780024028694</v>
      </c>
    </row>
    <row r="6991" spans="2:3" x14ac:dyDescent="0.25">
      <c r="B6991" s="238">
        <v>6928</v>
      </c>
      <c r="C6991" s="237">
        <v>211.56494991629722</v>
      </c>
    </row>
    <row r="6992" spans="2:3" x14ac:dyDescent="0.25">
      <c r="B6992" s="238">
        <v>6929</v>
      </c>
      <c r="C6992" s="237">
        <v>258.92994312408996</v>
      </c>
    </row>
    <row r="6993" spans="2:3" x14ac:dyDescent="0.25">
      <c r="B6993" s="238">
        <v>6930</v>
      </c>
      <c r="C6993" s="237">
        <v>59.512698713718201</v>
      </c>
    </row>
    <row r="6994" spans="2:3" x14ac:dyDescent="0.25">
      <c r="B6994" s="238">
        <v>6931</v>
      </c>
      <c r="C6994" s="237">
        <v>-16.341508986168293</v>
      </c>
    </row>
    <row r="6995" spans="2:3" x14ac:dyDescent="0.25">
      <c r="B6995" s="238">
        <v>6932</v>
      </c>
      <c r="C6995" s="237">
        <v>34.714627306357784</v>
      </c>
    </row>
    <row r="6996" spans="2:3" x14ac:dyDescent="0.25">
      <c r="B6996" s="238">
        <v>6933</v>
      </c>
      <c r="C6996" s="237">
        <v>239.25015649668609</v>
      </c>
    </row>
    <row r="6997" spans="2:3" x14ac:dyDescent="0.25">
      <c r="B6997" s="238">
        <v>6934</v>
      </c>
      <c r="C6997" s="237">
        <v>191.693289822748</v>
      </c>
    </row>
    <row r="6998" spans="2:3" x14ac:dyDescent="0.25">
      <c r="B6998" s="238">
        <v>6935</v>
      </c>
      <c r="C6998" s="237">
        <v>281.00523718623811</v>
      </c>
    </row>
    <row r="6999" spans="2:3" x14ac:dyDescent="0.25">
      <c r="B6999" s="238">
        <v>6936</v>
      </c>
      <c r="C6999" s="237">
        <v>113.46769597949704</v>
      </c>
    </row>
    <row r="7000" spans="2:3" x14ac:dyDescent="0.25">
      <c r="B7000" s="238">
        <v>6937</v>
      </c>
      <c r="C7000" s="237">
        <v>-50.625096988129513</v>
      </c>
    </row>
    <row r="7001" spans="2:3" x14ac:dyDescent="0.25">
      <c r="B7001" s="238">
        <v>6938</v>
      </c>
      <c r="C7001" s="237">
        <v>226.95234233645616</v>
      </c>
    </row>
    <row r="7002" spans="2:3" x14ac:dyDescent="0.25">
      <c r="B7002" s="238">
        <v>6939</v>
      </c>
      <c r="C7002" s="237">
        <v>195.99103775026879</v>
      </c>
    </row>
    <row r="7003" spans="2:3" x14ac:dyDescent="0.25">
      <c r="B7003" s="238">
        <v>6940</v>
      </c>
      <c r="C7003" s="237">
        <v>-6.3909127597491704</v>
      </c>
    </row>
    <row r="7004" spans="2:3" x14ac:dyDescent="0.25">
      <c r="B7004" s="238">
        <v>6941</v>
      </c>
      <c r="C7004" s="237">
        <v>66.859229052987388</v>
      </c>
    </row>
    <row r="7005" spans="2:3" x14ac:dyDescent="0.25">
      <c r="B7005" s="238">
        <v>6942</v>
      </c>
      <c r="C7005" s="237">
        <v>181.69243872022949</v>
      </c>
    </row>
    <row r="7006" spans="2:3" x14ac:dyDescent="0.25">
      <c r="B7006" s="238">
        <v>6943</v>
      </c>
      <c r="C7006" s="237">
        <v>23.074773139744579</v>
      </c>
    </row>
    <row r="7007" spans="2:3" x14ac:dyDescent="0.25">
      <c r="B7007" s="238">
        <v>6944</v>
      </c>
      <c r="C7007" s="237">
        <v>-112.00427257558749</v>
      </c>
    </row>
    <row r="7008" spans="2:3" x14ac:dyDescent="0.25">
      <c r="B7008" s="238">
        <v>6945</v>
      </c>
      <c r="C7008" s="237">
        <v>122.69336058859847</v>
      </c>
    </row>
    <row r="7009" spans="2:3" x14ac:dyDescent="0.25">
      <c r="B7009" s="238">
        <v>6946</v>
      </c>
      <c r="C7009" s="237">
        <v>241.31247357689745</v>
      </c>
    </row>
    <row r="7010" spans="2:3" x14ac:dyDescent="0.25">
      <c r="B7010" s="238">
        <v>6947</v>
      </c>
      <c r="C7010" s="237">
        <v>299.05017990205272</v>
      </c>
    </row>
    <row r="7011" spans="2:3" x14ac:dyDescent="0.25">
      <c r="B7011" s="238">
        <v>6948</v>
      </c>
      <c r="C7011" s="237">
        <v>-70.067963227153655</v>
      </c>
    </row>
    <row r="7012" spans="2:3" x14ac:dyDescent="0.25">
      <c r="B7012" s="238">
        <v>6949</v>
      </c>
      <c r="C7012" s="237">
        <v>89.799555961890917</v>
      </c>
    </row>
    <row r="7013" spans="2:3" x14ac:dyDescent="0.25">
      <c r="B7013" s="238">
        <v>6950</v>
      </c>
      <c r="C7013" s="237">
        <v>72.528878276492946</v>
      </c>
    </row>
    <row r="7014" spans="2:3" x14ac:dyDescent="0.25">
      <c r="B7014" s="238">
        <v>6951</v>
      </c>
      <c r="C7014" s="237">
        <v>105.31829648534389</v>
      </c>
    </row>
    <row r="7015" spans="2:3" x14ac:dyDescent="0.25">
      <c r="B7015" s="238">
        <v>6952</v>
      </c>
      <c r="C7015" s="237">
        <v>407.39557916469465</v>
      </c>
    </row>
    <row r="7016" spans="2:3" x14ac:dyDescent="0.25">
      <c r="B7016" s="238">
        <v>6953</v>
      </c>
      <c r="C7016" s="237">
        <v>-40.680770882308508</v>
      </c>
    </row>
    <row r="7017" spans="2:3" x14ac:dyDescent="0.25">
      <c r="B7017" s="238">
        <v>6954</v>
      </c>
      <c r="C7017" s="237">
        <v>157.77657532566371</v>
      </c>
    </row>
    <row r="7018" spans="2:3" x14ac:dyDescent="0.25">
      <c r="B7018" s="238">
        <v>6955</v>
      </c>
      <c r="C7018" s="237">
        <v>58.170818331251326</v>
      </c>
    </row>
    <row r="7019" spans="2:3" x14ac:dyDescent="0.25">
      <c r="B7019" s="238">
        <v>6956</v>
      </c>
      <c r="C7019" s="237">
        <v>122.06792238335615</v>
      </c>
    </row>
    <row r="7020" spans="2:3" x14ac:dyDescent="0.25">
      <c r="B7020" s="238">
        <v>6957</v>
      </c>
      <c r="C7020" s="237">
        <v>114.2425291995976</v>
      </c>
    </row>
    <row r="7021" spans="2:3" x14ac:dyDescent="0.25">
      <c r="B7021" s="238">
        <v>6958</v>
      </c>
      <c r="C7021" s="237">
        <v>177.71142669431936</v>
      </c>
    </row>
    <row r="7022" spans="2:3" x14ac:dyDescent="0.25">
      <c r="B7022" s="238">
        <v>6959</v>
      </c>
      <c r="C7022" s="237">
        <v>70.356219444581171</v>
      </c>
    </row>
    <row r="7023" spans="2:3" x14ac:dyDescent="0.25">
      <c r="B7023" s="238">
        <v>6960</v>
      </c>
      <c r="C7023" s="237">
        <v>99.562929330496701</v>
      </c>
    </row>
    <row r="7024" spans="2:3" x14ac:dyDescent="0.25">
      <c r="B7024" s="238">
        <v>6961</v>
      </c>
      <c r="C7024" s="237">
        <v>165.85513318652013</v>
      </c>
    </row>
    <row r="7025" spans="2:3" x14ac:dyDescent="0.25">
      <c r="B7025" s="238">
        <v>6962</v>
      </c>
      <c r="C7025" s="237">
        <v>49.487283642389826</v>
      </c>
    </row>
    <row r="7026" spans="2:3" x14ac:dyDescent="0.25">
      <c r="B7026" s="238">
        <v>6963</v>
      </c>
      <c r="C7026" s="237">
        <v>291.35161728462293</v>
      </c>
    </row>
    <row r="7027" spans="2:3" x14ac:dyDescent="0.25">
      <c r="B7027" s="238">
        <v>6964</v>
      </c>
      <c r="C7027" s="237">
        <v>38.61799121567644</v>
      </c>
    </row>
    <row r="7028" spans="2:3" x14ac:dyDescent="0.25">
      <c r="B7028" s="238">
        <v>6965</v>
      </c>
      <c r="C7028" s="237">
        <v>181.47105974958606</v>
      </c>
    </row>
    <row r="7029" spans="2:3" x14ac:dyDescent="0.25">
      <c r="B7029" s="238">
        <v>6966</v>
      </c>
      <c r="C7029" s="237">
        <v>103.43243104419471</v>
      </c>
    </row>
    <row r="7030" spans="2:3" x14ac:dyDescent="0.25">
      <c r="B7030" s="238">
        <v>6967</v>
      </c>
      <c r="C7030" s="237">
        <v>439.99040313722099</v>
      </c>
    </row>
    <row r="7031" spans="2:3" x14ac:dyDescent="0.25">
      <c r="B7031" s="238">
        <v>6968</v>
      </c>
      <c r="C7031" s="237">
        <v>290.0903332706132</v>
      </c>
    </row>
    <row r="7032" spans="2:3" x14ac:dyDescent="0.25">
      <c r="B7032" s="238">
        <v>6969</v>
      </c>
      <c r="C7032" s="237">
        <v>58.329986386518399</v>
      </c>
    </row>
    <row r="7033" spans="2:3" x14ac:dyDescent="0.25">
      <c r="B7033" s="238">
        <v>6970</v>
      </c>
      <c r="C7033" s="237">
        <v>66.82939955605228</v>
      </c>
    </row>
    <row r="7034" spans="2:3" x14ac:dyDescent="0.25">
      <c r="B7034" s="238">
        <v>6971</v>
      </c>
      <c r="C7034" s="237">
        <v>47.989048550634891</v>
      </c>
    </row>
    <row r="7035" spans="2:3" x14ac:dyDescent="0.25">
      <c r="B7035" s="238">
        <v>6972</v>
      </c>
      <c r="C7035" s="237">
        <v>321.31298518419703</v>
      </c>
    </row>
    <row r="7036" spans="2:3" x14ac:dyDescent="0.25">
      <c r="B7036" s="238">
        <v>6973</v>
      </c>
      <c r="C7036" s="237">
        <v>-3.8069614432397429</v>
      </c>
    </row>
    <row r="7037" spans="2:3" x14ac:dyDescent="0.25">
      <c r="B7037" s="238">
        <v>6974</v>
      </c>
      <c r="C7037" s="237">
        <v>-11.685516508302442</v>
      </c>
    </row>
    <row r="7038" spans="2:3" x14ac:dyDescent="0.25">
      <c r="B7038" s="238">
        <v>6975</v>
      </c>
      <c r="C7038" s="237">
        <v>212.62887422619318</v>
      </c>
    </row>
    <row r="7039" spans="2:3" x14ac:dyDescent="0.25">
      <c r="B7039" s="238">
        <v>6976</v>
      </c>
      <c r="C7039" s="237">
        <v>24.351635437423695</v>
      </c>
    </row>
    <row r="7040" spans="2:3" x14ac:dyDescent="0.25">
      <c r="B7040" s="238">
        <v>6977</v>
      </c>
      <c r="C7040" s="237">
        <v>173.82770417277007</v>
      </c>
    </row>
    <row r="7041" spans="2:3" x14ac:dyDescent="0.25">
      <c r="B7041" s="238">
        <v>6978</v>
      </c>
      <c r="C7041" s="237">
        <v>327.90380554640632</v>
      </c>
    </row>
    <row r="7042" spans="2:3" x14ac:dyDescent="0.25">
      <c r="B7042" s="238">
        <v>6979</v>
      </c>
      <c r="C7042" s="237">
        <v>233.18320670783885</v>
      </c>
    </row>
    <row r="7043" spans="2:3" x14ac:dyDescent="0.25">
      <c r="B7043" s="238">
        <v>6980</v>
      </c>
      <c r="C7043" s="237">
        <v>78.649817613668176</v>
      </c>
    </row>
    <row r="7044" spans="2:3" x14ac:dyDescent="0.25">
      <c r="B7044" s="238">
        <v>6981</v>
      </c>
      <c r="C7044" s="237">
        <v>187.93150163616113</v>
      </c>
    </row>
    <row r="7045" spans="2:3" x14ac:dyDescent="0.25">
      <c r="B7045" s="238">
        <v>6982</v>
      </c>
      <c r="C7045" s="237">
        <v>111.94164299983731</v>
      </c>
    </row>
    <row r="7046" spans="2:3" x14ac:dyDescent="0.25">
      <c r="B7046" s="238">
        <v>6983</v>
      </c>
      <c r="C7046" s="237">
        <v>201.59486022584744</v>
      </c>
    </row>
    <row r="7047" spans="2:3" x14ac:dyDescent="0.25">
      <c r="B7047" s="238">
        <v>6984</v>
      </c>
      <c r="C7047" s="237">
        <v>211.97369352581148</v>
      </c>
    </row>
    <row r="7048" spans="2:3" x14ac:dyDescent="0.25">
      <c r="B7048" s="238">
        <v>6985</v>
      </c>
      <c r="C7048" s="237">
        <v>114.07623533890346</v>
      </c>
    </row>
    <row r="7049" spans="2:3" x14ac:dyDescent="0.25">
      <c r="B7049" s="238">
        <v>6986</v>
      </c>
      <c r="C7049" s="237">
        <v>124.32006186981427</v>
      </c>
    </row>
    <row r="7050" spans="2:3" x14ac:dyDescent="0.25">
      <c r="B7050" s="238">
        <v>6987</v>
      </c>
      <c r="C7050" s="237">
        <v>130.84626755923841</v>
      </c>
    </row>
    <row r="7051" spans="2:3" x14ac:dyDescent="0.25">
      <c r="B7051" s="238">
        <v>6988</v>
      </c>
      <c r="C7051" s="237">
        <v>95.924379188939895</v>
      </c>
    </row>
    <row r="7052" spans="2:3" x14ac:dyDescent="0.25">
      <c r="B7052" s="238">
        <v>6989</v>
      </c>
      <c r="C7052" s="237">
        <v>106.48245564748555</v>
      </c>
    </row>
    <row r="7053" spans="2:3" x14ac:dyDescent="0.25">
      <c r="B7053" s="238">
        <v>6990</v>
      </c>
      <c r="C7053" s="237">
        <v>141.62662544439652</v>
      </c>
    </row>
    <row r="7054" spans="2:3" x14ac:dyDescent="0.25">
      <c r="B7054" s="238">
        <v>6991</v>
      </c>
      <c r="C7054" s="237">
        <v>-88.526045524482782</v>
      </c>
    </row>
    <row r="7055" spans="2:3" x14ac:dyDescent="0.25">
      <c r="B7055" s="238">
        <v>6992</v>
      </c>
      <c r="C7055" s="237">
        <v>128.50643040135913</v>
      </c>
    </row>
    <row r="7056" spans="2:3" x14ac:dyDescent="0.25">
      <c r="B7056" s="238">
        <v>6993</v>
      </c>
      <c r="C7056" s="237">
        <v>260.43828023742878</v>
      </c>
    </row>
    <row r="7057" spans="2:3" x14ac:dyDescent="0.25">
      <c r="B7057" s="238">
        <v>6994</v>
      </c>
      <c r="C7057" s="237">
        <v>155.54971479099223</v>
      </c>
    </row>
    <row r="7058" spans="2:3" x14ac:dyDescent="0.25">
      <c r="B7058" s="238">
        <v>6995</v>
      </c>
      <c r="C7058" s="237">
        <v>314.38274660616867</v>
      </c>
    </row>
    <row r="7059" spans="2:3" x14ac:dyDescent="0.25">
      <c r="B7059" s="238">
        <v>6996</v>
      </c>
      <c r="C7059" s="237">
        <v>-75.448278400094239</v>
      </c>
    </row>
    <row r="7060" spans="2:3" x14ac:dyDescent="0.25">
      <c r="B7060" s="238">
        <v>6997</v>
      </c>
      <c r="C7060" s="237">
        <v>-98.97176750873021</v>
      </c>
    </row>
    <row r="7061" spans="2:3" x14ac:dyDescent="0.25">
      <c r="B7061" s="238">
        <v>6998</v>
      </c>
      <c r="C7061" s="237">
        <v>78.684454362678338</v>
      </c>
    </row>
    <row r="7062" spans="2:3" x14ac:dyDescent="0.25">
      <c r="B7062" s="238">
        <v>6999</v>
      </c>
      <c r="C7062" s="237">
        <v>-55.312536585740048</v>
      </c>
    </row>
    <row r="7063" spans="2:3" x14ac:dyDescent="0.25">
      <c r="B7063" s="238">
        <v>7000</v>
      </c>
      <c r="C7063" s="237">
        <v>310.74746937207289</v>
      </c>
    </row>
    <row r="7064" spans="2:3" x14ac:dyDescent="0.25">
      <c r="B7064" s="238">
        <v>7001</v>
      </c>
      <c r="C7064" s="237">
        <v>204.19434118965199</v>
      </c>
    </row>
    <row r="7065" spans="2:3" x14ac:dyDescent="0.25">
      <c r="B7065" s="238">
        <v>7002</v>
      </c>
      <c r="C7065" s="237">
        <v>161.08613341546297</v>
      </c>
    </row>
    <row r="7066" spans="2:3" x14ac:dyDescent="0.25">
      <c r="B7066" s="238">
        <v>7003</v>
      </c>
      <c r="C7066" s="237">
        <v>106.64900262611089</v>
      </c>
    </row>
    <row r="7067" spans="2:3" x14ac:dyDescent="0.25">
      <c r="B7067" s="238">
        <v>7004</v>
      </c>
      <c r="C7067" s="237">
        <v>78.5655509786165</v>
      </c>
    </row>
    <row r="7068" spans="2:3" x14ac:dyDescent="0.25">
      <c r="B7068" s="238">
        <v>7005</v>
      </c>
      <c r="C7068" s="237">
        <v>229.75704187968631</v>
      </c>
    </row>
    <row r="7069" spans="2:3" x14ac:dyDescent="0.25">
      <c r="B7069" s="238">
        <v>7006</v>
      </c>
      <c r="C7069" s="237">
        <v>221.15542564391566</v>
      </c>
    </row>
    <row r="7070" spans="2:3" x14ac:dyDescent="0.25">
      <c r="B7070" s="238">
        <v>7007</v>
      </c>
      <c r="C7070" s="237">
        <v>277.89703604737974</v>
      </c>
    </row>
    <row r="7071" spans="2:3" x14ac:dyDescent="0.25">
      <c r="B7071" s="238">
        <v>7008</v>
      </c>
      <c r="C7071" s="237">
        <v>39.068032508443707</v>
      </c>
    </row>
    <row r="7072" spans="2:3" x14ac:dyDescent="0.25">
      <c r="B7072" s="238">
        <v>7009</v>
      </c>
      <c r="C7072" s="237">
        <v>256.13626663582841</v>
      </c>
    </row>
    <row r="7073" spans="2:3" x14ac:dyDescent="0.25">
      <c r="B7073" s="238">
        <v>7010</v>
      </c>
      <c r="C7073" s="237">
        <v>401.89576284440244</v>
      </c>
    </row>
    <row r="7074" spans="2:3" x14ac:dyDescent="0.25">
      <c r="B7074" s="238">
        <v>7011</v>
      </c>
      <c r="C7074" s="237">
        <v>71.001133750553166</v>
      </c>
    </row>
    <row r="7075" spans="2:3" x14ac:dyDescent="0.25">
      <c r="B7075" s="238">
        <v>7012</v>
      </c>
      <c r="C7075" s="237">
        <v>28.212058243515159</v>
      </c>
    </row>
    <row r="7076" spans="2:3" x14ac:dyDescent="0.25">
      <c r="B7076" s="238">
        <v>7013</v>
      </c>
      <c r="C7076" s="237">
        <v>378.1947173278603</v>
      </c>
    </row>
    <row r="7077" spans="2:3" x14ac:dyDescent="0.25">
      <c r="B7077" s="238">
        <v>7014</v>
      </c>
      <c r="C7077" s="237">
        <v>-31.380083098350838</v>
      </c>
    </row>
    <row r="7078" spans="2:3" x14ac:dyDescent="0.25">
      <c r="B7078" s="238">
        <v>7015</v>
      </c>
      <c r="C7078" s="237">
        <v>-3.1328483021816851</v>
      </c>
    </row>
    <row r="7079" spans="2:3" x14ac:dyDescent="0.25">
      <c r="B7079" s="238">
        <v>7016</v>
      </c>
      <c r="C7079" s="237">
        <v>155.21537631866789</v>
      </c>
    </row>
    <row r="7080" spans="2:3" x14ac:dyDescent="0.25">
      <c r="B7080" s="238">
        <v>7017</v>
      </c>
      <c r="C7080" s="237">
        <v>69.703580577599638</v>
      </c>
    </row>
    <row r="7081" spans="2:3" x14ac:dyDescent="0.25">
      <c r="B7081" s="238">
        <v>7018</v>
      </c>
      <c r="C7081" s="237">
        <v>247.27827614673959</v>
      </c>
    </row>
    <row r="7082" spans="2:3" x14ac:dyDescent="0.25">
      <c r="B7082" s="238">
        <v>7019</v>
      </c>
      <c r="C7082" s="237">
        <v>82.139437241841392</v>
      </c>
    </row>
    <row r="7083" spans="2:3" x14ac:dyDescent="0.25">
      <c r="B7083" s="238">
        <v>7020</v>
      </c>
      <c r="C7083" s="237">
        <v>275.56550860425278</v>
      </c>
    </row>
    <row r="7084" spans="2:3" x14ac:dyDescent="0.25">
      <c r="B7084" s="238">
        <v>7021</v>
      </c>
      <c r="C7084" s="237">
        <v>127.69359112180797</v>
      </c>
    </row>
    <row r="7085" spans="2:3" x14ac:dyDescent="0.25">
      <c r="B7085" s="238">
        <v>7022</v>
      </c>
      <c r="C7085" s="237">
        <v>232.88423825991521</v>
      </c>
    </row>
    <row r="7086" spans="2:3" x14ac:dyDescent="0.25">
      <c r="B7086" s="238">
        <v>7023</v>
      </c>
      <c r="C7086" s="237">
        <v>31.769441694054009</v>
      </c>
    </row>
    <row r="7087" spans="2:3" x14ac:dyDescent="0.25">
      <c r="B7087" s="238">
        <v>7024</v>
      </c>
      <c r="C7087" s="237">
        <v>5.2433653205247879</v>
      </c>
    </row>
    <row r="7088" spans="2:3" x14ac:dyDescent="0.25">
      <c r="B7088" s="238">
        <v>7025</v>
      </c>
      <c r="C7088" s="237">
        <v>72.743993252710197</v>
      </c>
    </row>
    <row r="7089" spans="2:3" x14ac:dyDescent="0.25">
      <c r="B7089" s="238">
        <v>7026</v>
      </c>
      <c r="C7089" s="237">
        <v>238.72301735100541</v>
      </c>
    </row>
    <row r="7090" spans="2:3" x14ac:dyDescent="0.25">
      <c r="B7090" s="238">
        <v>7027</v>
      </c>
      <c r="C7090" s="237">
        <v>256.64513944904922</v>
      </c>
    </row>
    <row r="7091" spans="2:3" x14ac:dyDescent="0.25">
      <c r="B7091" s="238">
        <v>7028</v>
      </c>
      <c r="C7091" s="237">
        <v>-38.504474169543045</v>
      </c>
    </row>
    <row r="7092" spans="2:3" x14ac:dyDescent="0.25">
      <c r="B7092" s="238">
        <v>7029</v>
      </c>
      <c r="C7092" s="237">
        <v>-25.750167283489645</v>
      </c>
    </row>
    <row r="7093" spans="2:3" x14ac:dyDescent="0.25">
      <c r="B7093" s="238">
        <v>7030</v>
      </c>
      <c r="C7093" s="237">
        <v>158.60781032665972</v>
      </c>
    </row>
    <row r="7094" spans="2:3" x14ac:dyDescent="0.25">
      <c r="B7094" s="238">
        <v>7031</v>
      </c>
      <c r="C7094" s="237">
        <v>249.35256203609561</v>
      </c>
    </row>
    <row r="7095" spans="2:3" x14ac:dyDescent="0.25">
      <c r="B7095" s="238">
        <v>7032</v>
      </c>
      <c r="C7095" s="237">
        <v>298.48654410643178</v>
      </c>
    </row>
    <row r="7096" spans="2:3" x14ac:dyDescent="0.25">
      <c r="B7096" s="238">
        <v>7033</v>
      </c>
      <c r="C7096" s="237">
        <v>271.70461548308265</v>
      </c>
    </row>
    <row r="7097" spans="2:3" x14ac:dyDescent="0.25">
      <c r="B7097" s="238">
        <v>7034</v>
      </c>
      <c r="C7097" s="237">
        <v>168.61820951007348</v>
      </c>
    </row>
    <row r="7098" spans="2:3" x14ac:dyDescent="0.25">
      <c r="B7098" s="238">
        <v>7035</v>
      </c>
      <c r="C7098" s="237">
        <v>421.61742285194987</v>
      </c>
    </row>
    <row r="7099" spans="2:3" x14ac:dyDescent="0.25">
      <c r="B7099" s="238">
        <v>7036</v>
      </c>
      <c r="C7099" s="237">
        <v>254.23126742840353</v>
      </c>
    </row>
    <row r="7100" spans="2:3" x14ac:dyDescent="0.25">
      <c r="B7100" s="238">
        <v>7037</v>
      </c>
      <c r="C7100" s="237">
        <v>35.500302396245544</v>
      </c>
    </row>
    <row r="7101" spans="2:3" x14ac:dyDescent="0.25">
      <c r="B7101" s="238">
        <v>7038</v>
      </c>
      <c r="C7101" s="237">
        <v>101.11840915648473</v>
      </c>
    </row>
    <row r="7102" spans="2:3" x14ac:dyDescent="0.25">
      <c r="B7102" s="238">
        <v>7039</v>
      </c>
      <c r="C7102" s="237">
        <v>199.12469621872842</v>
      </c>
    </row>
    <row r="7103" spans="2:3" x14ac:dyDescent="0.25">
      <c r="B7103" s="238">
        <v>7040</v>
      </c>
      <c r="C7103" s="237">
        <v>195.02143485864895</v>
      </c>
    </row>
    <row r="7104" spans="2:3" x14ac:dyDescent="0.25">
      <c r="B7104" s="238">
        <v>7041</v>
      </c>
      <c r="C7104" s="237">
        <v>81.612813468479601</v>
      </c>
    </row>
    <row r="7105" spans="2:3" x14ac:dyDescent="0.25">
      <c r="B7105" s="238">
        <v>7042</v>
      </c>
      <c r="C7105" s="237">
        <v>258.80172386432355</v>
      </c>
    </row>
    <row r="7106" spans="2:3" x14ac:dyDescent="0.25">
      <c r="B7106" s="238">
        <v>7043</v>
      </c>
      <c r="C7106" s="237">
        <v>168.67675020703459</v>
      </c>
    </row>
    <row r="7107" spans="2:3" x14ac:dyDescent="0.25">
      <c r="B7107" s="238">
        <v>7044</v>
      </c>
      <c r="C7107" s="237">
        <v>-88.630348948569974</v>
      </c>
    </row>
    <row r="7108" spans="2:3" x14ac:dyDescent="0.25">
      <c r="B7108" s="238">
        <v>7045</v>
      </c>
      <c r="C7108" s="237">
        <v>401.63357792958709</v>
      </c>
    </row>
    <row r="7109" spans="2:3" x14ac:dyDescent="0.25">
      <c r="B7109" s="238">
        <v>7046</v>
      </c>
      <c r="C7109" s="237">
        <v>112.11693708932403</v>
      </c>
    </row>
    <row r="7110" spans="2:3" x14ac:dyDescent="0.25">
      <c r="B7110" s="238">
        <v>7047</v>
      </c>
      <c r="C7110" s="237">
        <v>107.14593267016554</v>
      </c>
    </row>
    <row r="7111" spans="2:3" x14ac:dyDescent="0.25">
      <c r="B7111" s="238">
        <v>7048</v>
      </c>
      <c r="C7111" s="237">
        <v>-22.215035505734051</v>
      </c>
    </row>
    <row r="7112" spans="2:3" x14ac:dyDescent="0.25">
      <c r="B7112" s="238">
        <v>7049</v>
      </c>
      <c r="C7112" s="237">
        <v>1.133130028448619</v>
      </c>
    </row>
    <row r="7113" spans="2:3" x14ac:dyDescent="0.25">
      <c r="B7113" s="238">
        <v>7050</v>
      </c>
      <c r="C7113" s="237">
        <v>63.36284663457031</v>
      </c>
    </row>
    <row r="7114" spans="2:3" x14ac:dyDescent="0.25">
      <c r="B7114" s="238">
        <v>7051</v>
      </c>
      <c r="C7114" s="237">
        <v>369.67461378720918</v>
      </c>
    </row>
    <row r="7115" spans="2:3" x14ac:dyDescent="0.25">
      <c r="B7115" s="238">
        <v>7052</v>
      </c>
      <c r="C7115" s="237">
        <v>118.09301408071821</v>
      </c>
    </row>
    <row r="7116" spans="2:3" x14ac:dyDescent="0.25">
      <c r="B7116" s="238">
        <v>7053</v>
      </c>
      <c r="C7116" s="237">
        <v>235.60106335155314</v>
      </c>
    </row>
    <row r="7117" spans="2:3" x14ac:dyDescent="0.25">
      <c r="B7117" s="238">
        <v>7054</v>
      </c>
      <c r="C7117" s="237">
        <v>-13.764816826043131</v>
      </c>
    </row>
    <row r="7118" spans="2:3" x14ac:dyDescent="0.25">
      <c r="B7118" s="238">
        <v>7055</v>
      </c>
      <c r="C7118" s="237">
        <v>266.78228227920386</v>
      </c>
    </row>
    <row r="7119" spans="2:3" x14ac:dyDescent="0.25">
      <c r="B7119" s="238">
        <v>7056</v>
      </c>
      <c r="C7119" s="237">
        <v>346.03794578738484</v>
      </c>
    </row>
    <row r="7120" spans="2:3" x14ac:dyDescent="0.25">
      <c r="B7120" s="238">
        <v>7057</v>
      </c>
      <c r="C7120" s="237">
        <v>-116.07257503234482</v>
      </c>
    </row>
    <row r="7121" spans="2:3" x14ac:dyDescent="0.25">
      <c r="B7121" s="238">
        <v>7058</v>
      </c>
      <c r="C7121" s="237">
        <v>-6.7041346751499731</v>
      </c>
    </row>
    <row r="7122" spans="2:3" x14ac:dyDescent="0.25">
      <c r="B7122" s="238">
        <v>7059</v>
      </c>
      <c r="C7122" s="237">
        <v>314.89262389903894</v>
      </c>
    </row>
    <row r="7123" spans="2:3" x14ac:dyDescent="0.25">
      <c r="B7123" s="238">
        <v>7060</v>
      </c>
      <c r="C7123" s="237">
        <v>-12.926912315237786</v>
      </c>
    </row>
    <row r="7124" spans="2:3" x14ac:dyDescent="0.25">
      <c r="B7124" s="238">
        <v>7061</v>
      </c>
      <c r="C7124" s="237">
        <v>189.8446410868425</v>
      </c>
    </row>
    <row r="7125" spans="2:3" x14ac:dyDescent="0.25">
      <c r="B7125" s="238">
        <v>7062</v>
      </c>
      <c r="C7125" s="237">
        <v>183.77144845260932</v>
      </c>
    </row>
    <row r="7126" spans="2:3" x14ac:dyDescent="0.25">
      <c r="B7126" s="238">
        <v>7063</v>
      </c>
      <c r="C7126" s="237">
        <v>-52.885545797899653</v>
      </c>
    </row>
    <row r="7127" spans="2:3" x14ac:dyDescent="0.25">
      <c r="B7127" s="238">
        <v>7064</v>
      </c>
      <c r="C7127" s="237">
        <v>14.71620452865794</v>
      </c>
    </row>
    <row r="7128" spans="2:3" x14ac:dyDescent="0.25">
      <c r="B7128" s="238">
        <v>7065</v>
      </c>
      <c r="C7128" s="237">
        <v>67.609958243860177</v>
      </c>
    </row>
    <row r="7129" spans="2:3" x14ac:dyDescent="0.25">
      <c r="B7129" s="238">
        <v>7066</v>
      </c>
      <c r="C7129" s="237">
        <v>311.87483418820221</v>
      </c>
    </row>
    <row r="7130" spans="2:3" x14ac:dyDescent="0.25">
      <c r="B7130" s="238">
        <v>7067</v>
      </c>
      <c r="C7130" s="237">
        <v>42.569169987337006</v>
      </c>
    </row>
    <row r="7131" spans="2:3" x14ac:dyDescent="0.25">
      <c r="B7131" s="238">
        <v>7068</v>
      </c>
      <c r="C7131" s="237">
        <v>219.05956015149332</v>
      </c>
    </row>
    <row r="7132" spans="2:3" x14ac:dyDescent="0.25">
      <c r="B7132" s="238">
        <v>7069</v>
      </c>
      <c r="C7132" s="237">
        <v>30.09061184930367</v>
      </c>
    </row>
    <row r="7133" spans="2:3" x14ac:dyDescent="0.25">
      <c r="B7133" s="238">
        <v>7070</v>
      </c>
      <c r="C7133" s="237">
        <v>233.43724230145142</v>
      </c>
    </row>
    <row r="7134" spans="2:3" x14ac:dyDescent="0.25">
      <c r="B7134" s="238">
        <v>7071</v>
      </c>
      <c r="C7134" s="237">
        <v>39.680437447731265</v>
      </c>
    </row>
    <row r="7135" spans="2:3" x14ac:dyDescent="0.25">
      <c r="B7135" s="238">
        <v>7072</v>
      </c>
      <c r="C7135" s="237">
        <v>165.59012893658738</v>
      </c>
    </row>
    <row r="7136" spans="2:3" x14ac:dyDescent="0.25">
      <c r="B7136" s="238">
        <v>7073</v>
      </c>
      <c r="C7136" s="237">
        <v>-167.84475039198679</v>
      </c>
    </row>
    <row r="7137" spans="2:3" x14ac:dyDescent="0.25">
      <c r="B7137" s="238">
        <v>7074</v>
      </c>
      <c r="C7137" s="237">
        <v>128.60734987257968</v>
      </c>
    </row>
    <row r="7138" spans="2:3" x14ac:dyDescent="0.25">
      <c r="B7138" s="238">
        <v>7075</v>
      </c>
      <c r="C7138" s="237">
        <v>154.15583231702834</v>
      </c>
    </row>
    <row r="7139" spans="2:3" x14ac:dyDescent="0.25">
      <c r="B7139" s="238">
        <v>7076</v>
      </c>
      <c r="C7139" s="237">
        <v>374.9323031899014</v>
      </c>
    </row>
    <row r="7140" spans="2:3" x14ac:dyDescent="0.25">
      <c r="B7140" s="238">
        <v>7077</v>
      </c>
      <c r="C7140" s="237">
        <v>43.743999249874165</v>
      </c>
    </row>
    <row r="7141" spans="2:3" x14ac:dyDescent="0.25">
      <c r="B7141" s="238">
        <v>7078</v>
      </c>
      <c r="C7141" s="237">
        <v>-44.757853076261227</v>
      </c>
    </row>
    <row r="7142" spans="2:3" x14ac:dyDescent="0.25">
      <c r="B7142" s="238">
        <v>7079</v>
      </c>
      <c r="C7142" s="237">
        <v>314.5292521864767</v>
      </c>
    </row>
    <row r="7143" spans="2:3" x14ac:dyDescent="0.25">
      <c r="B7143" s="238">
        <v>7080</v>
      </c>
      <c r="C7143" s="237">
        <v>41.059562002065249</v>
      </c>
    </row>
    <row r="7144" spans="2:3" x14ac:dyDescent="0.25">
      <c r="B7144" s="238">
        <v>7081</v>
      </c>
      <c r="C7144" s="237">
        <v>273.13216452790084</v>
      </c>
    </row>
    <row r="7145" spans="2:3" x14ac:dyDescent="0.25">
      <c r="B7145" s="238">
        <v>7082</v>
      </c>
      <c r="C7145" s="237">
        <v>-32.603449716298968</v>
      </c>
    </row>
    <row r="7146" spans="2:3" x14ac:dyDescent="0.25">
      <c r="B7146" s="238">
        <v>7083</v>
      </c>
      <c r="C7146" s="237">
        <v>176.55900976909155</v>
      </c>
    </row>
    <row r="7147" spans="2:3" x14ac:dyDescent="0.25">
      <c r="B7147" s="238">
        <v>7084</v>
      </c>
      <c r="C7147" s="237">
        <v>271.6778129741067</v>
      </c>
    </row>
    <row r="7148" spans="2:3" x14ac:dyDescent="0.25">
      <c r="B7148" s="238">
        <v>7085</v>
      </c>
      <c r="C7148" s="237">
        <v>231.94642841459523</v>
      </c>
    </row>
    <row r="7149" spans="2:3" x14ac:dyDescent="0.25">
      <c r="B7149" s="238">
        <v>7086</v>
      </c>
      <c r="C7149" s="237">
        <v>126.57050368120056</v>
      </c>
    </row>
    <row r="7150" spans="2:3" x14ac:dyDescent="0.25">
      <c r="B7150" s="238">
        <v>7087</v>
      </c>
      <c r="C7150" s="237">
        <v>40.618041164465964</v>
      </c>
    </row>
    <row r="7151" spans="2:3" x14ac:dyDescent="0.25">
      <c r="B7151" s="238">
        <v>7088</v>
      </c>
      <c r="C7151" s="237">
        <v>142.33019836110688</v>
      </c>
    </row>
    <row r="7152" spans="2:3" x14ac:dyDescent="0.25">
      <c r="B7152" s="238">
        <v>7089</v>
      </c>
      <c r="C7152" s="237">
        <v>-2.3006043633030657</v>
      </c>
    </row>
    <row r="7153" spans="2:3" x14ac:dyDescent="0.25">
      <c r="B7153" s="238">
        <v>7090</v>
      </c>
      <c r="C7153" s="237">
        <v>-138.73731468110401</v>
      </c>
    </row>
    <row r="7154" spans="2:3" x14ac:dyDescent="0.25">
      <c r="B7154" s="238">
        <v>7091</v>
      </c>
      <c r="C7154" s="237">
        <v>108.21534203503955</v>
      </c>
    </row>
    <row r="7155" spans="2:3" x14ac:dyDescent="0.25">
      <c r="B7155" s="238">
        <v>7092</v>
      </c>
      <c r="C7155" s="237">
        <v>-71.382408090300657</v>
      </c>
    </row>
    <row r="7156" spans="2:3" x14ac:dyDescent="0.25">
      <c r="B7156" s="238">
        <v>7093</v>
      </c>
      <c r="C7156" s="237">
        <v>72.165738001523522</v>
      </c>
    </row>
    <row r="7157" spans="2:3" x14ac:dyDescent="0.25">
      <c r="B7157" s="238">
        <v>7094</v>
      </c>
      <c r="C7157" s="237">
        <v>149.10675384366289</v>
      </c>
    </row>
    <row r="7158" spans="2:3" x14ac:dyDescent="0.25">
      <c r="B7158" s="238">
        <v>7095</v>
      </c>
      <c r="C7158" s="237">
        <v>59.239256523681412</v>
      </c>
    </row>
    <row r="7159" spans="2:3" x14ac:dyDescent="0.25">
      <c r="B7159" s="238">
        <v>7096</v>
      </c>
      <c r="C7159" s="237">
        <v>163.52717220378628</v>
      </c>
    </row>
    <row r="7160" spans="2:3" x14ac:dyDescent="0.25">
      <c r="B7160" s="238">
        <v>7097</v>
      </c>
      <c r="C7160" s="237">
        <v>307.73898002042438</v>
      </c>
    </row>
    <row r="7161" spans="2:3" x14ac:dyDescent="0.25">
      <c r="B7161" s="238">
        <v>7098</v>
      </c>
      <c r="C7161" s="237">
        <v>43.616554571195081</v>
      </c>
    </row>
    <row r="7162" spans="2:3" x14ac:dyDescent="0.25">
      <c r="B7162" s="238">
        <v>7099</v>
      </c>
      <c r="C7162" s="237">
        <v>279.6151811538881</v>
      </c>
    </row>
    <row r="7163" spans="2:3" x14ac:dyDescent="0.25">
      <c r="B7163" s="238">
        <v>7100</v>
      </c>
      <c r="C7163" s="237">
        <v>11.394995975763933</v>
      </c>
    </row>
    <row r="7164" spans="2:3" x14ac:dyDescent="0.25">
      <c r="B7164" s="238">
        <v>7101</v>
      </c>
      <c r="C7164" s="237">
        <v>112.01283196280259</v>
      </c>
    </row>
    <row r="7165" spans="2:3" x14ac:dyDescent="0.25">
      <c r="B7165" s="238">
        <v>7102</v>
      </c>
      <c r="C7165" s="237">
        <v>-97.165127735121928</v>
      </c>
    </row>
    <row r="7166" spans="2:3" x14ac:dyDescent="0.25">
      <c r="B7166" s="238">
        <v>7103</v>
      </c>
      <c r="C7166" s="237">
        <v>129.52088123772296</v>
      </c>
    </row>
    <row r="7167" spans="2:3" x14ac:dyDescent="0.25">
      <c r="B7167" s="238">
        <v>7104</v>
      </c>
      <c r="C7167" s="237">
        <v>-73.013911981810878</v>
      </c>
    </row>
    <row r="7168" spans="2:3" x14ac:dyDescent="0.25">
      <c r="B7168" s="238">
        <v>7105</v>
      </c>
      <c r="C7168" s="237">
        <v>209.13745928325861</v>
      </c>
    </row>
    <row r="7169" spans="2:3" x14ac:dyDescent="0.25">
      <c r="B7169" s="238">
        <v>7106</v>
      </c>
      <c r="C7169" s="237">
        <v>274.18555330659831</v>
      </c>
    </row>
    <row r="7170" spans="2:3" x14ac:dyDescent="0.25">
      <c r="B7170" s="238">
        <v>7107</v>
      </c>
      <c r="C7170" s="237">
        <v>84.436006067474082</v>
      </c>
    </row>
    <row r="7171" spans="2:3" x14ac:dyDescent="0.25">
      <c r="B7171" s="238">
        <v>7108</v>
      </c>
      <c r="C7171" s="237">
        <v>-7.1139413508734606</v>
      </c>
    </row>
    <row r="7172" spans="2:3" x14ac:dyDescent="0.25">
      <c r="B7172" s="238">
        <v>7109</v>
      </c>
      <c r="C7172" s="237">
        <v>73.837120073380405</v>
      </c>
    </row>
    <row r="7173" spans="2:3" x14ac:dyDescent="0.25">
      <c r="B7173" s="238">
        <v>7110</v>
      </c>
      <c r="C7173" s="237">
        <v>260.11581069421356</v>
      </c>
    </row>
    <row r="7174" spans="2:3" x14ac:dyDescent="0.25">
      <c r="B7174" s="238">
        <v>7111</v>
      </c>
      <c r="C7174" s="237">
        <v>70.282910920532871</v>
      </c>
    </row>
    <row r="7175" spans="2:3" x14ac:dyDescent="0.25">
      <c r="B7175" s="238">
        <v>7112</v>
      </c>
      <c r="C7175" s="237">
        <v>114.76111144621132</v>
      </c>
    </row>
    <row r="7176" spans="2:3" x14ac:dyDescent="0.25">
      <c r="B7176" s="238">
        <v>7113</v>
      </c>
      <c r="C7176" s="237">
        <v>145.19602381416584</v>
      </c>
    </row>
    <row r="7177" spans="2:3" x14ac:dyDescent="0.25">
      <c r="B7177" s="238">
        <v>7114</v>
      </c>
      <c r="C7177" s="237">
        <v>269.0432468715253</v>
      </c>
    </row>
    <row r="7178" spans="2:3" x14ac:dyDescent="0.25">
      <c r="B7178" s="238">
        <v>7115</v>
      </c>
      <c r="C7178" s="237">
        <v>31.604080689292815</v>
      </c>
    </row>
    <row r="7179" spans="2:3" x14ac:dyDescent="0.25">
      <c r="B7179" s="238">
        <v>7116</v>
      </c>
      <c r="C7179" s="237">
        <v>82.4497501619866</v>
      </c>
    </row>
    <row r="7180" spans="2:3" x14ac:dyDescent="0.25">
      <c r="B7180" s="238">
        <v>7117</v>
      </c>
      <c r="C7180" s="237">
        <v>10.355453153075558</v>
      </c>
    </row>
    <row r="7181" spans="2:3" x14ac:dyDescent="0.25">
      <c r="B7181" s="238">
        <v>7118</v>
      </c>
      <c r="C7181" s="237">
        <v>-45.413932688903031</v>
      </c>
    </row>
    <row r="7182" spans="2:3" x14ac:dyDescent="0.25">
      <c r="B7182" s="238">
        <v>7119</v>
      </c>
      <c r="C7182" s="237">
        <v>305.98835937468334</v>
      </c>
    </row>
    <row r="7183" spans="2:3" x14ac:dyDescent="0.25">
      <c r="B7183" s="238">
        <v>7120</v>
      </c>
      <c r="C7183" s="237">
        <v>34.066038315261551</v>
      </c>
    </row>
    <row r="7184" spans="2:3" x14ac:dyDescent="0.25">
      <c r="B7184" s="238">
        <v>7121</v>
      </c>
      <c r="C7184" s="237">
        <v>-47.62508541731799</v>
      </c>
    </row>
    <row r="7185" spans="2:3" x14ac:dyDescent="0.25">
      <c r="B7185" s="238">
        <v>7122</v>
      </c>
      <c r="C7185" s="237">
        <v>131.77408987822258</v>
      </c>
    </row>
    <row r="7186" spans="2:3" x14ac:dyDescent="0.25">
      <c r="B7186" s="238">
        <v>7123</v>
      </c>
      <c r="C7186" s="237">
        <v>-27.630264720263511</v>
      </c>
    </row>
    <row r="7187" spans="2:3" x14ac:dyDescent="0.25">
      <c r="B7187" s="238">
        <v>7124</v>
      </c>
      <c r="C7187" s="237">
        <v>-28.905628712196489</v>
      </c>
    </row>
    <row r="7188" spans="2:3" x14ac:dyDescent="0.25">
      <c r="B7188" s="238">
        <v>7125</v>
      </c>
      <c r="C7188" s="237">
        <v>186.86006598908318</v>
      </c>
    </row>
    <row r="7189" spans="2:3" x14ac:dyDescent="0.25">
      <c r="B7189" s="238">
        <v>7126</v>
      </c>
      <c r="C7189" s="237">
        <v>203.76044612579756</v>
      </c>
    </row>
    <row r="7190" spans="2:3" x14ac:dyDescent="0.25">
      <c r="B7190" s="238">
        <v>7127</v>
      </c>
      <c r="C7190" s="237">
        <v>36.329963006671548</v>
      </c>
    </row>
    <row r="7191" spans="2:3" x14ac:dyDescent="0.25">
      <c r="B7191" s="238">
        <v>7128</v>
      </c>
      <c r="C7191" s="237">
        <v>46.246766244448352</v>
      </c>
    </row>
    <row r="7192" spans="2:3" x14ac:dyDescent="0.25">
      <c r="B7192" s="238">
        <v>7129</v>
      </c>
      <c r="C7192" s="237">
        <v>2.4195772575052672</v>
      </c>
    </row>
    <row r="7193" spans="2:3" x14ac:dyDescent="0.25">
      <c r="B7193" s="238">
        <v>7130</v>
      </c>
      <c r="C7193" s="237">
        <v>66.968760255644241</v>
      </c>
    </row>
    <row r="7194" spans="2:3" x14ac:dyDescent="0.25">
      <c r="B7194" s="238">
        <v>7131</v>
      </c>
      <c r="C7194" s="237">
        <v>324.57324829096632</v>
      </c>
    </row>
    <row r="7195" spans="2:3" x14ac:dyDescent="0.25">
      <c r="B7195" s="238">
        <v>7132</v>
      </c>
      <c r="C7195" s="237">
        <v>61.855009900768998</v>
      </c>
    </row>
    <row r="7196" spans="2:3" x14ac:dyDescent="0.25">
      <c r="B7196" s="238">
        <v>7133</v>
      </c>
      <c r="C7196" s="237">
        <v>28.441197874405532</v>
      </c>
    </row>
    <row r="7197" spans="2:3" x14ac:dyDescent="0.25">
      <c r="B7197" s="238">
        <v>7134</v>
      </c>
      <c r="C7197" s="237">
        <v>168.14064405528313</v>
      </c>
    </row>
    <row r="7198" spans="2:3" x14ac:dyDescent="0.25">
      <c r="B7198" s="238">
        <v>7135</v>
      </c>
      <c r="C7198" s="237">
        <v>90.982477912349026</v>
      </c>
    </row>
    <row r="7199" spans="2:3" x14ac:dyDescent="0.25">
      <c r="B7199" s="238">
        <v>7136</v>
      </c>
      <c r="C7199" s="237">
        <v>292.49946398063537</v>
      </c>
    </row>
    <row r="7200" spans="2:3" x14ac:dyDescent="0.25">
      <c r="B7200" s="238">
        <v>7137</v>
      </c>
      <c r="C7200" s="237">
        <v>-22.940813289752185</v>
      </c>
    </row>
    <row r="7201" spans="2:3" x14ac:dyDescent="0.25">
      <c r="B7201" s="238">
        <v>7138</v>
      </c>
      <c r="C7201" s="237">
        <v>314.09360145051733</v>
      </c>
    </row>
    <row r="7202" spans="2:3" x14ac:dyDescent="0.25">
      <c r="B7202" s="238">
        <v>7139</v>
      </c>
      <c r="C7202" s="237">
        <v>241.12911010284216</v>
      </c>
    </row>
    <row r="7203" spans="2:3" x14ac:dyDescent="0.25">
      <c r="B7203" s="238">
        <v>7140</v>
      </c>
      <c r="C7203" s="237">
        <v>438.442166857367</v>
      </c>
    </row>
    <row r="7204" spans="2:3" x14ac:dyDescent="0.25">
      <c r="B7204" s="238">
        <v>7141</v>
      </c>
      <c r="C7204" s="237">
        <v>271.83238395218473</v>
      </c>
    </row>
    <row r="7205" spans="2:3" x14ac:dyDescent="0.25">
      <c r="B7205" s="238">
        <v>7142</v>
      </c>
      <c r="C7205" s="237">
        <v>40.396633895787986</v>
      </c>
    </row>
    <row r="7206" spans="2:3" x14ac:dyDescent="0.25">
      <c r="B7206" s="238">
        <v>7143</v>
      </c>
      <c r="C7206" s="237">
        <v>47.689239788434023</v>
      </c>
    </row>
    <row r="7207" spans="2:3" x14ac:dyDescent="0.25">
      <c r="B7207" s="238">
        <v>7144</v>
      </c>
      <c r="C7207" s="237">
        <v>116.6331239235631</v>
      </c>
    </row>
    <row r="7208" spans="2:3" x14ac:dyDescent="0.25">
      <c r="B7208" s="238">
        <v>7145</v>
      </c>
      <c r="C7208" s="237">
        <v>-70.614047839580707</v>
      </c>
    </row>
    <row r="7209" spans="2:3" x14ac:dyDescent="0.25">
      <c r="B7209" s="238">
        <v>7146</v>
      </c>
      <c r="C7209" s="237">
        <v>58.348220826740381</v>
      </c>
    </row>
    <row r="7210" spans="2:3" x14ac:dyDescent="0.25">
      <c r="B7210" s="238">
        <v>7147</v>
      </c>
      <c r="C7210" s="237">
        <v>65.579164673657459</v>
      </c>
    </row>
    <row r="7211" spans="2:3" x14ac:dyDescent="0.25">
      <c r="B7211" s="238">
        <v>7148</v>
      </c>
      <c r="C7211" s="237">
        <v>70.318743443607588</v>
      </c>
    </row>
    <row r="7212" spans="2:3" x14ac:dyDescent="0.25">
      <c r="B7212" s="238">
        <v>7149</v>
      </c>
      <c r="C7212" s="237">
        <v>79.672178763528464</v>
      </c>
    </row>
    <row r="7213" spans="2:3" x14ac:dyDescent="0.25">
      <c r="B7213" s="238">
        <v>7150</v>
      </c>
      <c r="C7213" s="237">
        <v>232.37521824227866</v>
      </c>
    </row>
    <row r="7214" spans="2:3" x14ac:dyDescent="0.25">
      <c r="B7214" s="238">
        <v>7151</v>
      </c>
      <c r="C7214" s="237">
        <v>179.15079345939043</v>
      </c>
    </row>
    <row r="7215" spans="2:3" x14ac:dyDescent="0.25">
      <c r="B7215" s="238">
        <v>7152</v>
      </c>
      <c r="C7215" s="237">
        <v>-24.234636188554873</v>
      </c>
    </row>
    <row r="7216" spans="2:3" x14ac:dyDescent="0.25">
      <c r="B7216" s="238">
        <v>7153</v>
      </c>
      <c r="C7216" s="237">
        <v>170.8864604662914</v>
      </c>
    </row>
    <row r="7217" spans="2:3" x14ac:dyDescent="0.25">
      <c r="B7217" s="238">
        <v>7154</v>
      </c>
      <c r="C7217" s="237">
        <v>44.272700136213913</v>
      </c>
    </row>
    <row r="7218" spans="2:3" x14ac:dyDescent="0.25">
      <c r="B7218" s="238">
        <v>7155</v>
      </c>
      <c r="C7218" s="237">
        <v>51.041105032887941</v>
      </c>
    </row>
    <row r="7219" spans="2:3" x14ac:dyDescent="0.25">
      <c r="B7219" s="238">
        <v>7156</v>
      </c>
      <c r="C7219" s="237">
        <v>38.434457284443141</v>
      </c>
    </row>
    <row r="7220" spans="2:3" x14ac:dyDescent="0.25">
      <c r="B7220" s="238">
        <v>7157</v>
      </c>
      <c r="C7220" s="237">
        <v>317.41565216452079</v>
      </c>
    </row>
    <row r="7221" spans="2:3" x14ac:dyDescent="0.25">
      <c r="B7221" s="238">
        <v>7158</v>
      </c>
      <c r="C7221" s="237">
        <v>112.24257970878472</v>
      </c>
    </row>
    <row r="7222" spans="2:3" x14ac:dyDescent="0.25">
      <c r="B7222" s="238">
        <v>7159</v>
      </c>
      <c r="C7222" s="237">
        <v>84.193378679556034</v>
      </c>
    </row>
    <row r="7223" spans="2:3" x14ac:dyDescent="0.25">
      <c r="B7223" s="238">
        <v>7160</v>
      </c>
      <c r="C7223" s="237">
        <v>123.17102461365448</v>
      </c>
    </row>
    <row r="7224" spans="2:3" x14ac:dyDescent="0.25">
      <c r="B7224" s="238">
        <v>7161</v>
      </c>
      <c r="C7224" s="237">
        <v>97.431451062313357</v>
      </c>
    </row>
    <row r="7225" spans="2:3" x14ac:dyDescent="0.25">
      <c r="B7225" s="238">
        <v>7162</v>
      </c>
      <c r="C7225" s="237">
        <v>150.87186839980163</v>
      </c>
    </row>
    <row r="7226" spans="2:3" x14ac:dyDescent="0.25">
      <c r="B7226" s="238">
        <v>7163</v>
      </c>
      <c r="C7226" s="237">
        <v>201.32053017063782</v>
      </c>
    </row>
    <row r="7227" spans="2:3" x14ac:dyDescent="0.25">
      <c r="B7227" s="238">
        <v>7164</v>
      </c>
      <c r="C7227" s="237">
        <v>148.73781089017172</v>
      </c>
    </row>
    <row r="7228" spans="2:3" x14ac:dyDescent="0.25">
      <c r="B7228" s="238">
        <v>7165</v>
      </c>
      <c r="C7228" s="237">
        <v>-3.7347635380748869</v>
      </c>
    </row>
    <row r="7229" spans="2:3" x14ac:dyDescent="0.25">
      <c r="B7229" s="238">
        <v>7166</v>
      </c>
      <c r="C7229" s="237">
        <v>382.36796966131226</v>
      </c>
    </row>
    <row r="7230" spans="2:3" x14ac:dyDescent="0.25">
      <c r="B7230" s="238">
        <v>7167</v>
      </c>
      <c r="C7230" s="237">
        <v>173.84246315772265</v>
      </c>
    </row>
    <row r="7231" spans="2:3" x14ac:dyDescent="0.25">
      <c r="B7231" s="238">
        <v>7168</v>
      </c>
      <c r="C7231" s="237">
        <v>-2.889812756442609</v>
      </c>
    </row>
    <row r="7232" spans="2:3" x14ac:dyDescent="0.25">
      <c r="B7232" s="238">
        <v>7169</v>
      </c>
      <c r="C7232" s="237">
        <v>-24.141056007469075</v>
      </c>
    </row>
    <row r="7233" spans="2:3" x14ac:dyDescent="0.25">
      <c r="B7233" s="238">
        <v>7170</v>
      </c>
      <c r="C7233" s="237">
        <v>330.90560886558035</v>
      </c>
    </row>
    <row r="7234" spans="2:3" x14ac:dyDescent="0.25">
      <c r="B7234" s="238">
        <v>7171</v>
      </c>
      <c r="C7234" s="237">
        <v>138.54563278368022</v>
      </c>
    </row>
    <row r="7235" spans="2:3" x14ac:dyDescent="0.25">
      <c r="B7235" s="238">
        <v>7172</v>
      </c>
      <c r="C7235" s="237">
        <v>141.7220402790243</v>
      </c>
    </row>
    <row r="7236" spans="2:3" x14ac:dyDescent="0.25">
      <c r="B7236" s="238">
        <v>7173</v>
      </c>
      <c r="C7236" s="237">
        <v>72.332491970154408</v>
      </c>
    </row>
    <row r="7237" spans="2:3" x14ac:dyDescent="0.25">
      <c r="B7237" s="238">
        <v>7174</v>
      </c>
      <c r="C7237" s="237">
        <v>251.78736166658527</v>
      </c>
    </row>
    <row r="7238" spans="2:3" x14ac:dyDescent="0.25">
      <c r="B7238" s="238">
        <v>7175</v>
      </c>
      <c r="C7238" s="237">
        <v>344.01803437382625</v>
      </c>
    </row>
    <row r="7239" spans="2:3" x14ac:dyDescent="0.25">
      <c r="B7239" s="238">
        <v>7176</v>
      </c>
      <c r="C7239" s="237">
        <v>-74.803403223862404</v>
      </c>
    </row>
    <row r="7240" spans="2:3" x14ac:dyDescent="0.25">
      <c r="B7240" s="238">
        <v>7177</v>
      </c>
      <c r="C7240" s="237">
        <v>179.69423429225446</v>
      </c>
    </row>
    <row r="7241" spans="2:3" x14ac:dyDescent="0.25">
      <c r="B7241" s="238">
        <v>7178</v>
      </c>
      <c r="C7241" s="237">
        <v>107.48645915112296</v>
      </c>
    </row>
    <row r="7242" spans="2:3" x14ac:dyDescent="0.25">
      <c r="B7242" s="238">
        <v>7179</v>
      </c>
      <c r="C7242" s="237">
        <v>-45.846524036456344</v>
      </c>
    </row>
    <row r="7243" spans="2:3" x14ac:dyDescent="0.25">
      <c r="B7243" s="238">
        <v>7180</v>
      </c>
      <c r="C7243" s="237">
        <v>-76.62994648162757</v>
      </c>
    </row>
    <row r="7244" spans="2:3" x14ac:dyDescent="0.25">
      <c r="B7244" s="238">
        <v>7181</v>
      </c>
      <c r="C7244" s="237">
        <v>211.48807839592308</v>
      </c>
    </row>
    <row r="7245" spans="2:3" x14ac:dyDescent="0.25">
      <c r="B7245" s="238">
        <v>7182</v>
      </c>
      <c r="C7245" s="237">
        <v>134.76237889909382</v>
      </c>
    </row>
    <row r="7246" spans="2:3" x14ac:dyDescent="0.25">
      <c r="B7246" s="238">
        <v>7183</v>
      </c>
      <c r="C7246" s="237">
        <v>85.513955969079575</v>
      </c>
    </row>
    <row r="7247" spans="2:3" x14ac:dyDescent="0.25">
      <c r="B7247" s="238">
        <v>7184</v>
      </c>
      <c r="C7247" s="237">
        <v>44.21378106941637</v>
      </c>
    </row>
    <row r="7248" spans="2:3" x14ac:dyDescent="0.25">
      <c r="B7248" s="238">
        <v>7185</v>
      </c>
      <c r="C7248" s="237">
        <v>169.28416062442602</v>
      </c>
    </row>
    <row r="7249" spans="2:3" x14ac:dyDescent="0.25">
      <c r="B7249" s="238">
        <v>7186</v>
      </c>
      <c r="C7249" s="237">
        <v>-88.628608723786698</v>
      </c>
    </row>
    <row r="7250" spans="2:3" x14ac:dyDescent="0.25">
      <c r="B7250" s="238">
        <v>7187</v>
      </c>
      <c r="C7250" s="237">
        <v>249.85140297670051</v>
      </c>
    </row>
    <row r="7251" spans="2:3" x14ac:dyDescent="0.25">
      <c r="B7251" s="238">
        <v>7188</v>
      </c>
      <c r="C7251" s="237">
        <v>159.77116982530046</v>
      </c>
    </row>
    <row r="7252" spans="2:3" x14ac:dyDescent="0.25">
      <c r="B7252" s="238">
        <v>7189</v>
      </c>
      <c r="C7252" s="237">
        <v>73.119570803799007</v>
      </c>
    </row>
    <row r="7253" spans="2:3" x14ac:dyDescent="0.25">
      <c r="B7253" s="238">
        <v>7190</v>
      </c>
      <c r="C7253" s="237">
        <v>380.29916042209533</v>
      </c>
    </row>
    <row r="7254" spans="2:3" x14ac:dyDescent="0.25">
      <c r="B7254" s="238">
        <v>7191</v>
      </c>
      <c r="C7254" s="237">
        <v>310.01498098592026</v>
      </c>
    </row>
    <row r="7255" spans="2:3" x14ac:dyDescent="0.25">
      <c r="B7255" s="238">
        <v>7192</v>
      </c>
      <c r="C7255" s="237">
        <v>8.6799474559673655</v>
      </c>
    </row>
    <row r="7256" spans="2:3" x14ac:dyDescent="0.25">
      <c r="B7256" s="238">
        <v>7193</v>
      </c>
      <c r="C7256" s="237">
        <v>249.98129100806227</v>
      </c>
    </row>
    <row r="7257" spans="2:3" x14ac:dyDescent="0.25">
      <c r="B7257" s="238">
        <v>7194</v>
      </c>
      <c r="C7257" s="237">
        <v>87.905382038400404</v>
      </c>
    </row>
    <row r="7258" spans="2:3" x14ac:dyDescent="0.25">
      <c r="B7258" s="238">
        <v>7195</v>
      </c>
      <c r="C7258" s="237">
        <v>8.5642699930973549</v>
      </c>
    </row>
    <row r="7259" spans="2:3" x14ac:dyDescent="0.25">
      <c r="B7259" s="238">
        <v>7196</v>
      </c>
      <c r="C7259" s="237">
        <v>39.274129761773906</v>
      </c>
    </row>
    <row r="7260" spans="2:3" x14ac:dyDescent="0.25">
      <c r="B7260" s="238">
        <v>7197</v>
      </c>
      <c r="C7260" s="237">
        <v>320.47027950740869</v>
      </c>
    </row>
    <row r="7261" spans="2:3" x14ac:dyDescent="0.25">
      <c r="B7261" s="238">
        <v>7198</v>
      </c>
      <c r="C7261" s="237">
        <v>254.63338043492311</v>
      </c>
    </row>
    <row r="7262" spans="2:3" x14ac:dyDescent="0.25">
      <c r="B7262" s="238">
        <v>7199</v>
      </c>
      <c r="C7262" s="237">
        <v>52.848130570128262</v>
      </c>
    </row>
    <row r="7263" spans="2:3" x14ac:dyDescent="0.25">
      <c r="B7263" s="238">
        <v>7200</v>
      </c>
      <c r="C7263" s="237">
        <v>15.79667027048383</v>
      </c>
    </row>
    <row r="7264" spans="2:3" x14ac:dyDescent="0.25">
      <c r="B7264" s="238">
        <v>7201</v>
      </c>
      <c r="C7264" s="237">
        <v>36.295336468088365</v>
      </c>
    </row>
    <row r="7265" spans="2:3" x14ac:dyDescent="0.25">
      <c r="B7265" s="238">
        <v>7202</v>
      </c>
      <c r="C7265" s="237">
        <v>25.754695372114426</v>
      </c>
    </row>
    <row r="7266" spans="2:3" x14ac:dyDescent="0.25">
      <c r="B7266" s="238">
        <v>7203</v>
      </c>
      <c r="C7266" s="237">
        <v>-0.15004007264930408</v>
      </c>
    </row>
    <row r="7267" spans="2:3" x14ac:dyDescent="0.25">
      <c r="B7267" s="238">
        <v>7204</v>
      </c>
      <c r="C7267" s="237">
        <v>309.183659315721</v>
      </c>
    </row>
    <row r="7268" spans="2:3" x14ac:dyDescent="0.25">
      <c r="B7268" s="238">
        <v>7205</v>
      </c>
      <c r="C7268" s="237">
        <v>-72.378739806372323</v>
      </c>
    </row>
    <row r="7269" spans="2:3" x14ac:dyDescent="0.25">
      <c r="B7269" s="238">
        <v>7206</v>
      </c>
      <c r="C7269" s="237">
        <v>268.12443762247921</v>
      </c>
    </row>
    <row r="7270" spans="2:3" x14ac:dyDescent="0.25">
      <c r="B7270" s="238">
        <v>7207</v>
      </c>
      <c r="C7270" s="237">
        <v>174.62198048644044</v>
      </c>
    </row>
    <row r="7271" spans="2:3" x14ac:dyDescent="0.25">
      <c r="B7271" s="238">
        <v>7208</v>
      </c>
      <c r="C7271" s="237">
        <v>215.4238718013093</v>
      </c>
    </row>
    <row r="7272" spans="2:3" x14ac:dyDescent="0.25">
      <c r="B7272" s="238">
        <v>7209</v>
      </c>
      <c r="C7272" s="237">
        <v>114.41012978004309</v>
      </c>
    </row>
    <row r="7273" spans="2:3" x14ac:dyDescent="0.25">
      <c r="B7273" s="238">
        <v>7210</v>
      </c>
      <c r="C7273" s="237">
        <v>156.34512172751306</v>
      </c>
    </row>
    <row r="7274" spans="2:3" x14ac:dyDescent="0.25">
      <c r="B7274" s="238">
        <v>7211</v>
      </c>
      <c r="C7274" s="237">
        <v>452.86648623502981</v>
      </c>
    </row>
    <row r="7275" spans="2:3" x14ac:dyDescent="0.25">
      <c r="B7275" s="238">
        <v>7212</v>
      </c>
      <c r="C7275" s="237">
        <v>-68.954959855743681</v>
      </c>
    </row>
    <row r="7276" spans="2:3" x14ac:dyDescent="0.25">
      <c r="B7276" s="238">
        <v>7213</v>
      </c>
      <c r="C7276" s="237">
        <v>70.964839347464832</v>
      </c>
    </row>
    <row r="7277" spans="2:3" x14ac:dyDescent="0.25">
      <c r="B7277" s="238">
        <v>7214</v>
      </c>
      <c r="C7277" s="237">
        <v>26.613657367304697</v>
      </c>
    </row>
    <row r="7278" spans="2:3" x14ac:dyDescent="0.25">
      <c r="B7278" s="238">
        <v>7215</v>
      </c>
      <c r="C7278" s="237">
        <v>67.599542938010558</v>
      </c>
    </row>
    <row r="7279" spans="2:3" x14ac:dyDescent="0.25">
      <c r="B7279" s="238">
        <v>7216</v>
      </c>
      <c r="C7279" s="237">
        <v>-110.11767629455852</v>
      </c>
    </row>
    <row r="7280" spans="2:3" x14ac:dyDescent="0.25">
      <c r="B7280" s="238">
        <v>7217</v>
      </c>
      <c r="C7280" s="237">
        <v>102.89001493842913</v>
      </c>
    </row>
    <row r="7281" spans="2:3" x14ac:dyDescent="0.25">
      <c r="B7281" s="238">
        <v>7218</v>
      </c>
      <c r="C7281" s="237">
        <v>117.05336195146333</v>
      </c>
    </row>
    <row r="7282" spans="2:3" x14ac:dyDescent="0.25">
      <c r="B7282" s="238">
        <v>7219</v>
      </c>
      <c r="C7282" s="237">
        <v>-48.737648386849486</v>
      </c>
    </row>
    <row r="7283" spans="2:3" x14ac:dyDescent="0.25">
      <c r="B7283" s="238">
        <v>7220</v>
      </c>
      <c r="C7283" s="237">
        <v>104.87268927043851</v>
      </c>
    </row>
    <row r="7284" spans="2:3" x14ac:dyDescent="0.25">
      <c r="B7284" s="238">
        <v>7221</v>
      </c>
      <c r="C7284" s="237">
        <v>184.87717799255464</v>
      </c>
    </row>
    <row r="7285" spans="2:3" x14ac:dyDescent="0.25">
      <c r="B7285" s="238">
        <v>7222</v>
      </c>
      <c r="C7285" s="237">
        <v>205.52190792221796</v>
      </c>
    </row>
    <row r="7286" spans="2:3" x14ac:dyDescent="0.25">
      <c r="B7286" s="238">
        <v>7223</v>
      </c>
      <c r="C7286" s="237">
        <v>4.4012434689255855</v>
      </c>
    </row>
    <row r="7287" spans="2:3" x14ac:dyDescent="0.25">
      <c r="B7287" s="238">
        <v>7224</v>
      </c>
      <c r="C7287" s="237">
        <v>36.805650822523376</v>
      </c>
    </row>
    <row r="7288" spans="2:3" x14ac:dyDescent="0.25">
      <c r="B7288" s="238">
        <v>7225</v>
      </c>
      <c r="C7288" s="237">
        <v>389.91207685737675</v>
      </c>
    </row>
    <row r="7289" spans="2:3" x14ac:dyDescent="0.25">
      <c r="B7289" s="238">
        <v>7226</v>
      </c>
      <c r="C7289" s="237">
        <v>287.9311980674388</v>
      </c>
    </row>
    <row r="7290" spans="2:3" x14ac:dyDescent="0.25">
      <c r="B7290" s="238">
        <v>7227</v>
      </c>
      <c r="C7290" s="237">
        <v>236.6580253088062</v>
      </c>
    </row>
    <row r="7291" spans="2:3" x14ac:dyDescent="0.25">
      <c r="B7291" s="238">
        <v>7228</v>
      </c>
      <c r="C7291" s="237">
        <v>143.85599231201607</v>
      </c>
    </row>
    <row r="7292" spans="2:3" x14ac:dyDescent="0.25">
      <c r="B7292" s="238">
        <v>7229</v>
      </c>
      <c r="C7292" s="237">
        <v>35.995979908295368</v>
      </c>
    </row>
    <row r="7293" spans="2:3" x14ac:dyDescent="0.25">
      <c r="B7293" s="238">
        <v>7230</v>
      </c>
      <c r="C7293" s="237">
        <v>205.49328592540579</v>
      </c>
    </row>
    <row r="7294" spans="2:3" x14ac:dyDescent="0.25">
      <c r="B7294" s="238">
        <v>7231</v>
      </c>
      <c r="C7294" s="237">
        <v>227.82049979080728</v>
      </c>
    </row>
    <row r="7295" spans="2:3" x14ac:dyDescent="0.25">
      <c r="B7295" s="238">
        <v>7232</v>
      </c>
      <c r="C7295" s="237">
        <v>142.89600657064742</v>
      </c>
    </row>
    <row r="7296" spans="2:3" x14ac:dyDescent="0.25">
      <c r="B7296" s="238">
        <v>7233</v>
      </c>
      <c r="C7296" s="237">
        <v>94.735665589671825</v>
      </c>
    </row>
    <row r="7297" spans="2:3" x14ac:dyDescent="0.25">
      <c r="B7297" s="238">
        <v>7234</v>
      </c>
      <c r="C7297" s="237">
        <v>253.07494487860981</v>
      </c>
    </row>
    <row r="7298" spans="2:3" x14ac:dyDescent="0.25">
      <c r="B7298" s="238">
        <v>7235</v>
      </c>
      <c r="C7298" s="237">
        <v>358.20208095175201</v>
      </c>
    </row>
    <row r="7299" spans="2:3" x14ac:dyDescent="0.25">
      <c r="B7299" s="238">
        <v>7236</v>
      </c>
      <c r="C7299" s="237">
        <v>131.83501511453312</v>
      </c>
    </row>
    <row r="7300" spans="2:3" x14ac:dyDescent="0.25">
      <c r="B7300" s="238">
        <v>7237</v>
      </c>
      <c r="C7300" s="237">
        <v>-119.09098403333266</v>
      </c>
    </row>
    <row r="7301" spans="2:3" x14ac:dyDescent="0.25">
      <c r="B7301" s="238">
        <v>7238</v>
      </c>
      <c r="C7301" s="237">
        <v>-38.106131343933328</v>
      </c>
    </row>
    <row r="7302" spans="2:3" x14ac:dyDescent="0.25">
      <c r="B7302" s="238">
        <v>7239</v>
      </c>
      <c r="C7302" s="237">
        <v>-19.118509477157573</v>
      </c>
    </row>
    <row r="7303" spans="2:3" x14ac:dyDescent="0.25">
      <c r="B7303" s="238">
        <v>7240</v>
      </c>
      <c r="C7303" s="237">
        <v>180.77334413346875</v>
      </c>
    </row>
    <row r="7304" spans="2:3" x14ac:dyDescent="0.25">
      <c r="B7304" s="238">
        <v>7241</v>
      </c>
      <c r="C7304" s="237">
        <v>69.003133513790601</v>
      </c>
    </row>
    <row r="7305" spans="2:3" x14ac:dyDescent="0.25">
      <c r="B7305" s="238">
        <v>7242</v>
      </c>
      <c r="C7305" s="237">
        <v>194.44702287718781</v>
      </c>
    </row>
    <row r="7306" spans="2:3" x14ac:dyDescent="0.25">
      <c r="B7306" s="238">
        <v>7243</v>
      </c>
      <c r="C7306" s="237">
        <v>249.11866912557099</v>
      </c>
    </row>
    <row r="7307" spans="2:3" x14ac:dyDescent="0.25">
      <c r="B7307" s="238">
        <v>7244</v>
      </c>
      <c r="C7307" s="237">
        <v>34.03934449361897</v>
      </c>
    </row>
    <row r="7308" spans="2:3" x14ac:dyDescent="0.25">
      <c r="B7308" s="238">
        <v>7245</v>
      </c>
      <c r="C7308" s="237">
        <v>180.17491688657591</v>
      </c>
    </row>
    <row r="7309" spans="2:3" x14ac:dyDescent="0.25">
      <c r="B7309" s="238">
        <v>7246</v>
      </c>
      <c r="C7309" s="237">
        <v>248.6144149676164</v>
      </c>
    </row>
    <row r="7310" spans="2:3" x14ac:dyDescent="0.25">
      <c r="B7310" s="238">
        <v>7247</v>
      </c>
      <c r="C7310" s="237">
        <v>253.93917174648007</v>
      </c>
    </row>
    <row r="7311" spans="2:3" x14ac:dyDescent="0.25">
      <c r="B7311" s="238">
        <v>7248</v>
      </c>
      <c r="C7311" s="237">
        <v>218.30367992462823</v>
      </c>
    </row>
    <row r="7312" spans="2:3" x14ac:dyDescent="0.25">
      <c r="B7312" s="238">
        <v>7249</v>
      </c>
      <c r="C7312" s="237">
        <v>238.1897904050843</v>
      </c>
    </row>
    <row r="7313" spans="2:3" x14ac:dyDescent="0.25">
      <c r="B7313" s="238">
        <v>7250</v>
      </c>
      <c r="C7313" s="237">
        <v>103.13865763848894</v>
      </c>
    </row>
    <row r="7314" spans="2:3" x14ac:dyDescent="0.25">
      <c r="B7314" s="238">
        <v>7251</v>
      </c>
      <c r="C7314" s="237">
        <v>-43.632804334601587</v>
      </c>
    </row>
    <row r="7315" spans="2:3" x14ac:dyDescent="0.25">
      <c r="B7315" s="238">
        <v>7252</v>
      </c>
      <c r="C7315" s="237">
        <v>51.794387898481432</v>
      </c>
    </row>
    <row r="7316" spans="2:3" x14ac:dyDescent="0.25">
      <c r="B7316" s="238">
        <v>7253</v>
      </c>
      <c r="C7316" s="237">
        <v>325.21651229772533</v>
      </c>
    </row>
    <row r="7317" spans="2:3" x14ac:dyDescent="0.25">
      <c r="B7317" s="238">
        <v>7254</v>
      </c>
      <c r="C7317" s="237">
        <v>372.51670707546157</v>
      </c>
    </row>
    <row r="7318" spans="2:3" x14ac:dyDescent="0.25">
      <c r="B7318" s="238">
        <v>7255</v>
      </c>
      <c r="C7318" s="237">
        <v>227.07983332086422</v>
      </c>
    </row>
    <row r="7319" spans="2:3" x14ac:dyDescent="0.25">
      <c r="B7319" s="238">
        <v>7256</v>
      </c>
      <c r="C7319" s="237">
        <v>61.392782867397301</v>
      </c>
    </row>
    <row r="7320" spans="2:3" x14ac:dyDescent="0.25">
      <c r="B7320" s="238">
        <v>7257</v>
      </c>
      <c r="C7320" s="237">
        <v>258.49579408236968</v>
      </c>
    </row>
    <row r="7321" spans="2:3" x14ac:dyDescent="0.25">
      <c r="B7321" s="238">
        <v>7258</v>
      </c>
      <c r="C7321" s="237">
        <v>126.07051249971273</v>
      </c>
    </row>
    <row r="7322" spans="2:3" x14ac:dyDescent="0.25">
      <c r="B7322" s="238">
        <v>7259</v>
      </c>
      <c r="C7322" s="237">
        <v>16.002235071099136</v>
      </c>
    </row>
    <row r="7323" spans="2:3" x14ac:dyDescent="0.25">
      <c r="B7323" s="238">
        <v>7260</v>
      </c>
      <c r="C7323" s="237">
        <v>84.244018768129649</v>
      </c>
    </row>
    <row r="7324" spans="2:3" x14ac:dyDescent="0.25">
      <c r="B7324" s="238">
        <v>7261</v>
      </c>
      <c r="C7324" s="237">
        <v>53.342113941676018</v>
      </c>
    </row>
    <row r="7325" spans="2:3" x14ac:dyDescent="0.25">
      <c r="B7325" s="238">
        <v>7262</v>
      </c>
      <c r="C7325" s="237">
        <v>37.993383173522673</v>
      </c>
    </row>
    <row r="7326" spans="2:3" x14ac:dyDescent="0.25">
      <c r="B7326" s="238">
        <v>7263</v>
      </c>
      <c r="C7326" s="237">
        <v>136.48982339933568</v>
      </c>
    </row>
    <row r="7327" spans="2:3" x14ac:dyDescent="0.25">
      <c r="B7327" s="238">
        <v>7264</v>
      </c>
      <c r="C7327" s="237">
        <v>37.841811555630542</v>
      </c>
    </row>
    <row r="7328" spans="2:3" x14ac:dyDescent="0.25">
      <c r="B7328" s="238">
        <v>7265</v>
      </c>
      <c r="C7328" s="237">
        <v>255.5854392425862</v>
      </c>
    </row>
    <row r="7329" spans="2:3" x14ac:dyDescent="0.25">
      <c r="B7329" s="238">
        <v>7266</v>
      </c>
      <c r="C7329" s="237">
        <v>25.825486073366307</v>
      </c>
    </row>
    <row r="7330" spans="2:3" x14ac:dyDescent="0.25">
      <c r="B7330" s="238">
        <v>7267</v>
      </c>
      <c r="C7330" s="237">
        <v>55.919721717477543</v>
      </c>
    </row>
    <row r="7331" spans="2:3" x14ac:dyDescent="0.25">
      <c r="B7331" s="238">
        <v>7268</v>
      </c>
      <c r="C7331" s="237">
        <v>155.28370902139744</v>
      </c>
    </row>
    <row r="7332" spans="2:3" x14ac:dyDescent="0.25">
      <c r="B7332" s="238">
        <v>7269</v>
      </c>
      <c r="C7332" s="237">
        <v>4.2553149638738716</v>
      </c>
    </row>
    <row r="7333" spans="2:3" x14ac:dyDescent="0.25">
      <c r="B7333" s="238">
        <v>7270</v>
      </c>
      <c r="C7333" s="237">
        <v>261.54472178693743</v>
      </c>
    </row>
    <row r="7334" spans="2:3" x14ac:dyDescent="0.25">
      <c r="B7334" s="238">
        <v>7271</v>
      </c>
      <c r="C7334" s="237">
        <v>36.648741007818288</v>
      </c>
    </row>
    <row r="7335" spans="2:3" x14ac:dyDescent="0.25">
      <c r="B7335" s="238">
        <v>7272</v>
      </c>
      <c r="C7335" s="237">
        <v>322.62607060390468</v>
      </c>
    </row>
    <row r="7336" spans="2:3" x14ac:dyDescent="0.25">
      <c r="B7336" s="238">
        <v>7273</v>
      </c>
      <c r="C7336" s="237">
        <v>129.80951331130021</v>
      </c>
    </row>
    <row r="7337" spans="2:3" x14ac:dyDescent="0.25">
      <c r="B7337" s="238">
        <v>7274</v>
      </c>
      <c r="C7337" s="237">
        <v>117.78428866849832</v>
      </c>
    </row>
    <row r="7338" spans="2:3" x14ac:dyDescent="0.25">
      <c r="B7338" s="238">
        <v>7275</v>
      </c>
      <c r="C7338" s="237">
        <v>232.58436964821465</v>
      </c>
    </row>
    <row r="7339" spans="2:3" x14ac:dyDescent="0.25">
      <c r="B7339" s="238">
        <v>7276</v>
      </c>
      <c r="C7339" s="237">
        <v>-32.560006522442308</v>
      </c>
    </row>
    <row r="7340" spans="2:3" x14ac:dyDescent="0.25">
      <c r="B7340" s="238">
        <v>7277</v>
      </c>
      <c r="C7340" s="237">
        <v>110.30460175253982</v>
      </c>
    </row>
    <row r="7341" spans="2:3" x14ac:dyDescent="0.25">
      <c r="B7341" s="238">
        <v>7278</v>
      </c>
      <c r="C7341" s="237">
        <v>325.18114265860549</v>
      </c>
    </row>
    <row r="7342" spans="2:3" x14ac:dyDescent="0.25">
      <c r="B7342" s="238">
        <v>7279</v>
      </c>
      <c r="C7342" s="237">
        <v>-81.048167509259031</v>
      </c>
    </row>
    <row r="7343" spans="2:3" x14ac:dyDescent="0.25">
      <c r="B7343" s="238">
        <v>7280</v>
      </c>
      <c r="C7343" s="237">
        <v>140.82744896955245</v>
      </c>
    </row>
    <row r="7344" spans="2:3" x14ac:dyDescent="0.25">
      <c r="B7344" s="238">
        <v>7281</v>
      </c>
      <c r="C7344" s="237">
        <v>-7.3850676904021526</v>
      </c>
    </row>
    <row r="7345" spans="2:3" x14ac:dyDescent="0.25">
      <c r="B7345" s="238">
        <v>7282</v>
      </c>
      <c r="C7345" s="237">
        <v>-149.64521409885191</v>
      </c>
    </row>
    <row r="7346" spans="2:3" x14ac:dyDescent="0.25">
      <c r="B7346" s="238">
        <v>7283</v>
      </c>
      <c r="C7346" s="237">
        <v>101.07923933694698</v>
      </c>
    </row>
    <row r="7347" spans="2:3" x14ac:dyDescent="0.25">
      <c r="B7347" s="238">
        <v>7284</v>
      </c>
      <c r="C7347" s="237">
        <v>-105.49801682534101</v>
      </c>
    </row>
    <row r="7348" spans="2:3" x14ac:dyDescent="0.25">
      <c r="B7348" s="238">
        <v>7285</v>
      </c>
      <c r="C7348" s="237">
        <v>158.73044699419171</v>
      </c>
    </row>
    <row r="7349" spans="2:3" x14ac:dyDescent="0.25">
      <c r="B7349" s="238">
        <v>7286</v>
      </c>
      <c r="C7349" s="237">
        <v>11.894607678662851</v>
      </c>
    </row>
    <row r="7350" spans="2:3" x14ac:dyDescent="0.25">
      <c r="B7350" s="238">
        <v>7287</v>
      </c>
      <c r="C7350" s="237">
        <v>78.130687488679683</v>
      </c>
    </row>
    <row r="7351" spans="2:3" x14ac:dyDescent="0.25">
      <c r="B7351" s="238">
        <v>7288</v>
      </c>
      <c r="C7351" s="237">
        <v>96.607096596846986</v>
      </c>
    </row>
    <row r="7352" spans="2:3" x14ac:dyDescent="0.25">
      <c r="B7352" s="238">
        <v>7289</v>
      </c>
      <c r="C7352" s="237">
        <v>-0.91879499336182846</v>
      </c>
    </row>
    <row r="7353" spans="2:3" x14ac:dyDescent="0.25">
      <c r="B7353" s="238">
        <v>7290</v>
      </c>
      <c r="C7353" s="237">
        <v>143.00114542699555</v>
      </c>
    </row>
    <row r="7354" spans="2:3" x14ac:dyDescent="0.25">
      <c r="B7354" s="238">
        <v>7291</v>
      </c>
      <c r="C7354" s="237">
        <v>56.281376113675378</v>
      </c>
    </row>
    <row r="7355" spans="2:3" x14ac:dyDescent="0.25">
      <c r="B7355" s="238">
        <v>7292</v>
      </c>
      <c r="C7355" s="237">
        <v>117.06328725897002</v>
      </c>
    </row>
    <row r="7356" spans="2:3" x14ac:dyDescent="0.25">
      <c r="B7356" s="238">
        <v>7293</v>
      </c>
      <c r="C7356" s="237">
        <v>168.78056008615221</v>
      </c>
    </row>
    <row r="7357" spans="2:3" x14ac:dyDescent="0.25">
      <c r="B7357" s="238">
        <v>7294</v>
      </c>
      <c r="C7357" s="237">
        <v>118.28553502043906</v>
      </c>
    </row>
    <row r="7358" spans="2:3" x14ac:dyDescent="0.25">
      <c r="B7358" s="238">
        <v>7295</v>
      </c>
      <c r="C7358" s="237">
        <v>88.351587404126633</v>
      </c>
    </row>
    <row r="7359" spans="2:3" x14ac:dyDescent="0.25">
      <c r="B7359" s="238">
        <v>7296</v>
      </c>
      <c r="C7359" s="237">
        <v>-72.710170284008001</v>
      </c>
    </row>
    <row r="7360" spans="2:3" x14ac:dyDescent="0.25">
      <c r="B7360" s="238">
        <v>7297</v>
      </c>
      <c r="C7360" s="237">
        <v>156.13404282185451</v>
      </c>
    </row>
    <row r="7361" spans="2:3" x14ac:dyDescent="0.25">
      <c r="B7361" s="238">
        <v>7298</v>
      </c>
      <c r="C7361" s="237">
        <v>221.57291457697983</v>
      </c>
    </row>
    <row r="7362" spans="2:3" x14ac:dyDescent="0.25">
      <c r="B7362" s="238">
        <v>7299</v>
      </c>
      <c r="C7362" s="237">
        <v>240.44962240781524</v>
      </c>
    </row>
    <row r="7363" spans="2:3" x14ac:dyDescent="0.25">
      <c r="B7363" s="238">
        <v>7300</v>
      </c>
      <c r="C7363" s="237">
        <v>131.58027291062766</v>
      </c>
    </row>
    <row r="7364" spans="2:3" x14ac:dyDescent="0.25">
      <c r="B7364" s="238">
        <v>7301</v>
      </c>
      <c r="C7364" s="237">
        <v>131.76989586854572</v>
      </c>
    </row>
    <row r="7365" spans="2:3" x14ac:dyDescent="0.25">
      <c r="B7365" s="238">
        <v>7302</v>
      </c>
      <c r="C7365" s="237">
        <v>63.472588004167953</v>
      </c>
    </row>
    <row r="7366" spans="2:3" x14ac:dyDescent="0.25">
      <c r="B7366" s="238">
        <v>7303</v>
      </c>
      <c r="C7366" s="237">
        <v>112.05396597034134</v>
      </c>
    </row>
    <row r="7367" spans="2:3" x14ac:dyDescent="0.25">
      <c r="B7367" s="238">
        <v>7304</v>
      </c>
      <c r="C7367" s="237">
        <v>139.03954800974225</v>
      </c>
    </row>
    <row r="7368" spans="2:3" x14ac:dyDescent="0.25">
      <c r="B7368" s="238">
        <v>7305</v>
      </c>
      <c r="C7368" s="237">
        <v>-71.823673389785938</v>
      </c>
    </row>
    <row r="7369" spans="2:3" x14ac:dyDescent="0.25">
      <c r="B7369" s="238">
        <v>7306</v>
      </c>
      <c r="C7369" s="237">
        <v>230.81068062625127</v>
      </c>
    </row>
    <row r="7370" spans="2:3" x14ac:dyDescent="0.25">
      <c r="B7370" s="238">
        <v>7307</v>
      </c>
      <c r="C7370" s="237">
        <v>28.48807142706454</v>
      </c>
    </row>
    <row r="7371" spans="2:3" x14ac:dyDescent="0.25">
      <c r="B7371" s="238">
        <v>7308</v>
      </c>
      <c r="C7371" s="237">
        <v>14.153596285959949</v>
      </c>
    </row>
    <row r="7372" spans="2:3" x14ac:dyDescent="0.25">
      <c r="B7372" s="238">
        <v>7309</v>
      </c>
      <c r="C7372" s="237">
        <v>171.49829687530945</v>
      </c>
    </row>
    <row r="7373" spans="2:3" x14ac:dyDescent="0.25">
      <c r="B7373" s="238">
        <v>7310</v>
      </c>
      <c r="C7373" s="237">
        <v>114.93375568935717</v>
      </c>
    </row>
    <row r="7374" spans="2:3" x14ac:dyDescent="0.25">
      <c r="B7374" s="238">
        <v>7311</v>
      </c>
      <c r="C7374" s="237">
        <v>-42.012500600039516</v>
      </c>
    </row>
    <row r="7375" spans="2:3" x14ac:dyDescent="0.25">
      <c r="B7375" s="238">
        <v>7312</v>
      </c>
      <c r="C7375" s="237">
        <v>85.558529166471942</v>
      </c>
    </row>
    <row r="7376" spans="2:3" x14ac:dyDescent="0.25">
      <c r="B7376" s="238">
        <v>7313</v>
      </c>
      <c r="C7376" s="237">
        <v>-4.919087668966128</v>
      </c>
    </row>
    <row r="7377" spans="2:3" x14ac:dyDescent="0.25">
      <c r="B7377" s="238">
        <v>7314</v>
      </c>
      <c r="C7377" s="237">
        <v>-194.82747017302825</v>
      </c>
    </row>
    <row r="7378" spans="2:3" x14ac:dyDescent="0.25">
      <c r="B7378" s="238">
        <v>7315</v>
      </c>
      <c r="C7378" s="237">
        <v>169.66866543198665</v>
      </c>
    </row>
    <row r="7379" spans="2:3" x14ac:dyDescent="0.25">
      <c r="B7379" s="238">
        <v>7316</v>
      </c>
      <c r="C7379" s="237">
        <v>234.33746394376297</v>
      </c>
    </row>
    <row r="7380" spans="2:3" x14ac:dyDescent="0.25">
      <c r="B7380" s="238">
        <v>7317</v>
      </c>
      <c r="C7380" s="237">
        <v>4.551899605484266</v>
      </c>
    </row>
    <row r="7381" spans="2:3" x14ac:dyDescent="0.25">
      <c r="B7381" s="238">
        <v>7318</v>
      </c>
      <c r="C7381" s="237">
        <v>116.66831098416233</v>
      </c>
    </row>
    <row r="7382" spans="2:3" x14ac:dyDescent="0.25">
      <c r="B7382" s="238">
        <v>7319</v>
      </c>
      <c r="C7382" s="237">
        <v>192.04419459722573</v>
      </c>
    </row>
    <row r="7383" spans="2:3" x14ac:dyDescent="0.25">
      <c r="B7383" s="238">
        <v>7320</v>
      </c>
      <c r="C7383" s="237">
        <v>216.21809059295873</v>
      </c>
    </row>
    <row r="7384" spans="2:3" x14ac:dyDescent="0.25">
      <c r="B7384" s="238">
        <v>7321</v>
      </c>
      <c r="C7384" s="237">
        <v>8.6209908593567945</v>
      </c>
    </row>
    <row r="7385" spans="2:3" x14ac:dyDescent="0.25">
      <c r="B7385" s="238">
        <v>7322</v>
      </c>
      <c r="C7385" s="237">
        <v>11.433076334505543</v>
      </c>
    </row>
    <row r="7386" spans="2:3" x14ac:dyDescent="0.25">
      <c r="B7386" s="238">
        <v>7323</v>
      </c>
      <c r="C7386" s="237">
        <v>-4.5820654172458006</v>
      </c>
    </row>
    <row r="7387" spans="2:3" x14ac:dyDescent="0.25">
      <c r="B7387" s="238">
        <v>7324</v>
      </c>
      <c r="C7387" s="237">
        <v>168.49254174256981</v>
      </c>
    </row>
    <row r="7388" spans="2:3" x14ac:dyDescent="0.25">
      <c r="B7388" s="238">
        <v>7325</v>
      </c>
      <c r="C7388" s="237">
        <v>-173.16467322698117</v>
      </c>
    </row>
    <row r="7389" spans="2:3" x14ac:dyDescent="0.25">
      <c r="B7389" s="238">
        <v>7326</v>
      </c>
      <c r="C7389" s="237">
        <v>-36.242367071716245</v>
      </c>
    </row>
    <row r="7390" spans="2:3" x14ac:dyDescent="0.25">
      <c r="B7390" s="238">
        <v>7327</v>
      </c>
      <c r="C7390" s="237">
        <v>267.2372170629443</v>
      </c>
    </row>
    <row r="7391" spans="2:3" x14ac:dyDescent="0.25">
      <c r="B7391" s="238">
        <v>7328</v>
      </c>
      <c r="C7391" s="237">
        <v>192.25418371548722</v>
      </c>
    </row>
    <row r="7392" spans="2:3" x14ac:dyDescent="0.25">
      <c r="B7392" s="238">
        <v>7329</v>
      </c>
      <c r="C7392" s="237">
        <v>47.943923592043959</v>
      </c>
    </row>
    <row r="7393" spans="2:3" x14ac:dyDescent="0.25">
      <c r="B7393" s="238">
        <v>7330</v>
      </c>
      <c r="C7393" s="237">
        <v>197.83638517802078</v>
      </c>
    </row>
    <row r="7394" spans="2:3" x14ac:dyDescent="0.25">
      <c r="B7394" s="238">
        <v>7331</v>
      </c>
      <c r="C7394" s="237">
        <v>-183.51619588318567</v>
      </c>
    </row>
    <row r="7395" spans="2:3" x14ac:dyDescent="0.25">
      <c r="B7395" s="238">
        <v>7332</v>
      </c>
      <c r="C7395" s="237">
        <v>266.49961330664303</v>
      </c>
    </row>
    <row r="7396" spans="2:3" x14ac:dyDescent="0.25">
      <c r="B7396" s="238">
        <v>7333</v>
      </c>
      <c r="C7396" s="237">
        <v>7.0036344956248371</v>
      </c>
    </row>
    <row r="7397" spans="2:3" x14ac:dyDescent="0.25">
      <c r="B7397" s="238">
        <v>7334</v>
      </c>
      <c r="C7397" s="237">
        <v>428.73370105979961</v>
      </c>
    </row>
    <row r="7398" spans="2:3" x14ac:dyDescent="0.25">
      <c r="B7398" s="238">
        <v>7335</v>
      </c>
      <c r="C7398" s="237">
        <v>-60.857744010508327</v>
      </c>
    </row>
    <row r="7399" spans="2:3" x14ac:dyDescent="0.25">
      <c r="B7399" s="238">
        <v>7336</v>
      </c>
      <c r="C7399" s="237">
        <v>237.0233796362121</v>
      </c>
    </row>
    <row r="7400" spans="2:3" x14ac:dyDescent="0.25">
      <c r="B7400" s="238">
        <v>7337</v>
      </c>
      <c r="C7400" s="237">
        <v>267.29751736939409</v>
      </c>
    </row>
    <row r="7401" spans="2:3" x14ac:dyDescent="0.25">
      <c r="B7401" s="238">
        <v>7338</v>
      </c>
      <c r="C7401" s="237">
        <v>232.67324119139064</v>
      </c>
    </row>
    <row r="7402" spans="2:3" x14ac:dyDescent="0.25">
      <c r="B7402" s="238">
        <v>7339</v>
      </c>
      <c r="C7402" s="237">
        <v>25.487333230624486</v>
      </c>
    </row>
    <row r="7403" spans="2:3" x14ac:dyDescent="0.25">
      <c r="B7403" s="238">
        <v>7340</v>
      </c>
      <c r="C7403" s="237">
        <v>-82.845152253960691</v>
      </c>
    </row>
    <row r="7404" spans="2:3" x14ac:dyDescent="0.25">
      <c r="B7404" s="238">
        <v>7341</v>
      </c>
      <c r="C7404" s="237">
        <v>89.37208398039283</v>
      </c>
    </row>
    <row r="7405" spans="2:3" x14ac:dyDescent="0.25">
      <c r="B7405" s="238">
        <v>7342</v>
      </c>
      <c r="C7405" s="237">
        <v>-5.1758725181205421</v>
      </c>
    </row>
    <row r="7406" spans="2:3" x14ac:dyDescent="0.25">
      <c r="B7406" s="238">
        <v>7343</v>
      </c>
      <c r="C7406" s="237">
        <v>85.28889825250927</v>
      </c>
    </row>
    <row r="7407" spans="2:3" x14ac:dyDescent="0.25">
      <c r="B7407" s="238">
        <v>7344</v>
      </c>
      <c r="C7407" s="237">
        <v>197.31115585365842</v>
      </c>
    </row>
    <row r="7408" spans="2:3" x14ac:dyDescent="0.25">
      <c r="B7408" s="238">
        <v>7345</v>
      </c>
      <c r="C7408" s="237">
        <v>137.15187981697184</v>
      </c>
    </row>
    <row r="7409" spans="2:3" x14ac:dyDescent="0.25">
      <c r="B7409" s="238">
        <v>7346</v>
      </c>
      <c r="C7409" s="237">
        <v>209.64757456493066</v>
      </c>
    </row>
    <row r="7410" spans="2:3" x14ac:dyDescent="0.25">
      <c r="B7410" s="238">
        <v>7347</v>
      </c>
      <c r="C7410" s="237">
        <v>14.867751348907419</v>
      </c>
    </row>
    <row r="7411" spans="2:3" x14ac:dyDescent="0.25">
      <c r="B7411" s="238">
        <v>7348</v>
      </c>
      <c r="C7411" s="237">
        <v>107.38947463394993</v>
      </c>
    </row>
    <row r="7412" spans="2:3" x14ac:dyDescent="0.25">
      <c r="B7412" s="238">
        <v>7349</v>
      </c>
      <c r="C7412" s="237">
        <v>194.92318606692049</v>
      </c>
    </row>
    <row r="7413" spans="2:3" x14ac:dyDescent="0.25">
      <c r="B7413" s="238">
        <v>7350</v>
      </c>
      <c r="C7413" s="237">
        <v>366.59939275755983</v>
      </c>
    </row>
    <row r="7414" spans="2:3" x14ac:dyDescent="0.25">
      <c r="B7414" s="238">
        <v>7351</v>
      </c>
      <c r="C7414" s="237">
        <v>285.5533375722589</v>
      </c>
    </row>
    <row r="7415" spans="2:3" x14ac:dyDescent="0.25">
      <c r="B7415" s="238">
        <v>7352</v>
      </c>
      <c r="C7415" s="237">
        <v>383.61016261383116</v>
      </c>
    </row>
    <row r="7416" spans="2:3" x14ac:dyDescent="0.25">
      <c r="B7416" s="238">
        <v>7353</v>
      </c>
      <c r="C7416" s="237">
        <v>144.33579448201382</v>
      </c>
    </row>
    <row r="7417" spans="2:3" x14ac:dyDescent="0.25">
      <c r="B7417" s="238">
        <v>7354</v>
      </c>
      <c r="C7417" s="237">
        <v>51.021058890809911</v>
      </c>
    </row>
    <row r="7418" spans="2:3" x14ac:dyDescent="0.25">
      <c r="B7418" s="238">
        <v>7355</v>
      </c>
      <c r="C7418" s="237">
        <v>226.80412719893624</v>
      </c>
    </row>
    <row r="7419" spans="2:3" x14ac:dyDescent="0.25">
      <c r="B7419" s="238">
        <v>7356</v>
      </c>
      <c r="C7419" s="237">
        <v>97.958181931581649</v>
      </c>
    </row>
    <row r="7420" spans="2:3" x14ac:dyDescent="0.25">
      <c r="B7420" s="238">
        <v>7357</v>
      </c>
      <c r="C7420" s="237">
        <v>128.99869875932012</v>
      </c>
    </row>
    <row r="7421" spans="2:3" x14ac:dyDescent="0.25">
      <c r="B7421" s="238">
        <v>7358</v>
      </c>
      <c r="C7421" s="237">
        <v>209.34039252965198</v>
      </c>
    </row>
    <row r="7422" spans="2:3" x14ac:dyDescent="0.25">
      <c r="B7422" s="238">
        <v>7359</v>
      </c>
      <c r="C7422" s="237">
        <v>-42.035076925421919</v>
      </c>
    </row>
    <row r="7423" spans="2:3" x14ac:dyDescent="0.25">
      <c r="B7423" s="238">
        <v>7360</v>
      </c>
      <c r="C7423" s="237">
        <v>209.51806202941043</v>
      </c>
    </row>
    <row r="7424" spans="2:3" x14ac:dyDescent="0.25">
      <c r="B7424" s="238">
        <v>7361</v>
      </c>
      <c r="C7424" s="237">
        <v>150.84986638502474</v>
      </c>
    </row>
    <row r="7425" spans="2:3" x14ac:dyDescent="0.25">
      <c r="B7425" s="238">
        <v>7362</v>
      </c>
      <c r="C7425" s="237">
        <v>274.80593877245656</v>
      </c>
    </row>
    <row r="7426" spans="2:3" x14ac:dyDescent="0.25">
      <c r="B7426" s="238">
        <v>7363</v>
      </c>
      <c r="C7426" s="237">
        <v>269.09565805655774</v>
      </c>
    </row>
    <row r="7427" spans="2:3" x14ac:dyDescent="0.25">
      <c r="B7427" s="238">
        <v>7364</v>
      </c>
      <c r="C7427" s="237">
        <v>-84.479694507071457</v>
      </c>
    </row>
    <row r="7428" spans="2:3" x14ac:dyDescent="0.25">
      <c r="B7428" s="238">
        <v>7365</v>
      </c>
      <c r="C7428" s="237">
        <v>170.39797883175447</v>
      </c>
    </row>
    <row r="7429" spans="2:3" x14ac:dyDescent="0.25">
      <c r="B7429" s="238">
        <v>7366</v>
      </c>
      <c r="C7429" s="237">
        <v>217.07645884843794</v>
      </c>
    </row>
    <row r="7430" spans="2:3" x14ac:dyDescent="0.25">
      <c r="B7430" s="238">
        <v>7367</v>
      </c>
      <c r="C7430" s="237">
        <v>46.06856804360126</v>
      </c>
    </row>
    <row r="7431" spans="2:3" x14ac:dyDescent="0.25">
      <c r="B7431" s="238">
        <v>7368</v>
      </c>
      <c r="C7431" s="237">
        <v>76.431661575444366</v>
      </c>
    </row>
    <row r="7432" spans="2:3" x14ac:dyDescent="0.25">
      <c r="B7432" s="238">
        <v>7369</v>
      </c>
      <c r="C7432" s="237">
        <v>95.225851182541248</v>
      </c>
    </row>
    <row r="7433" spans="2:3" x14ac:dyDescent="0.25">
      <c r="B7433" s="238">
        <v>7370</v>
      </c>
      <c r="C7433" s="237">
        <v>89.057985759394739</v>
      </c>
    </row>
    <row r="7434" spans="2:3" x14ac:dyDescent="0.25">
      <c r="B7434" s="238">
        <v>7371</v>
      </c>
      <c r="C7434" s="237">
        <v>107.18658647282693</v>
      </c>
    </row>
    <row r="7435" spans="2:3" x14ac:dyDescent="0.25">
      <c r="B7435" s="238">
        <v>7372</v>
      </c>
      <c r="C7435" s="237">
        <v>29.758033743584988</v>
      </c>
    </row>
    <row r="7436" spans="2:3" x14ac:dyDescent="0.25">
      <c r="B7436" s="238">
        <v>7373</v>
      </c>
      <c r="C7436" s="237">
        <v>6.9080858807176213</v>
      </c>
    </row>
    <row r="7437" spans="2:3" x14ac:dyDescent="0.25">
      <c r="B7437" s="238">
        <v>7374</v>
      </c>
      <c r="C7437" s="237">
        <v>137.99105328671217</v>
      </c>
    </row>
    <row r="7438" spans="2:3" x14ac:dyDescent="0.25">
      <c r="B7438" s="238">
        <v>7375</v>
      </c>
      <c r="C7438" s="237">
        <v>190.47129218295737</v>
      </c>
    </row>
    <row r="7439" spans="2:3" x14ac:dyDescent="0.25">
      <c r="B7439" s="238">
        <v>7376</v>
      </c>
      <c r="C7439" s="237">
        <v>124.54336662594596</v>
      </c>
    </row>
    <row r="7440" spans="2:3" x14ac:dyDescent="0.25">
      <c r="B7440" s="238">
        <v>7377</v>
      </c>
      <c r="C7440" s="237">
        <v>86.129547907200106</v>
      </c>
    </row>
    <row r="7441" spans="2:3" x14ac:dyDescent="0.25">
      <c r="B7441" s="238">
        <v>7378</v>
      </c>
      <c r="C7441" s="237">
        <v>177.73391550707103</v>
      </c>
    </row>
    <row r="7442" spans="2:3" x14ac:dyDescent="0.25">
      <c r="B7442" s="238">
        <v>7379</v>
      </c>
      <c r="C7442" s="237">
        <v>60.935496368950744</v>
      </c>
    </row>
    <row r="7443" spans="2:3" x14ac:dyDescent="0.25">
      <c r="B7443" s="238">
        <v>7380</v>
      </c>
      <c r="C7443" s="237">
        <v>2.2210499410936677</v>
      </c>
    </row>
    <row r="7444" spans="2:3" x14ac:dyDescent="0.25">
      <c r="B7444" s="238">
        <v>7381</v>
      </c>
      <c r="C7444" s="237">
        <v>14.482598511651929</v>
      </c>
    </row>
    <row r="7445" spans="2:3" x14ac:dyDescent="0.25">
      <c r="B7445" s="238">
        <v>7382</v>
      </c>
      <c r="C7445" s="237">
        <v>51.387468456544696</v>
      </c>
    </row>
    <row r="7446" spans="2:3" x14ac:dyDescent="0.25">
      <c r="B7446" s="238">
        <v>7383</v>
      </c>
      <c r="C7446" s="237">
        <v>-37.532658912391128</v>
      </c>
    </row>
    <row r="7447" spans="2:3" x14ac:dyDescent="0.25">
      <c r="B7447" s="238">
        <v>7384</v>
      </c>
      <c r="C7447" s="237">
        <v>197.24597317080739</v>
      </c>
    </row>
    <row r="7448" spans="2:3" x14ac:dyDescent="0.25">
      <c r="B7448" s="238">
        <v>7385</v>
      </c>
      <c r="C7448" s="237">
        <v>-23.98069083744798</v>
      </c>
    </row>
    <row r="7449" spans="2:3" x14ac:dyDescent="0.25">
      <c r="B7449" s="238">
        <v>7386</v>
      </c>
      <c r="C7449" s="237">
        <v>228.20028189671569</v>
      </c>
    </row>
    <row r="7450" spans="2:3" x14ac:dyDescent="0.25">
      <c r="B7450" s="238">
        <v>7387</v>
      </c>
      <c r="C7450" s="237">
        <v>-25.957192682870954</v>
      </c>
    </row>
    <row r="7451" spans="2:3" x14ac:dyDescent="0.25">
      <c r="B7451" s="238">
        <v>7388</v>
      </c>
      <c r="C7451" s="237">
        <v>123.68067088897595</v>
      </c>
    </row>
    <row r="7452" spans="2:3" x14ac:dyDescent="0.25">
      <c r="B7452" s="238">
        <v>7389</v>
      </c>
      <c r="C7452" s="237">
        <v>69.535641961268951</v>
      </c>
    </row>
    <row r="7453" spans="2:3" x14ac:dyDescent="0.25">
      <c r="B7453" s="238">
        <v>7390</v>
      </c>
      <c r="C7453" s="237">
        <v>-33.403976192910392</v>
      </c>
    </row>
    <row r="7454" spans="2:3" x14ac:dyDescent="0.25">
      <c r="B7454" s="238">
        <v>7391</v>
      </c>
      <c r="C7454" s="237">
        <v>25.994214612335341</v>
      </c>
    </row>
    <row r="7455" spans="2:3" x14ac:dyDescent="0.25">
      <c r="B7455" s="238">
        <v>7392</v>
      </c>
      <c r="C7455" s="237">
        <v>151.16819822572506</v>
      </c>
    </row>
    <row r="7456" spans="2:3" x14ac:dyDescent="0.25">
      <c r="B7456" s="238">
        <v>7393</v>
      </c>
      <c r="C7456" s="237">
        <v>346.28460154357492</v>
      </c>
    </row>
    <row r="7457" spans="2:3" x14ac:dyDescent="0.25">
      <c r="B7457" s="238">
        <v>7394</v>
      </c>
      <c r="C7457" s="237">
        <v>101.2632910259707</v>
      </c>
    </row>
    <row r="7458" spans="2:3" x14ac:dyDescent="0.25">
      <c r="B7458" s="238">
        <v>7395</v>
      </c>
      <c r="C7458" s="237">
        <v>-60.481427101367984</v>
      </c>
    </row>
    <row r="7459" spans="2:3" x14ac:dyDescent="0.25">
      <c r="B7459" s="238">
        <v>7396</v>
      </c>
      <c r="C7459" s="237">
        <v>265.98426598625031</v>
      </c>
    </row>
    <row r="7460" spans="2:3" x14ac:dyDescent="0.25">
      <c r="B7460" s="238">
        <v>7397</v>
      </c>
      <c r="C7460" s="237">
        <v>-162.40869514756338</v>
      </c>
    </row>
    <row r="7461" spans="2:3" x14ac:dyDescent="0.25">
      <c r="B7461" s="238">
        <v>7398</v>
      </c>
      <c r="C7461" s="237">
        <v>169.48106182953094</v>
      </c>
    </row>
    <row r="7462" spans="2:3" x14ac:dyDescent="0.25">
      <c r="B7462" s="238">
        <v>7399</v>
      </c>
      <c r="C7462" s="237">
        <v>123.70992196495669</v>
      </c>
    </row>
    <row r="7463" spans="2:3" x14ac:dyDescent="0.25">
      <c r="B7463" s="238">
        <v>7400</v>
      </c>
      <c r="C7463" s="237">
        <v>-184.6344855946603</v>
      </c>
    </row>
    <row r="7464" spans="2:3" x14ac:dyDescent="0.25">
      <c r="B7464" s="238">
        <v>7401</v>
      </c>
      <c r="C7464" s="237">
        <v>-52.476701513437888</v>
      </c>
    </row>
    <row r="7465" spans="2:3" x14ac:dyDescent="0.25">
      <c r="B7465" s="238">
        <v>7402</v>
      </c>
      <c r="C7465" s="237">
        <v>238.06385635431843</v>
      </c>
    </row>
    <row r="7466" spans="2:3" x14ac:dyDescent="0.25">
      <c r="B7466" s="238">
        <v>7403</v>
      </c>
      <c r="C7466" s="237">
        <v>-62.497962114396813</v>
      </c>
    </row>
    <row r="7467" spans="2:3" x14ac:dyDescent="0.25">
      <c r="B7467" s="238">
        <v>7404</v>
      </c>
      <c r="C7467" s="237">
        <v>86.778136001540105</v>
      </c>
    </row>
    <row r="7468" spans="2:3" x14ac:dyDescent="0.25">
      <c r="B7468" s="238">
        <v>7405</v>
      </c>
      <c r="C7468" s="237">
        <v>-97.003619613769899</v>
      </c>
    </row>
    <row r="7469" spans="2:3" x14ac:dyDescent="0.25">
      <c r="B7469" s="238">
        <v>7406</v>
      </c>
      <c r="C7469" s="237">
        <v>22.170795649166536</v>
      </c>
    </row>
    <row r="7470" spans="2:3" x14ac:dyDescent="0.25">
      <c r="B7470" s="238">
        <v>7407</v>
      </c>
      <c r="C7470" s="237">
        <v>135.92647601139575</v>
      </c>
    </row>
    <row r="7471" spans="2:3" x14ac:dyDescent="0.25">
      <c r="B7471" s="238">
        <v>7408</v>
      </c>
      <c r="C7471" s="237">
        <v>324.23032317745941</v>
      </c>
    </row>
    <row r="7472" spans="2:3" x14ac:dyDescent="0.25">
      <c r="B7472" s="238">
        <v>7409</v>
      </c>
      <c r="C7472" s="237">
        <v>106.65056816002379</v>
      </c>
    </row>
    <row r="7473" spans="2:3" x14ac:dyDescent="0.25">
      <c r="B7473" s="238">
        <v>7410</v>
      </c>
      <c r="C7473" s="237">
        <v>290.07244664684833</v>
      </c>
    </row>
    <row r="7474" spans="2:3" x14ac:dyDescent="0.25">
      <c r="B7474" s="238">
        <v>7411</v>
      </c>
      <c r="C7474" s="237">
        <v>187.67253919883976</v>
      </c>
    </row>
    <row r="7475" spans="2:3" x14ac:dyDescent="0.25">
      <c r="B7475" s="238">
        <v>7412</v>
      </c>
      <c r="C7475" s="237">
        <v>-110.56896056563329</v>
      </c>
    </row>
    <row r="7476" spans="2:3" x14ac:dyDescent="0.25">
      <c r="B7476" s="238">
        <v>7413</v>
      </c>
      <c r="C7476" s="237">
        <v>-289.66696124874193</v>
      </c>
    </row>
    <row r="7477" spans="2:3" x14ac:dyDescent="0.25">
      <c r="B7477" s="238">
        <v>7414</v>
      </c>
      <c r="C7477" s="237">
        <v>6.4852706336423864</v>
      </c>
    </row>
    <row r="7478" spans="2:3" x14ac:dyDescent="0.25">
      <c r="B7478" s="238">
        <v>7415</v>
      </c>
      <c r="C7478" s="237">
        <v>41.743290422569089</v>
      </c>
    </row>
    <row r="7479" spans="2:3" x14ac:dyDescent="0.25">
      <c r="B7479" s="238">
        <v>7416</v>
      </c>
      <c r="C7479" s="237">
        <v>39.841151005580528</v>
      </c>
    </row>
    <row r="7480" spans="2:3" x14ac:dyDescent="0.25">
      <c r="B7480" s="238">
        <v>7417</v>
      </c>
      <c r="C7480" s="237">
        <v>16.355113700912781</v>
      </c>
    </row>
    <row r="7481" spans="2:3" x14ac:dyDescent="0.25">
      <c r="B7481" s="238">
        <v>7418</v>
      </c>
      <c r="C7481" s="237">
        <v>192.62409798012823</v>
      </c>
    </row>
    <row r="7482" spans="2:3" x14ac:dyDescent="0.25">
      <c r="B7482" s="238">
        <v>7419</v>
      </c>
      <c r="C7482" s="237">
        <v>46.606709365398942</v>
      </c>
    </row>
    <row r="7483" spans="2:3" x14ac:dyDescent="0.25">
      <c r="B7483" s="238">
        <v>7420</v>
      </c>
      <c r="C7483" s="237">
        <v>11.841973040171624</v>
      </c>
    </row>
    <row r="7484" spans="2:3" x14ac:dyDescent="0.25">
      <c r="B7484" s="238">
        <v>7421</v>
      </c>
      <c r="C7484" s="237">
        <v>-124.18901940866184</v>
      </c>
    </row>
    <row r="7485" spans="2:3" x14ac:dyDescent="0.25">
      <c r="B7485" s="238">
        <v>7422</v>
      </c>
      <c r="C7485" s="237">
        <v>158.86404281980154</v>
      </c>
    </row>
    <row r="7486" spans="2:3" x14ac:dyDescent="0.25">
      <c r="B7486" s="238">
        <v>7423</v>
      </c>
      <c r="C7486" s="237">
        <v>203.5164936698767</v>
      </c>
    </row>
    <row r="7487" spans="2:3" x14ac:dyDescent="0.25">
      <c r="B7487" s="238">
        <v>7424</v>
      </c>
      <c r="C7487" s="237">
        <v>75.436924179259165</v>
      </c>
    </row>
    <row r="7488" spans="2:3" x14ac:dyDescent="0.25">
      <c r="B7488" s="238">
        <v>7425</v>
      </c>
      <c r="C7488" s="237">
        <v>-23.574410459333023</v>
      </c>
    </row>
    <row r="7489" spans="2:3" x14ac:dyDescent="0.25">
      <c r="B7489" s="238">
        <v>7426</v>
      </c>
      <c r="C7489" s="237">
        <v>248.94665167772374</v>
      </c>
    </row>
    <row r="7490" spans="2:3" x14ac:dyDescent="0.25">
      <c r="B7490" s="238">
        <v>7427</v>
      </c>
      <c r="C7490" s="237">
        <v>266.16786900873745</v>
      </c>
    </row>
    <row r="7491" spans="2:3" x14ac:dyDescent="0.25">
      <c r="B7491" s="238">
        <v>7428</v>
      </c>
      <c r="C7491" s="237">
        <v>176.86599522359316</v>
      </c>
    </row>
    <row r="7492" spans="2:3" x14ac:dyDescent="0.25">
      <c r="B7492" s="238">
        <v>7429</v>
      </c>
      <c r="C7492" s="237">
        <v>266.130184793588</v>
      </c>
    </row>
    <row r="7493" spans="2:3" x14ac:dyDescent="0.25">
      <c r="B7493" s="238">
        <v>7430</v>
      </c>
      <c r="C7493" s="237">
        <v>245.99673179932205</v>
      </c>
    </row>
    <row r="7494" spans="2:3" x14ac:dyDescent="0.25">
      <c r="B7494" s="238">
        <v>7431</v>
      </c>
      <c r="C7494" s="237">
        <v>55.861262493342011</v>
      </c>
    </row>
    <row r="7495" spans="2:3" x14ac:dyDescent="0.25">
      <c r="B7495" s="238">
        <v>7432</v>
      </c>
      <c r="C7495" s="237">
        <v>-62.547374966012967</v>
      </c>
    </row>
    <row r="7496" spans="2:3" x14ac:dyDescent="0.25">
      <c r="B7496" s="238">
        <v>7433</v>
      </c>
      <c r="C7496" s="237">
        <v>20.588678835288547</v>
      </c>
    </row>
    <row r="7497" spans="2:3" x14ac:dyDescent="0.25">
      <c r="B7497" s="238">
        <v>7434</v>
      </c>
      <c r="C7497" s="237">
        <v>149.52528410623395</v>
      </c>
    </row>
    <row r="7498" spans="2:3" x14ac:dyDescent="0.25">
      <c r="B7498" s="238">
        <v>7435</v>
      </c>
      <c r="C7498" s="237">
        <v>91.249043067360731</v>
      </c>
    </row>
    <row r="7499" spans="2:3" x14ac:dyDescent="0.25">
      <c r="B7499" s="238">
        <v>7436</v>
      </c>
      <c r="C7499" s="237">
        <v>13.864903718520068</v>
      </c>
    </row>
    <row r="7500" spans="2:3" x14ac:dyDescent="0.25">
      <c r="B7500" s="238">
        <v>7437</v>
      </c>
      <c r="C7500" s="237">
        <v>26.684250492453813</v>
      </c>
    </row>
    <row r="7501" spans="2:3" x14ac:dyDescent="0.25">
      <c r="B7501" s="238">
        <v>7438</v>
      </c>
      <c r="C7501" s="237">
        <v>-53.509044993605556</v>
      </c>
    </row>
    <row r="7502" spans="2:3" x14ac:dyDescent="0.25">
      <c r="B7502" s="238">
        <v>7439</v>
      </c>
      <c r="C7502" s="237">
        <v>160.27519396667282</v>
      </c>
    </row>
    <row r="7503" spans="2:3" x14ac:dyDescent="0.25">
      <c r="B7503" s="238">
        <v>7440</v>
      </c>
      <c r="C7503" s="237">
        <v>-208.46188912841808</v>
      </c>
    </row>
    <row r="7504" spans="2:3" x14ac:dyDescent="0.25">
      <c r="B7504" s="238">
        <v>7441</v>
      </c>
      <c r="C7504" s="237">
        <v>20.647399653669311</v>
      </c>
    </row>
    <row r="7505" spans="2:3" x14ac:dyDescent="0.25">
      <c r="B7505" s="238">
        <v>7442</v>
      </c>
      <c r="C7505" s="237">
        <v>224.84138566454089</v>
      </c>
    </row>
    <row r="7506" spans="2:3" x14ac:dyDescent="0.25">
      <c r="B7506" s="238">
        <v>7443</v>
      </c>
      <c r="C7506" s="237">
        <v>21.812463449804753</v>
      </c>
    </row>
    <row r="7507" spans="2:3" x14ac:dyDescent="0.25">
      <c r="B7507" s="238">
        <v>7444</v>
      </c>
      <c r="C7507" s="237">
        <v>-244.71287809812611</v>
      </c>
    </row>
    <row r="7508" spans="2:3" x14ac:dyDescent="0.25">
      <c r="B7508" s="238">
        <v>7445</v>
      </c>
      <c r="C7508" s="237">
        <v>-32.326124280898171</v>
      </c>
    </row>
    <row r="7509" spans="2:3" x14ac:dyDescent="0.25">
      <c r="B7509" s="238">
        <v>7446</v>
      </c>
      <c r="C7509" s="237">
        <v>-39.035047473937738</v>
      </c>
    </row>
    <row r="7510" spans="2:3" x14ac:dyDescent="0.25">
      <c r="B7510" s="238">
        <v>7447</v>
      </c>
      <c r="C7510" s="237">
        <v>198.32437747164164</v>
      </c>
    </row>
    <row r="7511" spans="2:3" x14ac:dyDescent="0.25">
      <c r="B7511" s="238">
        <v>7448</v>
      </c>
      <c r="C7511" s="237">
        <v>41.802845071028301</v>
      </c>
    </row>
    <row r="7512" spans="2:3" x14ac:dyDescent="0.25">
      <c r="B7512" s="238">
        <v>7449</v>
      </c>
      <c r="C7512" s="237">
        <v>97.123801639131301</v>
      </c>
    </row>
    <row r="7513" spans="2:3" x14ac:dyDescent="0.25">
      <c r="B7513" s="238">
        <v>7450</v>
      </c>
      <c r="C7513" s="237">
        <v>125.49216254082631</v>
      </c>
    </row>
    <row r="7514" spans="2:3" x14ac:dyDescent="0.25">
      <c r="B7514" s="238">
        <v>7451</v>
      </c>
      <c r="C7514" s="237">
        <v>91.574398744581728</v>
      </c>
    </row>
    <row r="7515" spans="2:3" x14ac:dyDescent="0.25">
      <c r="B7515" s="238">
        <v>7452</v>
      </c>
      <c r="C7515" s="237">
        <v>167.22846609776161</v>
      </c>
    </row>
    <row r="7516" spans="2:3" x14ac:dyDescent="0.25">
      <c r="B7516" s="238">
        <v>7453</v>
      </c>
      <c r="C7516" s="237">
        <v>184.35516362541415</v>
      </c>
    </row>
    <row r="7517" spans="2:3" x14ac:dyDescent="0.25">
      <c r="B7517" s="238">
        <v>7454</v>
      </c>
      <c r="C7517" s="237">
        <v>96.370853475347403</v>
      </c>
    </row>
    <row r="7518" spans="2:3" x14ac:dyDescent="0.25">
      <c r="B7518" s="238">
        <v>7455</v>
      </c>
      <c r="C7518" s="237">
        <v>260.38382198796847</v>
      </c>
    </row>
    <row r="7519" spans="2:3" x14ac:dyDescent="0.25">
      <c r="B7519" s="238">
        <v>7456</v>
      </c>
      <c r="C7519" s="237">
        <v>43.977598172251433</v>
      </c>
    </row>
    <row r="7520" spans="2:3" x14ac:dyDescent="0.25">
      <c r="B7520" s="238">
        <v>7457</v>
      </c>
      <c r="C7520" s="237">
        <v>269.672066744517</v>
      </c>
    </row>
    <row r="7521" spans="2:3" x14ac:dyDescent="0.25">
      <c r="B7521" s="238">
        <v>7458</v>
      </c>
      <c r="C7521" s="237">
        <v>129.5440138776305</v>
      </c>
    </row>
    <row r="7522" spans="2:3" x14ac:dyDescent="0.25">
      <c r="B7522" s="238">
        <v>7459</v>
      </c>
      <c r="C7522" s="237">
        <v>96.11045642050216</v>
      </c>
    </row>
    <row r="7523" spans="2:3" x14ac:dyDescent="0.25">
      <c r="B7523" s="238">
        <v>7460</v>
      </c>
      <c r="C7523" s="237">
        <v>79.446491448703199</v>
      </c>
    </row>
    <row r="7524" spans="2:3" x14ac:dyDescent="0.25">
      <c r="B7524" s="238">
        <v>7461</v>
      </c>
      <c r="C7524" s="237">
        <v>49.392256155966066</v>
      </c>
    </row>
    <row r="7525" spans="2:3" x14ac:dyDescent="0.25">
      <c r="B7525" s="238">
        <v>7462</v>
      </c>
      <c r="C7525" s="237">
        <v>112.27236267811367</v>
      </c>
    </row>
    <row r="7526" spans="2:3" x14ac:dyDescent="0.25">
      <c r="B7526" s="238">
        <v>7463</v>
      </c>
      <c r="C7526" s="237">
        <v>-88.84688041209759</v>
      </c>
    </row>
    <row r="7527" spans="2:3" x14ac:dyDescent="0.25">
      <c r="B7527" s="238">
        <v>7464</v>
      </c>
      <c r="C7527" s="237">
        <v>123.7727801164429</v>
      </c>
    </row>
    <row r="7528" spans="2:3" x14ac:dyDescent="0.25">
      <c r="B7528" s="238">
        <v>7465</v>
      </c>
      <c r="C7528" s="237">
        <v>-153.26454290439307</v>
      </c>
    </row>
    <row r="7529" spans="2:3" x14ac:dyDescent="0.25">
      <c r="B7529" s="238">
        <v>7466</v>
      </c>
      <c r="C7529" s="237">
        <v>165.55508425742818</v>
      </c>
    </row>
    <row r="7530" spans="2:3" x14ac:dyDescent="0.25">
      <c r="B7530" s="238">
        <v>7467</v>
      </c>
      <c r="C7530" s="237">
        <v>340.4969204190412</v>
      </c>
    </row>
    <row r="7531" spans="2:3" x14ac:dyDescent="0.25">
      <c r="B7531" s="238">
        <v>7468</v>
      </c>
      <c r="C7531" s="237">
        <v>-21.617215474315458</v>
      </c>
    </row>
    <row r="7532" spans="2:3" x14ac:dyDescent="0.25">
      <c r="B7532" s="238">
        <v>7469</v>
      </c>
      <c r="C7532" s="237">
        <v>104.51794560688012</v>
      </c>
    </row>
    <row r="7533" spans="2:3" x14ac:dyDescent="0.25">
      <c r="B7533" s="238">
        <v>7470</v>
      </c>
      <c r="C7533" s="237">
        <v>274.58203175045463</v>
      </c>
    </row>
    <row r="7534" spans="2:3" x14ac:dyDescent="0.25">
      <c r="B7534" s="238">
        <v>7471</v>
      </c>
      <c r="C7534" s="237">
        <v>-71.601556096047204</v>
      </c>
    </row>
    <row r="7535" spans="2:3" x14ac:dyDescent="0.25">
      <c r="B7535" s="238">
        <v>7472</v>
      </c>
      <c r="C7535" s="237">
        <v>-46.171766649655297</v>
      </c>
    </row>
    <row r="7536" spans="2:3" x14ac:dyDescent="0.25">
      <c r="B7536" s="238">
        <v>7473</v>
      </c>
      <c r="C7536" s="237">
        <v>43.390456715969052</v>
      </c>
    </row>
    <row r="7537" spans="2:3" x14ac:dyDescent="0.25">
      <c r="B7537" s="238">
        <v>7474</v>
      </c>
      <c r="C7537" s="237">
        <v>24.23841766319164</v>
      </c>
    </row>
    <row r="7538" spans="2:3" x14ac:dyDescent="0.25">
      <c r="B7538" s="238">
        <v>7475</v>
      </c>
      <c r="C7538" s="237">
        <v>-46.423687469173302</v>
      </c>
    </row>
    <row r="7539" spans="2:3" x14ac:dyDescent="0.25">
      <c r="B7539" s="238">
        <v>7476</v>
      </c>
      <c r="C7539" s="237">
        <v>-179.07000345875792</v>
      </c>
    </row>
    <row r="7540" spans="2:3" x14ac:dyDescent="0.25">
      <c r="B7540" s="238">
        <v>7477</v>
      </c>
      <c r="C7540" s="237">
        <v>51.226678414057034</v>
      </c>
    </row>
    <row r="7541" spans="2:3" x14ac:dyDescent="0.25">
      <c r="B7541" s="238">
        <v>7478</v>
      </c>
      <c r="C7541" s="237">
        <v>-27.698206821036962</v>
      </c>
    </row>
    <row r="7542" spans="2:3" x14ac:dyDescent="0.25">
      <c r="B7542" s="238">
        <v>7479</v>
      </c>
      <c r="C7542" s="237">
        <v>71.341566593895422</v>
      </c>
    </row>
    <row r="7543" spans="2:3" x14ac:dyDescent="0.25">
      <c r="B7543" s="238">
        <v>7480</v>
      </c>
      <c r="C7543" s="237">
        <v>-105.17802755543124</v>
      </c>
    </row>
    <row r="7544" spans="2:3" x14ac:dyDescent="0.25">
      <c r="B7544" s="238">
        <v>7481</v>
      </c>
      <c r="C7544" s="237">
        <v>103.62442886739778</v>
      </c>
    </row>
    <row r="7545" spans="2:3" x14ac:dyDescent="0.25">
      <c r="B7545" s="238">
        <v>7482</v>
      </c>
      <c r="C7545" s="237">
        <v>45.718824154057401</v>
      </c>
    </row>
    <row r="7546" spans="2:3" x14ac:dyDescent="0.25">
      <c r="B7546" s="238">
        <v>7483</v>
      </c>
      <c r="C7546" s="237">
        <v>46.211762208478675</v>
      </c>
    </row>
    <row r="7547" spans="2:3" x14ac:dyDescent="0.25">
      <c r="B7547" s="238">
        <v>7484</v>
      </c>
      <c r="C7547" s="237">
        <v>38.796448335840708</v>
      </c>
    </row>
    <row r="7548" spans="2:3" x14ac:dyDescent="0.25">
      <c r="B7548" s="238">
        <v>7485</v>
      </c>
      <c r="C7548" s="237">
        <v>178.99815244357609</v>
      </c>
    </row>
    <row r="7549" spans="2:3" x14ac:dyDescent="0.25">
      <c r="B7549" s="238">
        <v>7486</v>
      </c>
      <c r="C7549" s="237">
        <v>77.563135653681385</v>
      </c>
    </row>
    <row r="7550" spans="2:3" x14ac:dyDescent="0.25">
      <c r="B7550" s="238">
        <v>7487</v>
      </c>
      <c r="C7550" s="237">
        <v>33.906918224199771</v>
      </c>
    </row>
    <row r="7551" spans="2:3" x14ac:dyDescent="0.25">
      <c r="B7551" s="238">
        <v>7488</v>
      </c>
      <c r="C7551" s="237">
        <v>162.60839940749568</v>
      </c>
    </row>
    <row r="7552" spans="2:3" x14ac:dyDescent="0.25">
      <c r="B7552" s="238">
        <v>7489</v>
      </c>
      <c r="C7552" s="237">
        <v>34.564477500997583</v>
      </c>
    </row>
    <row r="7553" spans="2:3" x14ac:dyDescent="0.25">
      <c r="B7553" s="238">
        <v>7490</v>
      </c>
      <c r="C7553" s="237">
        <v>147.91872202891284</v>
      </c>
    </row>
    <row r="7554" spans="2:3" x14ac:dyDescent="0.25">
      <c r="B7554" s="238">
        <v>7491</v>
      </c>
      <c r="C7554" s="237">
        <v>99.031405660263601</v>
      </c>
    </row>
    <row r="7555" spans="2:3" x14ac:dyDescent="0.25">
      <c r="B7555" s="238">
        <v>7492</v>
      </c>
      <c r="C7555" s="237">
        <v>334.16342066714219</v>
      </c>
    </row>
    <row r="7556" spans="2:3" x14ac:dyDescent="0.25">
      <c r="B7556" s="238">
        <v>7493</v>
      </c>
      <c r="C7556" s="237">
        <v>157.80253564165668</v>
      </c>
    </row>
    <row r="7557" spans="2:3" x14ac:dyDescent="0.25">
      <c r="B7557" s="238">
        <v>7494</v>
      </c>
      <c r="C7557" s="237">
        <v>101.47994233675455</v>
      </c>
    </row>
    <row r="7558" spans="2:3" x14ac:dyDescent="0.25">
      <c r="B7558" s="238">
        <v>7495</v>
      </c>
      <c r="C7558" s="237">
        <v>224.39507185407371</v>
      </c>
    </row>
    <row r="7559" spans="2:3" x14ac:dyDescent="0.25">
      <c r="B7559" s="238">
        <v>7496</v>
      </c>
      <c r="C7559" s="237">
        <v>33.087792548674258</v>
      </c>
    </row>
    <row r="7560" spans="2:3" x14ac:dyDescent="0.25">
      <c r="B7560" s="238">
        <v>7497</v>
      </c>
      <c r="C7560" s="237">
        <v>187.49850723462475</v>
      </c>
    </row>
    <row r="7561" spans="2:3" x14ac:dyDescent="0.25">
      <c r="B7561" s="238">
        <v>7498</v>
      </c>
      <c r="C7561" s="237">
        <v>219.79281449167647</v>
      </c>
    </row>
    <row r="7562" spans="2:3" x14ac:dyDescent="0.25">
      <c r="B7562" s="238">
        <v>7499</v>
      </c>
      <c r="C7562" s="237">
        <v>112.77505516572877</v>
      </c>
    </row>
    <row r="7563" spans="2:3" x14ac:dyDescent="0.25">
      <c r="B7563" s="238">
        <v>7500</v>
      </c>
      <c r="C7563" s="237">
        <v>26.634173674238738</v>
      </c>
    </row>
    <row r="7564" spans="2:3" x14ac:dyDescent="0.25">
      <c r="B7564" s="238">
        <v>7501</v>
      </c>
      <c r="C7564" s="237">
        <v>291.56240436947428</v>
      </c>
    </row>
    <row r="7565" spans="2:3" x14ac:dyDescent="0.25">
      <c r="B7565" s="238">
        <v>7502</v>
      </c>
      <c r="C7565" s="237">
        <v>255.40292385208645</v>
      </c>
    </row>
    <row r="7566" spans="2:3" x14ac:dyDescent="0.25">
      <c r="B7566" s="238">
        <v>7503</v>
      </c>
      <c r="C7566" s="237">
        <v>54.433516922403584</v>
      </c>
    </row>
    <row r="7567" spans="2:3" x14ac:dyDescent="0.25">
      <c r="B7567" s="238">
        <v>7504</v>
      </c>
      <c r="C7567" s="237">
        <v>346.30760520717104</v>
      </c>
    </row>
    <row r="7568" spans="2:3" x14ac:dyDescent="0.25">
      <c r="B7568" s="238">
        <v>7505</v>
      </c>
      <c r="C7568" s="237">
        <v>8.4567070794020935</v>
      </c>
    </row>
    <row r="7569" spans="2:3" x14ac:dyDescent="0.25">
      <c r="B7569" s="238">
        <v>7506</v>
      </c>
      <c r="C7569" s="237">
        <v>20.949511048090741</v>
      </c>
    </row>
    <row r="7570" spans="2:3" x14ac:dyDescent="0.25">
      <c r="B7570" s="238">
        <v>7507</v>
      </c>
      <c r="C7570" s="237">
        <v>161.02727754767278</v>
      </c>
    </row>
    <row r="7571" spans="2:3" x14ac:dyDescent="0.25">
      <c r="B7571" s="238">
        <v>7508</v>
      </c>
      <c r="C7571" s="237">
        <v>266.06093781856157</v>
      </c>
    </row>
    <row r="7572" spans="2:3" x14ac:dyDescent="0.25">
      <c r="B7572" s="238">
        <v>7509</v>
      </c>
      <c r="C7572" s="237">
        <v>221.35018049852192</v>
      </c>
    </row>
    <row r="7573" spans="2:3" x14ac:dyDescent="0.25">
      <c r="B7573" s="238">
        <v>7510</v>
      </c>
      <c r="C7573" s="237">
        <v>29.128106515049552</v>
      </c>
    </row>
    <row r="7574" spans="2:3" x14ac:dyDescent="0.25">
      <c r="B7574" s="238">
        <v>7511</v>
      </c>
      <c r="C7574" s="237">
        <v>206.53910306517946</v>
      </c>
    </row>
    <row r="7575" spans="2:3" x14ac:dyDescent="0.25">
      <c r="B7575" s="238">
        <v>7512</v>
      </c>
      <c r="C7575" s="237">
        <v>140.54842206814956</v>
      </c>
    </row>
    <row r="7576" spans="2:3" x14ac:dyDescent="0.25">
      <c r="B7576" s="238">
        <v>7513</v>
      </c>
      <c r="C7576" s="237">
        <v>70.010112626069542</v>
      </c>
    </row>
    <row r="7577" spans="2:3" x14ac:dyDescent="0.25">
      <c r="B7577" s="238">
        <v>7514</v>
      </c>
      <c r="C7577" s="237">
        <v>202.9774934054758</v>
      </c>
    </row>
    <row r="7578" spans="2:3" x14ac:dyDescent="0.25">
      <c r="B7578" s="238">
        <v>7515</v>
      </c>
      <c r="C7578" s="237">
        <v>32.468288575994578</v>
      </c>
    </row>
    <row r="7579" spans="2:3" x14ac:dyDescent="0.25">
      <c r="B7579" s="238">
        <v>7516</v>
      </c>
      <c r="C7579" s="237">
        <v>101.56687915511218</v>
      </c>
    </row>
    <row r="7580" spans="2:3" x14ac:dyDescent="0.25">
      <c r="B7580" s="238">
        <v>7517</v>
      </c>
      <c r="C7580" s="237">
        <v>257.4927185664053</v>
      </c>
    </row>
    <row r="7581" spans="2:3" x14ac:dyDescent="0.25">
      <c r="B7581" s="238">
        <v>7518</v>
      </c>
      <c r="C7581" s="237">
        <v>-65.290108158548207</v>
      </c>
    </row>
    <row r="7582" spans="2:3" x14ac:dyDescent="0.25">
      <c r="B7582" s="238">
        <v>7519</v>
      </c>
      <c r="C7582" s="237">
        <v>-93.227193871659324</v>
      </c>
    </row>
    <row r="7583" spans="2:3" x14ac:dyDescent="0.25">
      <c r="B7583" s="238">
        <v>7520</v>
      </c>
      <c r="C7583" s="237">
        <v>72.567324332803878</v>
      </c>
    </row>
    <row r="7584" spans="2:3" x14ac:dyDescent="0.25">
      <c r="B7584" s="238">
        <v>7521</v>
      </c>
      <c r="C7584" s="237">
        <v>-128.72748401137773</v>
      </c>
    </row>
    <row r="7585" spans="2:3" x14ac:dyDescent="0.25">
      <c r="B7585" s="238">
        <v>7522</v>
      </c>
      <c r="C7585" s="237">
        <v>196.89114671130446</v>
      </c>
    </row>
    <row r="7586" spans="2:3" x14ac:dyDescent="0.25">
      <c r="B7586" s="238">
        <v>7523</v>
      </c>
      <c r="C7586" s="237">
        <v>312.6291735651094</v>
      </c>
    </row>
    <row r="7587" spans="2:3" x14ac:dyDescent="0.25">
      <c r="B7587" s="238">
        <v>7524</v>
      </c>
      <c r="C7587" s="237">
        <v>144.27344138180146</v>
      </c>
    </row>
    <row r="7588" spans="2:3" x14ac:dyDescent="0.25">
      <c r="B7588" s="238">
        <v>7525</v>
      </c>
      <c r="C7588" s="237">
        <v>-13.80370058754616</v>
      </c>
    </row>
    <row r="7589" spans="2:3" x14ac:dyDescent="0.25">
      <c r="B7589" s="238">
        <v>7526</v>
      </c>
      <c r="C7589" s="237">
        <v>-33.866364325767535</v>
      </c>
    </row>
    <row r="7590" spans="2:3" x14ac:dyDescent="0.25">
      <c r="B7590" s="238">
        <v>7527</v>
      </c>
      <c r="C7590" s="237">
        <v>176.82693386907306</v>
      </c>
    </row>
    <row r="7591" spans="2:3" x14ac:dyDescent="0.25">
      <c r="B7591" s="238">
        <v>7528</v>
      </c>
      <c r="C7591" s="237">
        <v>135.10316883262109</v>
      </c>
    </row>
    <row r="7592" spans="2:3" x14ac:dyDescent="0.25">
      <c r="B7592" s="238">
        <v>7529</v>
      </c>
      <c r="C7592" s="237">
        <v>187.54754065608796</v>
      </c>
    </row>
    <row r="7593" spans="2:3" x14ac:dyDescent="0.25">
      <c r="B7593" s="238">
        <v>7530</v>
      </c>
      <c r="C7593" s="237">
        <v>295.15235023147721</v>
      </c>
    </row>
    <row r="7594" spans="2:3" x14ac:dyDescent="0.25">
      <c r="B7594" s="238">
        <v>7531</v>
      </c>
      <c r="C7594" s="237">
        <v>247.79408588261376</v>
      </c>
    </row>
    <row r="7595" spans="2:3" x14ac:dyDescent="0.25">
      <c r="B7595" s="238">
        <v>7532</v>
      </c>
      <c r="C7595" s="237">
        <v>-59.605682723246701</v>
      </c>
    </row>
    <row r="7596" spans="2:3" x14ac:dyDescent="0.25">
      <c r="B7596" s="238">
        <v>7533</v>
      </c>
      <c r="C7596" s="237">
        <v>278.96314877560826</v>
      </c>
    </row>
    <row r="7597" spans="2:3" x14ac:dyDescent="0.25">
      <c r="B7597" s="238">
        <v>7534</v>
      </c>
      <c r="C7597" s="237">
        <v>9.6032635091976886</v>
      </c>
    </row>
    <row r="7598" spans="2:3" x14ac:dyDescent="0.25">
      <c r="B7598" s="238">
        <v>7535</v>
      </c>
      <c r="C7598" s="237">
        <v>325.80076939907656</v>
      </c>
    </row>
    <row r="7599" spans="2:3" x14ac:dyDescent="0.25">
      <c r="B7599" s="238">
        <v>7536</v>
      </c>
      <c r="C7599" s="237">
        <v>163.40563839609536</v>
      </c>
    </row>
    <row r="7600" spans="2:3" x14ac:dyDescent="0.25">
      <c r="B7600" s="238">
        <v>7537</v>
      </c>
      <c r="C7600" s="237">
        <v>286.33908145791565</v>
      </c>
    </row>
    <row r="7601" spans="2:3" x14ac:dyDescent="0.25">
      <c r="B7601" s="238">
        <v>7538</v>
      </c>
      <c r="C7601" s="237">
        <v>-31.309078539928237</v>
      </c>
    </row>
    <row r="7602" spans="2:3" x14ac:dyDescent="0.25">
      <c r="B7602" s="238">
        <v>7539</v>
      </c>
      <c r="C7602" s="237">
        <v>255.47399115290568</v>
      </c>
    </row>
    <row r="7603" spans="2:3" x14ac:dyDescent="0.25">
      <c r="B7603" s="238">
        <v>7540</v>
      </c>
      <c r="C7603" s="237">
        <v>62.3555724429592</v>
      </c>
    </row>
    <row r="7604" spans="2:3" x14ac:dyDescent="0.25">
      <c r="B7604" s="238">
        <v>7541</v>
      </c>
      <c r="C7604" s="237">
        <v>-19.503724654161857</v>
      </c>
    </row>
    <row r="7605" spans="2:3" x14ac:dyDescent="0.25">
      <c r="B7605" s="238">
        <v>7542</v>
      </c>
      <c r="C7605" s="237">
        <v>93.733938563932043</v>
      </c>
    </row>
    <row r="7606" spans="2:3" x14ac:dyDescent="0.25">
      <c r="B7606" s="238">
        <v>7543</v>
      </c>
      <c r="C7606" s="237">
        <v>-40.408438505718152</v>
      </c>
    </row>
    <row r="7607" spans="2:3" x14ac:dyDescent="0.25">
      <c r="B7607" s="238">
        <v>7544</v>
      </c>
      <c r="C7607" s="237">
        <v>27.640122504064266</v>
      </c>
    </row>
    <row r="7608" spans="2:3" x14ac:dyDescent="0.25">
      <c r="B7608" s="238">
        <v>7545</v>
      </c>
      <c r="C7608" s="237">
        <v>183.65942338677422</v>
      </c>
    </row>
    <row r="7609" spans="2:3" x14ac:dyDescent="0.25">
      <c r="B7609" s="238">
        <v>7546</v>
      </c>
      <c r="C7609" s="237">
        <v>286.13339996723187</v>
      </c>
    </row>
    <row r="7610" spans="2:3" x14ac:dyDescent="0.25">
      <c r="B7610" s="238">
        <v>7547</v>
      </c>
      <c r="C7610" s="237">
        <v>62.313321136245143</v>
      </c>
    </row>
    <row r="7611" spans="2:3" x14ac:dyDescent="0.25">
      <c r="B7611" s="238">
        <v>7548</v>
      </c>
      <c r="C7611" s="237">
        <v>212.50722306513848</v>
      </c>
    </row>
    <row r="7612" spans="2:3" x14ac:dyDescent="0.25">
      <c r="B7612" s="238">
        <v>7549</v>
      </c>
      <c r="C7612" s="237">
        <v>69.667050351706592</v>
      </c>
    </row>
    <row r="7613" spans="2:3" x14ac:dyDescent="0.25">
      <c r="B7613" s="238">
        <v>7550</v>
      </c>
      <c r="C7613" s="237">
        <v>121.75945471616114</v>
      </c>
    </row>
    <row r="7614" spans="2:3" x14ac:dyDescent="0.25">
      <c r="B7614" s="238">
        <v>7551</v>
      </c>
      <c r="C7614" s="237">
        <v>193.344352833399</v>
      </c>
    </row>
    <row r="7615" spans="2:3" x14ac:dyDescent="0.25">
      <c r="B7615" s="238">
        <v>7552</v>
      </c>
      <c r="C7615" s="237">
        <v>156.03068864552583</v>
      </c>
    </row>
    <row r="7616" spans="2:3" x14ac:dyDescent="0.25">
      <c r="B7616" s="238">
        <v>7553</v>
      </c>
      <c r="C7616" s="237">
        <v>287.99836384010337</v>
      </c>
    </row>
    <row r="7617" spans="2:3" x14ac:dyDescent="0.25">
      <c r="B7617" s="238">
        <v>7554</v>
      </c>
      <c r="C7617" s="237">
        <v>-99.586697783012596</v>
      </c>
    </row>
    <row r="7618" spans="2:3" x14ac:dyDescent="0.25">
      <c r="B7618" s="238">
        <v>7555</v>
      </c>
      <c r="C7618" s="237">
        <v>166.17497354139607</v>
      </c>
    </row>
    <row r="7619" spans="2:3" x14ac:dyDescent="0.25">
      <c r="B7619" s="238">
        <v>7556</v>
      </c>
      <c r="C7619" s="237">
        <v>-44.819857368399283</v>
      </c>
    </row>
    <row r="7620" spans="2:3" x14ac:dyDescent="0.25">
      <c r="B7620" s="238">
        <v>7557</v>
      </c>
      <c r="C7620" s="237">
        <v>-34.111642404254837</v>
      </c>
    </row>
    <row r="7621" spans="2:3" x14ac:dyDescent="0.25">
      <c r="B7621" s="238">
        <v>7558</v>
      </c>
      <c r="C7621" s="237">
        <v>361.34825762404682</v>
      </c>
    </row>
    <row r="7622" spans="2:3" x14ac:dyDescent="0.25">
      <c r="B7622" s="238">
        <v>7559</v>
      </c>
      <c r="C7622" s="237">
        <v>141.8343830631467</v>
      </c>
    </row>
    <row r="7623" spans="2:3" x14ac:dyDescent="0.25">
      <c r="B7623" s="238">
        <v>7560</v>
      </c>
      <c r="C7623" s="237">
        <v>179.87674782197831</v>
      </c>
    </row>
    <row r="7624" spans="2:3" x14ac:dyDescent="0.25">
      <c r="B7624" s="238">
        <v>7561</v>
      </c>
      <c r="C7624" s="237">
        <v>63.690738899129144</v>
      </c>
    </row>
    <row r="7625" spans="2:3" x14ac:dyDescent="0.25">
      <c r="B7625" s="238">
        <v>7562</v>
      </c>
      <c r="C7625" s="237">
        <v>97.172745322666373</v>
      </c>
    </row>
    <row r="7626" spans="2:3" x14ac:dyDescent="0.25">
      <c r="B7626" s="238">
        <v>7563</v>
      </c>
      <c r="C7626" s="237">
        <v>166.38922498213589</v>
      </c>
    </row>
    <row r="7627" spans="2:3" x14ac:dyDescent="0.25">
      <c r="B7627" s="238">
        <v>7564</v>
      </c>
      <c r="C7627" s="237">
        <v>198.65376453966149</v>
      </c>
    </row>
    <row r="7628" spans="2:3" x14ac:dyDescent="0.25">
      <c r="B7628" s="238">
        <v>7565</v>
      </c>
      <c r="C7628" s="237">
        <v>150.17440117958489</v>
      </c>
    </row>
    <row r="7629" spans="2:3" x14ac:dyDescent="0.25">
      <c r="B7629" s="238">
        <v>7566</v>
      </c>
      <c r="C7629" s="237">
        <v>72.624850752811071</v>
      </c>
    </row>
    <row r="7630" spans="2:3" x14ac:dyDescent="0.25">
      <c r="B7630" s="238">
        <v>7567</v>
      </c>
      <c r="C7630" s="237">
        <v>242.66964346769217</v>
      </c>
    </row>
    <row r="7631" spans="2:3" x14ac:dyDescent="0.25">
      <c r="B7631" s="238">
        <v>7568</v>
      </c>
      <c r="C7631" s="237">
        <v>40.627331992252849</v>
      </c>
    </row>
    <row r="7632" spans="2:3" x14ac:dyDescent="0.25">
      <c r="B7632" s="238">
        <v>7569</v>
      </c>
      <c r="C7632" s="237">
        <v>127.29254494731546</v>
      </c>
    </row>
    <row r="7633" spans="2:3" x14ac:dyDescent="0.25">
      <c r="B7633" s="238">
        <v>7570</v>
      </c>
      <c r="C7633" s="237">
        <v>235.10520506738146</v>
      </c>
    </row>
    <row r="7634" spans="2:3" x14ac:dyDescent="0.25">
      <c r="B7634" s="238">
        <v>7571</v>
      </c>
      <c r="C7634" s="237">
        <v>186.02910515392796</v>
      </c>
    </row>
    <row r="7635" spans="2:3" x14ac:dyDescent="0.25">
      <c r="B7635" s="238">
        <v>7572</v>
      </c>
      <c r="C7635" s="237">
        <v>294.00036413941541</v>
      </c>
    </row>
    <row r="7636" spans="2:3" x14ac:dyDescent="0.25">
      <c r="B7636" s="238">
        <v>7573</v>
      </c>
      <c r="C7636" s="237">
        <v>71.316587501347442</v>
      </c>
    </row>
    <row r="7637" spans="2:3" x14ac:dyDescent="0.25">
      <c r="B7637" s="238">
        <v>7574</v>
      </c>
      <c r="C7637" s="237">
        <v>108.02194122191632</v>
      </c>
    </row>
    <row r="7638" spans="2:3" x14ac:dyDescent="0.25">
      <c r="B7638" s="238">
        <v>7575</v>
      </c>
      <c r="C7638" s="237">
        <v>165.99190063297476</v>
      </c>
    </row>
    <row r="7639" spans="2:3" x14ac:dyDescent="0.25">
      <c r="B7639" s="238">
        <v>7576</v>
      </c>
      <c r="C7639" s="237">
        <v>244.56377751810055</v>
      </c>
    </row>
    <row r="7640" spans="2:3" x14ac:dyDescent="0.25">
      <c r="B7640" s="238">
        <v>7577</v>
      </c>
      <c r="C7640" s="237">
        <v>309.13982613183259</v>
      </c>
    </row>
    <row r="7641" spans="2:3" x14ac:dyDescent="0.25">
      <c r="B7641" s="238">
        <v>7578</v>
      </c>
      <c r="C7641" s="237">
        <v>142.42724494580173</v>
      </c>
    </row>
    <row r="7642" spans="2:3" x14ac:dyDescent="0.25">
      <c r="B7642" s="238">
        <v>7579</v>
      </c>
      <c r="C7642" s="237">
        <v>295.79454304912412</v>
      </c>
    </row>
    <row r="7643" spans="2:3" x14ac:dyDescent="0.25">
      <c r="B7643" s="238">
        <v>7580</v>
      </c>
      <c r="C7643" s="237">
        <v>-16.117279068812337</v>
      </c>
    </row>
    <row r="7644" spans="2:3" x14ac:dyDescent="0.25">
      <c r="B7644" s="238">
        <v>7581</v>
      </c>
      <c r="C7644" s="237">
        <v>140.65485617460715</v>
      </c>
    </row>
    <row r="7645" spans="2:3" x14ac:dyDescent="0.25">
      <c r="B7645" s="238">
        <v>7582</v>
      </c>
      <c r="C7645" s="237">
        <v>81.063082742944403</v>
      </c>
    </row>
    <row r="7646" spans="2:3" x14ac:dyDescent="0.25">
      <c r="B7646" s="238">
        <v>7583</v>
      </c>
      <c r="C7646" s="237">
        <v>238.10208141733813</v>
      </c>
    </row>
    <row r="7647" spans="2:3" x14ac:dyDescent="0.25">
      <c r="B7647" s="238">
        <v>7584</v>
      </c>
      <c r="C7647" s="237">
        <v>112.37647571919027</v>
      </c>
    </row>
    <row r="7648" spans="2:3" x14ac:dyDescent="0.25">
      <c r="B7648" s="238">
        <v>7585</v>
      </c>
      <c r="C7648" s="237">
        <v>-4.3785924058928316</v>
      </c>
    </row>
    <row r="7649" spans="2:3" x14ac:dyDescent="0.25">
      <c r="B7649" s="238">
        <v>7586</v>
      </c>
      <c r="C7649" s="237">
        <v>32.389099701383884</v>
      </c>
    </row>
    <row r="7650" spans="2:3" x14ac:dyDescent="0.25">
      <c r="B7650" s="238">
        <v>7587</v>
      </c>
      <c r="C7650" s="237">
        <v>-8.5021508872345066</v>
      </c>
    </row>
    <row r="7651" spans="2:3" x14ac:dyDescent="0.25">
      <c r="B7651" s="238">
        <v>7588</v>
      </c>
      <c r="C7651" s="237">
        <v>230.91896531482826</v>
      </c>
    </row>
    <row r="7652" spans="2:3" x14ac:dyDescent="0.25">
      <c r="B7652" s="238">
        <v>7589</v>
      </c>
      <c r="C7652" s="237">
        <v>270.50368812839383</v>
      </c>
    </row>
    <row r="7653" spans="2:3" x14ac:dyDescent="0.25">
      <c r="B7653" s="238">
        <v>7590</v>
      </c>
      <c r="C7653" s="237">
        <v>224.26444417514381</v>
      </c>
    </row>
    <row r="7654" spans="2:3" x14ac:dyDescent="0.25">
      <c r="B7654" s="238">
        <v>7591</v>
      </c>
      <c r="C7654" s="237">
        <v>290.40694405082684</v>
      </c>
    </row>
    <row r="7655" spans="2:3" x14ac:dyDescent="0.25">
      <c r="B7655" s="238">
        <v>7592</v>
      </c>
      <c r="C7655" s="237">
        <v>53.273757248169161</v>
      </c>
    </row>
    <row r="7656" spans="2:3" x14ac:dyDescent="0.25">
      <c r="B7656" s="238">
        <v>7593</v>
      </c>
      <c r="C7656" s="237">
        <v>-19.417433533760345</v>
      </c>
    </row>
    <row r="7657" spans="2:3" x14ac:dyDescent="0.25">
      <c r="B7657" s="238">
        <v>7594</v>
      </c>
      <c r="C7657" s="237">
        <v>221.79733483802696</v>
      </c>
    </row>
    <row r="7658" spans="2:3" x14ac:dyDescent="0.25">
      <c r="B7658" s="238">
        <v>7595</v>
      </c>
      <c r="C7658" s="237">
        <v>3.9138942081774957</v>
      </c>
    </row>
    <row r="7659" spans="2:3" x14ac:dyDescent="0.25">
      <c r="B7659" s="238">
        <v>7596</v>
      </c>
      <c r="C7659" s="237">
        <v>70.333449379286819</v>
      </c>
    </row>
    <row r="7660" spans="2:3" x14ac:dyDescent="0.25">
      <c r="B7660" s="238">
        <v>7597</v>
      </c>
      <c r="C7660" s="237">
        <v>285.38456780361014</v>
      </c>
    </row>
    <row r="7661" spans="2:3" x14ac:dyDescent="0.25">
      <c r="B7661" s="238">
        <v>7598</v>
      </c>
      <c r="C7661" s="237">
        <v>5.6544782588635769</v>
      </c>
    </row>
    <row r="7662" spans="2:3" x14ac:dyDescent="0.25">
      <c r="B7662" s="238">
        <v>7599</v>
      </c>
      <c r="C7662" s="237">
        <v>-121.32229502314166</v>
      </c>
    </row>
    <row r="7663" spans="2:3" x14ac:dyDescent="0.25">
      <c r="B7663" s="238">
        <v>7600</v>
      </c>
      <c r="C7663" s="237">
        <v>236.0221733448958</v>
      </c>
    </row>
    <row r="7664" spans="2:3" x14ac:dyDescent="0.25">
      <c r="B7664" s="238">
        <v>7601</v>
      </c>
      <c r="C7664" s="237">
        <v>72.85970705171097</v>
      </c>
    </row>
    <row r="7665" spans="2:3" x14ac:dyDescent="0.25">
      <c r="B7665" s="238">
        <v>7602</v>
      </c>
      <c r="C7665" s="237">
        <v>119.87934791739832</v>
      </c>
    </row>
    <row r="7666" spans="2:3" x14ac:dyDescent="0.25">
      <c r="B7666" s="238">
        <v>7603</v>
      </c>
      <c r="C7666" s="237">
        <v>51.497551999532817</v>
      </c>
    </row>
    <row r="7667" spans="2:3" x14ac:dyDescent="0.25">
      <c r="B7667" s="238">
        <v>7604</v>
      </c>
      <c r="C7667" s="237">
        <v>276.25858863856342</v>
      </c>
    </row>
    <row r="7668" spans="2:3" x14ac:dyDescent="0.25">
      <c r="B7668" s="238">
        <v>7605</v>
      </c>
      <c r="C7668" s="237">
        <v>63.830921516076401</v>
      </c>
    </row>
    <row r="7669" spans="2:3" x14ac:dyDescent="0.25">
      <c r="B7669" s="238">
        <v>7606</v>
      </c>
      <c r="C7669" s="237">
        <v>86.572894329999158</v>
      </c>
    </row>
    <row r="7670" spans="2:3" x14ac:dyDescent="0.25">
      <c r="B7670" s="238">
        <v>7607</v>
      </c>
      <c r="C7670" s="237">
        <v>108.01429239897359</v>
      </c>
    </row>
    <row r="7671" spans="2:3" x14ac:dyDescent="0.25">
      <c r="B7671" s="238">
        <v>7608</v>
      </c>
      <c r="C7671" s="237">
        <v>126.2102645528466</v>
      </c>
    </row>
    <row r="7672" spans="2:3" x14ac:dyDescent="0.25">
      <c r="B7672" s="238">
        <v>7609</v>
      </c>
      <c r="C7672" s="237">
        <v>140.9542467595588</v>
      </c>
    </row>
    <row r="7673" spans="2:3" x14ac:dyDescent="0.25">
      <c r="B7673" s="238">
        <v>7610</v>
      </c>
      <c r="C7673" s="237">
        <v>-87.221737522450894</v>
      </c>
    </row>
    <row r="7674" spans="2:3" x14ac:dyDescent="0.25">
      <c r="B7674" s="238">
        <v>7611</v>
      </c>
      <c r="C7674" s="237">
        <v>-320.05353045385954</v>
      </c>
    </row>
    <row r="7675" spans="2:3" x14ac:dyDescent="0.25">
      <c r="B7675" s="238">
        <v>7612</v>
      </c>
      <c r="C7675" s="237">
        <v>-21.555238700768371</v>
      </c>
    </row>
    <row r="7676" spans="2:3" x14ac:dyDescent="0.25">
      <c r="B7676" s="238">
        <v>7613</v>
      </c>
      <c r="C7676" s="237">
        <v>174.75506959779227</v>
      </c>
    </row>
    <row r="7677" spans="2:3" x14ac:dyDescent="0.25">
      <c r="B7677" s="238">
        <v>7614</v>
      </c>
      <c r="C7677" s="237">
        <v>313.03390530183526</v>
      </c>
    </row>
    <row r="7678" spans="2:3" x14ac:dyDescent="0.25">
      <c r="B7678" s="238">
        <v>7615</v>
      </c>
      <c r="C7678" s="237">
        <v>52.878118005060429</v>
      </c>
    </row>
    <row r="7679" spans="2:3" x14ac:dyDescent="0.25">
      <c r="B7679" s="238">
        <v>7616</v>
      </c>
      <c r="C7679" s="237">
        <v>163.14347424470225</v>
      </c>
    </row>
    <row r="7680" spans="2:3" x14ac:dyDescent="0.25">
      <c r="B7680" s="238">
        <v>7617</v>
      </c>
      <c r="C7680" s="237">
        <v>-74.39334538222036</v>
      </c>
    </row>
    <row r="7681" spans="2:3" x14ac:dyDescent="0.25">
      <c r="B7681" s="238">
        <v>7618</v>
      </c>
      <c r="C7681" s="237">
        <v>91.607367106321377</v>
      </c>
    </row>
    <row r="7682" spans="2:3" x14ac:dyDescent="0.25">
      <c r="B7682" s="238">
        <v>7619</v>
      </c>
      <c r="C7682" s="237">
        <v>159.43166798656162</v>
      </c>
    </row>
    <row r="7683" spans="2:3" x14ac:dyDescent="0.25">
      <c r="B7683" s="238">
        <v>7620</v>
      </c>
      <c r="C7683" s="237">
        <v>125.08044371180675</v>
      </c>
    </row>
    <row r="7684" spans="2:3" x14ac:dyDescent="0.25">
      <c r="B7684" s="238">
        <v>7621</v>
      </c>
      <c r="C7684" s="237">
        <v>130.90707088054756</v>
      </c>
    </row>
    <row r="7685" spans="2:3" x14ac:dyDescent="0.25">
      <c r="B7685" s="238">
        <v>7622</v>
      </c>
      <c r="C7685" s="237">
        <v>178.18838698387862</v>
      </c>
    </row>
    <row r="7686" spans="2:3" x14ac:dyDescent="0.25">
      <c r="B7686" s="238">
        <v>7623</v>
      </c>
      <c r="C7686" s="237">
        <v>93.45976814875695</v>
      </c>
    </row>
    <row r="7687" spans="2:3" x14ac:dyDescent="0.25">
      <c r="B7687" s="238">
        <v>7624</v>
      </c>
      <c r="C7687" s="237">
        <v>-219.31177782716674</v>
      </c>
    </row>
    <row r="7688" spans="2:3" x14ac:dyDescent="0.25">
      <c r="B7688" s="238">
        <v>7625</v>
      </c>
      <c r="C7688" s="237">
        <v>177.40436123848585</v>
      </c>
    </row>
    <row r="7689" spans="2:3" x14ac:dyDescent="0.25">
      <c r="B7689" s="238">
        <v>7626</v>
      </c>
      <c r="C7689" s="237">
        <v>62.000278847688392</v>
      </c>
    </row>
    <row r="7690" spans="2:3" x14ac:dyDescent="0.25">
      <c r="B7690" s="238">
        <v>7627</v>
      </c>
      <c r="C7690" s="237">
        <v>39.715304536056962</v>
      </c>
    </row>
    <row r="7691" spans="2:3" x14ac:dyDescent="0.25">
      <c r="B7691" s="238">
        <v>7628</v>
      </c>
      <c r="C7691" s="237">
        <v>88.326724906452128</v>
      </c>
    </row>
    <row r="7692" spans="2:3" x14ac:dyDescent="0.25">
      <c r="B7692" s="238">
        <v>7629</v>
      </c>
      <c r="C7692" s="237">
        <v>-22.302767795727277</v>
      </c>
    </row>
    <row r="7693" spans="2:3" x14ac:dyDescent="0.25">
      <c r="B7693" s="238">
        <v>7630</v>
      </c>
      <c r="C7693" s="237">
        <v>44.690924601072467</v>
      </c>
    </row>
    <row r="7694" spans="2:3" x14ac:dyDescent="0.25">
      <c r="B7694" s="238">
        <v>7631</v>
      </c>
      <c r="C7694" s="237">
        <v>-96.288098559808105</v>
      </c>
    </row>
    <row r="7695" spans="2:3" x14ac:dyDescent="0.25">
      <c r="B7695" s="238">
        <v>7632</v>
      </c>
      <c r="C7695" s="237">
        <v>133.30387175000374</v>
      </c>
    </row>
    <row r="7696" spans="2:3" x14ac:dyDescent="0.25">
      <c r="B7696" s="238">
        <v>7633</v>
      </c>
      <c r="C7696" s="237">
        <v>170.85677535948241</v>
      </c>
    </row>
    <row r="7697" spans="2:3" x14ac:dyDescent="0.25">
      <c r="B7697" s="238">
        <v>7634</v>
      </c>
      <c r="C7697" s="237">
        <v>235.92131401328359</v>
      </c>
    </row>
    <row r="7698" spans="2:3" x14ac:dyDescent="0.25">
      <c r="B7698" s="238">
        <v>7635</v>
      </c>
      <c r="C7698" s="237">
        <v>181.37753835153234</v>
      </c>
    </row>
    <row r="7699" spans="2:3" x14ac:dyDescent="0.25">
      <c r="B7699" s="238">
        <v>7636</v>
      </c>
      <c r="C7699" s="237">
        <v>165.41060572054238</v>
      </c>
    </row>
    <row r="7700" spans="2:3" x14ac:dyDescent="0.25">
      <c r="B7700" s="238">
        <v>7637</v>
      </c>
      <c r="C7700" s="237">
        <v>135.77324399485866</v>
      </c>
    </row>
    <row r="7701" spans="2:3" x14ac:dyDescent="0.25">
      <c r="B7701" s="238">
        <v>7638</v>
      </c>
      <c r="C7701" s="237">
        <v>90.394631280994048</v>
      </c>
    </row>
    <row r="7702" spans="2:3" x14ac:dyDescent="0.25">
      <c r="B7702" s="238">
        <v>7639</v>
      </c>
      <c r="C7702" s="237">
        <v>183.73938473551684</v>
      </c>
    </row>
    <row r="7703" spans="2:3" x14ac:dyDescent="0.25">
      <c r="B7703" s="238">
        <v>7640</v>
      </c>
      <c r="C7703" s="237">
        <v>219.97064873919101</v>
      </c>
    </row>
    <row r="7704" spans="2:3" x14ac:dyDescent="0.25">
      <c r="B7704" s="238">
        <v>7641</v>
      </c>
      <c r="C7704" s="237">
        <v>-59.542339343225166</v>
      </c>
    </row>
    <row r="7705" spans="2:3" x14ac:dyDescent="0.25">
      <c r="B7705" s="238">
        <v>7642</v>
      </c>
      <c r="C7705" s="237">
        <v>325.66458670725501</v>
      </c>
    </row>
    <row r="7706" spans="2:3" x14ac:dyDescent="0.25">
      <c r="B7706" s="238">
        <v>7643</v>
      </c>
      <c r="C7706" s="237">
        <v>100.75836567068758</v>
      </c>
    </row>
    <row r="7707" spans="2:3" x14ac:dyDescent="0.25">
      <c r="B7707" s="238">
        <v>7644</v>
      </c>
      <c r="C7707" s="237">
        <v>13.465625616018016</v>
      </c>
    </row>
    <row r="7708" spans="2:3" x14ac:dyDescent="0.25">
      <c r="B7708" s="238">
        <v>7645</v>
      </c>
      <c r="C7708" s="237">
        <v>189.21354864081439</v>
      </c>
    </row>
    <row r="7709" spans="2:3" x14ac:dyDescent="0.25">
      <c r="B7709" s="238">
        <v>7646</v>
      </c>
      <c r="C7709" s="237">
        <v>-33.154015679213842</v>
      </c>
    </row>
    <row r="7710" spans="2:3" x14ac:dyDescent="0.25">
      <c r="B7710" s="238">
        <v>7647</v>
      </c>
      <c r="C7710" s="237">
        <v>277.63080256955823</v>
      </c>
    </row>
    <row r="7711" spans="2:3" x14ac:dyDescent="0.25">
      <c r="B7711" s="238">
        <v>7648</v>
      </c>
      <c r="C7711" s="237">
        <v>33.910626801887616</v>
      </c>
    </row>
    <row r="7712" spans="2:3" x14ac:dyDescent="0.25">
      <c r="B7712" s="238">
        <v>7649</v>
      </c>
      <c r="C7712" s="237">
        <v>-49.238835568957711</v>
      </c>
    </row>
    <row r="7713" spans="2:3" x14ac:dyDescent="0.25">
      <c r="B7713" s="238">
        <v>7650</v>
      </c>
      <c r="C7713" s="237">
        <v>268.62478905314225</v>
      </c>
    </row>
    <row r="7714" spans="2:3" x14ac:dyDescent="0.25">
      <c r="B7714" s="238">
        <v>7651</v>
      </c>
      <c r="C7714" s="237">
        <v>235.46250234029026</v>
      </c>
    </row>
    <row r="7715" spans="2:3" x14ac:dyDescent="0.25">
      <c r="B7715" s="238">
        <v>7652</v>
      </c>
      <c r="C7715" s="237">
        <v>-84.410780047196312</v>
      </c>
    </row>
    <row r="7716" spans="2:3" x14ac:dyDescent="0.25">
      <c r="B7716" s="238">
        <v>7653</v>
      </c>
      <c r="C7716" s="237">
        <v>51.362153321003703</v>
      </c>
    </row>
    <row r="7717" spans="2:3" x14ac:dyDescent="0.25">
      <c r="B7717" s="238">
        <v>7654</v>
      </c>
      <c r="C7717" s="237">
        <v>129.65532198534908</v>
      </c>
    </row>
    <row r="7718" spans="2:3" x14ac:dyDescent="0.25">
      <c r="B7718" s="238">
        <v>7655</v>
      </c>
      <c r="C7718" s="237">
        <v>136.12914081776657</v>
      </c>
    </row>
    <row r="7719" spans="2:3" x14ac:dyDescent="0.25">
      <c r="B7719" s="238">
        <v>7656</v>
      </c>
      <c r="C7719" s="237">
        <v>152.80144936512679</v>
      </c>
    </row>
    <row r="7720" spans="2:3" x14ac:dyDescent="0.25">
      <c r="B7720" s="238">
        <v>7657</v>
      </c>
      <c r="C7720" s="237">
        <v>226.72345751362329</v>
      </c>
    </row>
    <row r="7721" spans="2:3" x14ac:dyDescent="0.25">
      <c r="B7721" s="238">
        <v>7658</v>
      </c>
      <c r="C7721" s="237">
        <v>93.339431909284656</v>
      </c>
    </row>
    <row r="7722" spans="2:3" x14ac:dyDescent="0.25">
      <c r="B7722" s="238">
        <v>7659</v>
      </c>
      <c r="C7722" s="237">
        <v>146.52902122964312</v>
      </c>
    </row>
    <row r="7723" spans="2:3" x14ac:dyDescent="0.25">
      <c r="B7723" s="238">
        <v>7660</v>
      </c>
      <c r="C7723" s="237">
        <v>96.766232667105584</v>
      </c>
    </row>
    <row r="7724" spans="2:3" x14ac:dyDescent="0.25">
      <c r="B7724" s="238">
        <v>7661</v>
      </c>
      <c r="C7724" s="237">
        <v>-20.638341904138542</v>
      </c>
    </row>
    <row r="7725" spans="2:3" x14ac:dyDescent="0.25">
      <c r="B7725" s="238">
        <v>7662</v>
      </c>
      <c r="C7725" s="237">
        <v>210.16495911174269</v>
      </c>
    </row>
    <row r="7726" spans="2:3" x14ac:dyDescent="0.25">
      <c r="B7726" s="238">
        <v>7663</v>
      </c>
      <c r="C7726" s="237">
        <v>168.16505618240848</v>
      </c>
    </row>
    <row r="7727" spans="2:3" x14ac:dyDescent="0.25">
      <c r="B7727" s="238">
        <v>7664</v>
      </c>
      <c r="C7727" s="237">
        <v>237.22603685750244</v>
      </c>
    </row>
    <row r="7728" spans="2:3" x14ac:dyDescent="0.25">
      <c r="B7728" s="238">
        <v>7665</v>
      </c>
      <c r="C7728" s="237">
        <v>80.680437843945398</v>
      </c>
    </row>
    <row r="7729" spans="2:3" x14ac:dyDescent="0.25">
      <c r="B7729" s="238">
        <v>7666</v>
      </c>
      <c r="C7729" s="237">
        <v>23.164715786146004</v>
      </c>
    </row>
    <row r="7730" spans="2:3" x14ac:dyDescent="0.25">
      <c r="B7730" s="238">
        <v>7667</v>
      </c>
      <c r="C7730" s="237">
        <v>309.16975207118958</v>
      </c>
    </row>
    <row r="7731" spans="2:3" x14ac:dyDescent="0.25">
      <c r="B7731" s="238">
        <v>7668</v>
      </c>
      <c r="C7731" s="237">
        <v>111.52408394709572</v>
      </c>
    </row>
    <row r="7732" spans="2:3" x14ac:dyDescent="0.25">
      <c r="B7732" s="238">
        <v>7669</v>
      </c>
      <c r="C7732" s="237">
        <v>109.35462513468036</v>
      </c>
    </row>
    <row r="7733" spans="2:3" x14ac:dyDescent="0.25">
      <c r="B7733" s="238">
        <v>7670</v>
      </c>
      <c r="C7733" s="237">
        <v>219.25102953101973</v>
      </c>
    </row>
    <row r="7734" spans="2:3" x14ac:dyDescent="0.25">
      <c r="B7734" s="238">
        <v>7671</v>
      </c>
      <c r="C7734" s="237">
        <v>191.1943888120453</v>
      </c>
    </row>
    <row r="7735" spans="2:3" x14ac:dyDescent="0.25">
      <c r="B7735" s="238">
        <v>7672</v>
      </c>
      <c r="C7735" s="237">
        <v>53.62510465712397</v>
      </c>
    </row>
    <row r="7736" spans="2:3" x14ac:dyDescent="0.25">
      <c r="B7736" s="238">
        <v>7673</v>
      </c>
      <c r="C7736" s="237">
        <v>72.88067411773585</v>
      </c>
    </row>
    <row r="7737" spans="2:3" x14ac:dyDescent="0.25">
      <c r="B7737" s="238">
        <v>7674</v>
      </c>
      <c r="C7737" s="237">
        <v>67.691399181268281</v>
      </c>
    </row>
    <row r="7738" spans="2:3" x14ac:dyDescent="0.25">
      <c r="B7738" s="238">
        <v>7675</v>
      </c>
      <c r="C7738" s="237">
        <v>73.986340773770095</v>
      </c>
    </row>
    <row r="7739" spans="2:3" x14ac:dyDescent="0.25">
      <c r="B7739" s="238">
        <v>7676</v>
      </c>
      <c r="C7739" s="237">
        <v>17.799704494416673</v>
      </c>
    </row>
    <row r="7740" spans="2:3" x14ac:dyDescent="0.25">
      <c r="B7740" s="238">
        <v>7677</v>
      </c>
      <c r="C7740" s="237">
        <v>95.526305599138396</v>
      </c>
    </row>
    <row r="7741" spans="2:3" x14ac:dyDescent="0.25">
      <c r="B7741" s="238">
        <v>7678</v>
      </c>
      <c r="C7741" s="237">
        <v>8.8178624168396738</v>
      </c>
    </row>
    <row r="7742" spans="2:3" x14ac:dyDescent="0.25">
      <c r="B7742" s="238">
        <v>7679</v>
      </c>
      <c r="C7742" s="237">
        <v>188.47540887730958</v>
      </c>
    </row>
    <row r="7743" spans="2:3" x14ac:dyDescent="0.25">
      <c r="B7743" s="238">
        <v>7680</v>
      </c>
      <c r="C7743" s="237">
        <v>86.07033047839775</v>
      </c>
    </row>
    <row r="7744" spans="2:3" x14ac:dyDescent="0.25">
      <c r="B7744" s="238">
        <v>7681</v>
      </c>
      <c r="C7744" s="237">
        <v>247.02930783065472</v>
      </c>
    </row>
    <row r="7745" spans="2:3" x14ac:dyDescent="0.25">
      <c r="B7745" s="238">
        <v>7682</v>
      </c>
      <c r="C7745" s="237">
        <v>-15.353552423755389</v>
      </c>
    </row>
    <row r="7746" spans="2:3" x14ac:dyDescent="0.25">
      <c r="B7746" s="238">
        <v>7683</v>
      </c>
      <c r="C7746" s="237">
        <v>319.20162132042822</v>
      </c>
    </row>
    <row r="7747" spans="2:3" x14ac:dyDescent="0.25">
      <c r="B7747" s="238">
        <v>7684</v>
      </c>
      <c r="C7747" s="237">
        <v>271.8578301362636</v>
      </c>
    </row>
    <row r="7748" spans="2:3" x14ac:dyDescent="0.25">
      <c r="B7748" s="238">
        <v>7685</v>
      </c>
      <c r="C7748" s="237">
        <v>374.42950895642502</v>
      </c>
    </row>
    <row r="7749" spans="2:3" x14ac:dyDescent="0.25">
      <c r="B7749" s="238">
        <v>7686</v>
      </c>
      <c r="C7749" s="237">
        <v>386.26238717748862</v>
      </c>
    </row>
    <row r="7750" spans="2:3" x14ac:dyDescent="0.25">
      <c r="B7750" s="238">
        <v>7687</v>
      </c>
      <c r="C7750" s="237">
        <v>125.77032397359747</v>
      </c>
    </row>
    <row r="7751" spans="2:3" x14ac:dyDescent="0.25">
      <c r="B7751" s="238">
        <v>7688</v>
      </c>
      <c r="C7751" s="237">
        <v>-111.19501058398345</v>
      </c>
    </row>
    <row r="7752" spans="2:3" x14ac:dyDescent="0.25">
      <c r="B7752" s="238">
        <v>7689</v>
      </c>
      <c r="C7752" s="237">
        <v>115.39534143582686</v>
      </c>
    </row>
    <row r="7753" spans="2:3" x14ac:dyDescent="0.25">
      <c r="B7753" s="238">
        <v>7690</v>
      </c>
      <c r="C7753" s="237">
        <v>-111.11483089108734</v>
      </c>
    </row>
    <row r="7754" spans="2:3" x14ac:dyDescent="0.25">
      <c r="B7754" s="238">
        <v>7691</v>
      </c>
      <c r="C7754" s="237">
        <v>207.76012012408546</v>
      </c>
    </row>
    <row r="7755" spans="2:3" x14ac:dyDescent="0.25">
      <c r="B7755" s="238">
        <v>7692</v>
      </c>
      <c r="C7755" s="237">
        <v>-79.240744080960184</v>
      </c>
    </row>
    <row r="7756" spans="2:3" x14ac:dyDescent="0.25">
      <c r="B7756" s="238">
        <v>7693</v>
      </c>
      <c r="C7756" s="237">
        <v>212.24578019251425</v>
      </c>
    </row>
    <row r="7757" spans="2:3" x14ac:dyDescent="0.25">
      <c r="B7757" s="238">
        <v>7694</v>
      </c>
      <c r="C7757" s="237">
        <v>96.666989523701432</v>
      </c>
    </row>
    <row r="7758" spans="2:3" x14ac:dyDescent="0.25">
      <c r="B7758" s="238">
        <v>7695</v>
      </c>
      <c r="C7758" s="237">
        <v>37.189024358263921</v>
      </c>
    </row>
    <row r="7759" spans="2:3" x14ac:dyDescent="0.25">
      <c r="B7759" s="238">
        <v>7696</v>
      </c>
      <c r="C7759" s="237">
        <v>119.11656611843725</v>
      </c>
    </row>
    <row r="7760" spans="2:3" x14ac:dyDescent="0.25">
      <c r="B7760" s="238">
        <v>7697</v>
      </c>
      <c r="C7760" s="237">
        <v>51.944712430894327</v>
      </c>
    </row>
    <row r="7761" spans="2:3" x14ac:dyDescent="0.25">
      <c r="B7761" s="238">
        <v>7698</v>
      </c>
      <c r="C7761" s="237">
        <v>109.21760428497991</v>
      </c>
    </row>
    <row r="7762" spans="2:3" x14ac:dyDescent="0.25">
      <c r="B7762" s="238">
        <v>7699</v>
      </c>
      <c r="C7762" s="237">
        <v>86.521422281424321</v>
      </c>
    </row>
    <row r="7763" spans="2:3" x14ac:dyDescent="0.25">
      <c r="B7763" s="238">
        <v>7700</v>
      </c>
      <c r="C7763" s="237">
        <v>0.69968584618516161</v>
      </c>
    </row>
    <row r="7764" spans="2:3" x14ac:dyDescent="0.25">
      <c r="B7764" s="238">
        <v>7701</v>
      </c>
      <c r="C7764" s="237">
        <v>255.81589932189775</v>
      </c>
    </row>
    <row r="7765" spans="2:3" x14ac:dyDescent="0.25">
      <c r="B7765" s="238">
        <v>7702</v>
      </c>
      <c r="C7765" s="237">
        <v>173.17118053735123</v>
      </c>
    </row>
    <row r="7766" spans="2:3" x14ac:dyDescent="0.25">
      <c r="B7766" s="238">
        <v>7703</v>
      </c>
      <c r="C7766" s="237">
        <v>179.84531666596266</v>
      </c>
    </row>
    <row r="7767" spans="2:3" x14ac:dyDescent="0.25">
      <c r="B7767" s="238">
        <v>7704</v>
      </c>
      <c r="C7767" s="237">
        <v>79.485945101944452</v>
      </c>
    </row>
    <row r="7768" spans="2:3" x14ac:dyDescent="0.25">
      <c r="B7768" s="238">
        <v>7705</v>
      </c>
      <c r="C7768" s="237">
        <v>190.6413369997714</v>
      </c>
    </row>
    <row r="7769" spans="2:3" x14ac:dyDescent="0.25">
      <c r="B7769" s="238">
        <v>7706</v>
      </c>
      <c r="C7769" s="237">
        <v>254.26115859905963</v>
      </c>
    </row>
    <row r="7770" spans="2:3" x14ac:dyDescent="0.25">
      <c r="B7770" s="238">
        <v>7707</v>
      </c>
      <c r="C7770" s="237">
        <v>142.5111593713911</v>
      </c>
    </row>
    <row r="7771" spans="2:3" x14ac:dyDescent="0.25">
      <c r="B7771" s="238">
        <v>7708</v>
      </c>
      <c r="C7771" s="237">
        <v>70.888032016322313</v>
      </c>
    </row>
    <row r="7772" spans="2:3" x14ac:dyDescent="0.25">
      <c r="B7772" s="238">
        <v>7709</v>
      </c>
      <c r="C7772" s="237">
        <v>247.01172743398718</v>
      </c>
    </row>
    <row r="7773" spans="2:3" x14ac:dyDescent="0.25">
      <c r="B7773" s="238">
        <v>7710</v>
      </c>
      <c r="C7773" s="237">
        <v>-165.34845606977984</v>
      </c>
    </row>
    <row r="7774" spans="2:3" x14ac:dyDescent="0.25">
      <c r="B7774" s="238">
        <v>7711</v>
      </c>
      <c r="C7774" s="237">
        <v>104.86692241491536</v>
      </c>
    </row>
    <row r="7775" spans="2:3" x14ac:dyDescent="0.25">
      <c r="B7775" s="238">
        <v>7712</v>
      </c>
      <c r="C7775" s="237">
        <v>25.010204919052853</v>
      </c>
    </row>
    <row r="7776" spans="2:3" x14ac:dyDescent="0.25">
      <c r="B7776" s="238">
        <v>7713</v>
      </c>
      <c r="C7776" s="237">
        <v>-8.7639974996143337</v>
      </c>
    </row>
    <row r="7777" spans="2:3" x14ac:dyDescent="0.25">
      <c r="B7777" s="238">
        <v>7714</v>
      </c>
      <c r="C7777" s="237">
        <v>-20.345734077216576</v>
      </c>
    </row>
    <row r="7778" spans="2:3" x14ac:dyDescent="0.25">
      <c r="B7778" s="238">
        <v>7715</v>
      </c>
      <c r="C7778" s="237">
        <v>284.73827087451559</v>
      </c>
    </row>
    <row r="7779" spans="2:3" x14ac:dyDescent="0.25">
      <c r="B7779" s="238">
        <v>7716</v>
      </c>
      <c r="C7779" s="237">
        <v>-230.53537143284404</v>
      </c>
    </row>
    <row r="7780" spans="2:3" x14ac:dyDescent="0.25">
      <c r="B7780" s="238">
        <v>7717</v>
      </c>
      <c r="C7780" s="237">
        <v>254.54387160223496</v>
      </c>
    </row>
    <row r="7781" spans="2:3" x14ac:dyDescent="0.25">
      <c r="B7781" s="238">
        <v>7718</v>
      </c>
      <c r="C7781" s="237">
        <v>138.18581745703889</v>
      </c>
    </row>
    <row r="7782" spans="2:3" x14ac:dyDescent="0.25">
      <c r="B7782" s="238">
        <v>7719</v>
      </c>
      <c r="C7782" s="237">
        <v>101.76148155889261</v>
      </c>
    </row>
    <row r="7783" spans="2:3" x14ac:dyDescent="0.25">
      <c r="B7783" s="238">
        <v>7720</v>
      </c>
      <c r="C7783" s="237">
        <v>46.717454768408871</v>
      </c>
    </row>
    <row r="7784" spans="2:3" x14ac:dyDescent="0.25">
      <c r="B7784" s="238">
        <v>7721</v>
      </c>
      <c r="C7784" s="237">
        <v>37.340841900678157</v>
      </c>
    </row>
    <row r="7785" spans="2:3" x14ac:dyDescent="0.25">
      <c r="B7785" s="238">
        <v>7722</v>
      </c>
      <c r="C7785" s="237">
        <v>155.58894332066646</v>
      </c>
    </row>
    <row r="7786" spans="2:3" x14ac:dyDescent="0.25">
      <c r="B7786" s="238">
        <v>7723</v>
      </c>
      <c r="C7786" s="237">
        <v>20.586246496582589</v>
      </c>
    </row>
    <row r="7787" spans="2:3" x14ac:dyDescent="0.25">
      <c r="B7787" s="238">
        <v>7724</v>
      </c>
      <c r="C7787" s="237">
        <v>-107.81220876242233</v>
      </c>
    </row>
    <row r="7788" spans="2:3" x14ac:dyDescent="0.25">
      <c r="B7788" s="238">
        <v>7725</v>
      </c>
      <c r="C7788" s="237">
        <v>202.43046855851168</v>
      </c>
    </row>
    <row r="7789" spans="2:3" x14ac:dyDescent="0.25">
      <c r="B7789" s="238">
        <v>7726</v>
      </c>
      <c r="C7789" s="237">
        <v>133.66842332196788</v>
      </c>
    </row>
    <row r="7790" spans="2:3" x14ac:dyDescent="0.25">
      <c r="B7790" s="238">
        <v>7727</v>
      </c>
      <c r="C7790" s="237">
        <v>100.94976555028899</v>
      </c>
    </row>
    <row r="7791" spans="2:3" x14ac:dyDescent="0.25">
      <c r="B7791" s="238">
        <v>7728</v>
      </c>
      <c r="C7791" s="237">
        <v>312.93167885105697</v>
      </c>
    </row>
    <row r="7792" spans="2:3" x14ac:dyDescent="0.25">
      <c r="B7792" s="238">
        <v>7729</v>
      </c>
      <c r="C7792" s="237">
        <v>96.971590640944314</v>
      </c>
    </row>
    <row r="7793" spans="2:3" x14ac:dyDescent="0.25">
      <c r="B7793" s="238">
        <v>7730</v>
      </c>
      <c r="C7793" s="237">
        <v>-54.661609705972154</v>
      </c>
    </row>
    <row r="7794" spans="2:3" x14ac:dyDescent="0.25">
      <c r="B7794" s="238">
        <v>7731</v>
      </c>
      <c r="C7794" s="237">
        <v>142.38382064916578</v>
      </c>
    </row>
    <row r="7795" spans="2:3" x14ac:dyDescent="0.25">
      <c r="B7795" s="238">
        <v>7732</v>
      </c>
      <c r="C7795" s="237">
        <v>111.5311960425522</v>
      </c>
    </row>
    <row r="7796" spans="2:3" x14ac:dyDescent="0.25">
      <c r="B7796" s="238">
        <v>7733</v>
      </c>
      <c r="C7796" s="237">
        <v>91.879970571590434</v>
      </c>
    </row>
    <row r="7797" spans="2:3" x14ac:dyDescent="0.25">
      <c r="B7797" s="238">
        <v>7734</v>
      </c>
      <c r="C7797" s="237">
        <v>219.50267475828429</v>
      </c>
    </row>
    <row r="7798" spans="2:3" x14ac:dyDescent="0.25">
      <c r="B7798" s="238">
        <v>7735</v>
      </c>
      <c r="C7798" s="237">
        <v>-24.352570300743878</v>
      </c>
    </row>
    <row r="7799" spans="2:3" x14ac:dyDescent="0.25">
      <c r="B7799" s="238">
        <v>7736</v>
      </c>
      <c r="C7799" s="237">
        <v>103.89574596159575</v>
      </c>
    </row>
    <row r="7800" spans="2:3" x14ac:dyDescent="0.25">
      <c r="B7800" s="238">
        <v>7737</v>
      </c>
      <c r="C7800" s="237">
        <v>-20.537467498762368</v>
      </c>
    </row>
    <row r="7801" spans="2:3" x14ac:dyDescent="0.25">
      <c r="B7801" s="238">
        <v>7738</v>
      </c>
      <c r="C7801" s="237">
        <v>260.11314985599319</v>
      </c>
    </row>
    <row r="7802" spans="2:3" x14ac:dyDescent="0.25">
      <c r="B7802" s="238">
        <v>7739</v>
      </c>
      <c r="C7802" s="237">
        <v>72.170717737415202</v>
      </c>
    </row>
    <row r="7803" spans="2:3" x14ac:dyDescent="0.25">
      <c r="B7803" s="238">
        <v>7740</v>
      </c>
      <c r="C7803" s="237">
        <v>273.19493908647019</v>
      </c>
    </row>
    <row r="7804" spans="2:3" x14ac:dyDescent="0.25">
      <c r="B7804" s="238">
        <v>7741</v>
      </c>
      <c r="C7804" s="237">
        <v>69.00328729271385</v>
      </c>
    </row>
    <row r="7805" spans="2:3" x14ac:dyDescent="0.25">
      <c r="B7805" s="238">
        <v>7742</v>
      </c>
      <c r="C7805" s="237">
        <v>121.48082643545564</v>
      </c>
    </row>
    <row r="7806" spans="2:3" x14ac:dyDescent="0.25">
      <c r="B7806" s="238">
        <v>7743</v>
      </c>
      <c r="C7806" s="237">
        <v>-180.3193579340583</v>
      </c>
    </row>
    <row r="7807" spans="2:3" x14ac:dyDescent="0.25">
      <c r="B7807" s="238">
        <v>7744</v>
      </c>
      <c r="C7807" s="237">
        <v>230.22071314128328</v>
      </c>
    </row>
    <row r="7808" spans="2:3" x14ac:dyDescent="0.25">
      <c r="B7808" s="238">
        <v>7745</v>
      </c>
      <c r="C7808" s="237">
        <v>104.02203738657907</v>
      </c>
    </row>
    <row r="7809" spans="2:3" x14ac:dyDescent="0.25">
      <c r="B7809" s="238">
        <v>7746</v>
      </c>
      <c r="C7809" s="237">
        <v>137.14751678062171</v>
      </c>
    </row>
    <row r="7810" spans="2:3" x14ac:dyDescent="0.25">
      <c r="B7810" s="238">
        <v>7747</v>
      </c>
      <c r="C7810" s="237">
        <v>170.82402742623458</v>
      </c>
    </row>
    <row r="7811" spans="2:3" x14ac:dyDescent="0.25">
      <c r="B7811" s="238">
        <v>7748</v>
      </c>
      <c r="C7811" s="237">
        <v>158.52225877533238</v>
      </c>
    </row>
    <row r="7812" spans="2:3" x14ac:dyDescent="0.25">
      <c r="B7812" s="238">
        <v>7749</v>
      </c>
      <c r="C7812" s="237">
        <v>341.57013596561626</v>
      </c>
    </row>
    <row r="7813" spans="2:3" x14ac:dyDescent="0.25">
      <c r="B7813" s="238">
        <v>7750</v>
      </c>
      <c r="C7813" s="237">
        <v>23.347998807374651</v>
      </c>
    </row>
    <row r="7814" spans="2:3" x14ac:dyDescent="0.25">
      <c r="B7814" s="238">
        <v>7751</v>
      </c>
      <c r="C7814" s="237">
        <v>62.222963599813845</v>
      </c>
    </row>
    <row r="7815" spans="2:3" x14ac:dyDescent="0.25">
      <c r="B7815" s="238">
        <v>7752</v>
      </c>
      <c r="C7815" s="237">
        <v>127.9909819906914</v>
      </c>
    </row>
    <row r="7816" spans="2:3" x14ac:dyDescent="0.25">
      <c r="B7816" s="238">
        <v>7753</v>
      </c>
      <c r="C7816" s="237">
        <v>236.68614675260179</v>
      </c>
    </row>
    <row r="7817" spans="2:3" x14ac:dyDescent="0.25">
      <c r="B7817" s="238">
        <v>7754</v>
      </c>
      <c r="C7817" s="237">
        <v>45.103382187960051</v>
      </c>
    </row>
    <row r="7818" spans="2:3" x14ac:dyDescent="0.25">
      <c r="B7818" s="238">
        <v>7755</v>
      </c>
      <c r="C7818" s="237">
        <v>94.037015909729178</v>
      </c>
    </row>
    <row r="7819" spans="2:3" x14ac:dyDescent="0.25">
      <c r="B7819" s="238">
        <v>7756</v>
      </c>
      <c r="C7819" s="237">
        <v>-25.200133518864078</v>
      </c>
    </row>
    <row r="7820" spans="2:3" x14ac:dyDescent="0.25">
      <c r="B7820" s="238">
        <v>7757</v>
      </c>
      <c r="C7820" s="237">
        <v>85.818432332370406</v>
      </c>
    </row>
    <row r="7821" spans="2:3" x14ac:dyDescent="0.25">
      <c r="B7821" s="238">
        <v>7758</v>
      </c>
      <c r="C7821" s="237">
        <v>212.77420609035397</v>
      </c>
    </row>
    <row r="7822" spans="2:3" x14ac:dyDescent="0.25">
      <c r="B7822" s="238">
        <v>7759</v>
      </c>
      <c r="C7822" s="237">
        <v>34.218167024037371</v>
      </c>
    </row>
    <row r="7823" spans="2:3" x14ac:dyDescent="0.25">
      <c r="B7823" s="238">
        <v>7760</v>
      </c>
      <c r="C7823" s="237">
        <v>267.59225328521097</v>
      </c>
    </row>
    <row r="7824" spans="2:3" x14ac:dyDescent="0.25">
      <c r="B7824" s="238">
        <v>7761</v>
      </c>
      <c r="C7824" s="237">
        <v>-117.40212380426439</v>
      </c>
    </row>
    <row r="7825" spans="2:3" x14ac:dyDescent="0.25">
      <c r="B7825" s="238">
        <v>7762</v>
      </c>
      <c r="C7825" s="237">
        <v>-26.976109633990603</v>
      </c>
    </row>
    <row r="7826" spans="2:3" x14ac:dyDescent="0.25">
      <c r="B7826" s="238">
        <v>7763</v>
      </c>
      <c r="C7826" s="237">
        <v>66.058963696387934</v>
      </c>
    </row>
    <row r="7827" spans="2:3" x14ac:dyDescent="0.25">
      <c r="B7827" s="238">
        <v>7764</v>
      </c>
      <c r="C7827" s="237">
        <v>88.814640259241244</v>
      </c>
    </row>
    <row r="7828" spans="2:3" x14ac:dyDescent="0.25">
      <c r="B7828" s="238">
        <v>7765</v>
      </c>
      <c r="C7828" s="237">
        <v>28.174896097876228</v>
      </c>
    </row>
    <row r="7829" spans="2:3" x14ac:dyDescent="0.25">
      <c r="B7829" s="238">
        <v>7766</v>
      </c>
      <c r="C7829" s="237">
        <v>-10.415686656186693</v>
      </c>
    </row>
    <row r="7830" spans="2:3" x14ac:dyDescent="0.25">
      <c r="B7830" s="238">
        <v>7767</v>
      </c>
      <c r="C7830" s="237">
        <v>409.31638818012135</v>
      </c>
    </row>
    <row r="7831" spans="2:3" x14ac:dyDescent="0.25">
      <c r="B7831" s="238">
        <v>7768</v>
      </c>
      <c r="C7831" s="237">
        <v>178.81346886990687</v>
      </c>
    </row>
    <row r="7832" spans="2:3" x14ac:dyDescent="0.25">
      <c r="B7832" s="238">
        <v>7769</v>
      </c>
      <c r="C7832" s="237">
        <v>97.860586976881038</v>
      </c>
    </row>
    <row r="7833" spans="2:3" x14ac:dyDescent="0.25">
      <c r="B7833" s="238">
        <v>7770</v>
      </c>
      <c r="C7833" s="237">
        <v>247.03595062144109</v>
      </c>
    </row>
    <row r="7834" spans="2:3" x14ac:dyDescent="0.25">
      <c r="B7834" s="238">
        <v>7771</v>
      </c>
      <c r="C7834" s="237">
        <v>10.451381137551451</v>
      </c>
    </row>
    <row r="7835" spans="2:3" x14ac:dyDescent="0.25">
      <c r="B7835" s="238">
        <v>7772</v>
      </c>
      <c r="C7835" s="237">
        <v>48.230089192819136</v>
      </c>
    </row>
    <row r="7836" spans="2:3" x14ac:dyDescent="0.25">
      <c r="B7836" s="238">
        <v>7773</v>
      </c>
      <c r="C7836" s="237">
        <v>76.1602951118455</v>
      </c>
    </row>
    <row r="7837" spans="2:3" x14ac:dyDescent="0.25">
      <c r="B7837" s="238">
        <v>7774</v>
      </c>
      <c r="C7837" s="237">
        <v>172.14444190455043</v>
      </c>
    </row>
    <row r="7838" spans="2:3" x14ac:dyDescent="0.25">
      <c r="B7838" s="238">
        <v>7775</v>
      </c>
      <c r="C7838" s="237">
        <v>7.789390396276616</v>
      </c>
    </row>
    <row r="7839" spans="2:3" x14ac:dyDescent="0.25">
      <c r="B7839" s="238">
        <v>7776</v>
      </c>
      <c r="C7839" s="237">
        <v>-117.22892870119202</v>
      </c>
    </row>
    <row r="7840" spans="2:3" x14ac:dyDescent="0.25">
      <c r="B7840" s="238">
        <v>7777</v>
      </c>
      <c r="C7840" s="237">
        <v>112.90005697348896</v>
      </c>
    </row>
    <row r="7841" spans="2:3" x14ac:dyDescent="0.25">
      <c r="B7841" s="238">
        <v>7778</v>
      </c>
      <c r="C7841" s="237">
        <v>201.78210916619952</v>
      </c>
    </row>
    <row r="7842" spans="2:3" x14ac:dyDescent="0.25">
      <c r="B7842" s="238">
        <v>7779</v>
      </c>
      <c r="C7842" s="237">
        <v>106.15204516354892</v>
      </c>
    </row>
    <row r="7843" spans="2:3" x14ac:dyDescent="0.25">
      <c r="B7843" s="238">
        <v>7780</v>
      </c>
      <c r="C7843" s="237">
        <v>165.29841889834512</v>
      </c>
    </row>
    <row r="7844" spans="2:3" x14ac:dyDescent="0.25">
      <c r="B7844" s="238">
        <v>7781</v>
      </c>
      <c r="C7844" s="237">
        <v>257.43419689114097</v>
      </c>
    </row>
    <row r="7845" spans="2:3" x14ac:dyDescent="0.25">
      <c r="B7845" s="238">
        <v>7782</v>
      </c>
      <c r="C7845" s="237">
        <v>-35.735221766196162</v>
      </c>
    </row>
    <row r="7846" spans="2:3" x14ac:dyDescent="0.25">
      <c r="B7846" s="238">
        <v>7783</v>
      </c>
      <c r="C7846" s="237">
        <v>116.94583698918802</v>
      </c>
    </row>
    <row r="7847" spans="2:3" x14ac:dyDescent="0.25">
      <c r="B7847" s="238">
        <v>7784</v>
      </c>
      <c r="C7847" s="237">
        <v>208.77868089035559</v>
      </c>
    </row>
    <row r="7848" spans="2:3" x14ac:dyDescent="0.25">
      <c r="B7848" s="238">
        <v>7785</v>
      </c>
      <c r="C7848" s="237">
        <v>-50.013304381813526</v>
      </c>
    </row>
    <row r="7849" spans="2:3" x14ac:dyDescent="0.25">
      <c r="B7849" s="238">
        <v>7786</v>
      </c>
      <c r="C7849" s="237">
        <v>172.4954870194349</v>
      </c>
    </row>
    <row r="7850" spans="2:3" x14ac:dyDescent="0.25">
      <c r="B7850" s="238">
        <v>7787</v>
      </c>
      <c r="C7850" s="237">
        <v>-20.822953858797064</v>
      </c>
    </row>
    <row r="7851" spans="2:3" x14ac:dyDescent="0.25">
      <c r="B7851" s="238">
        <v>7788</v>
      </c>
      <c r="C7851" s="237">
        <v>-257.52829635228812</v>
      </c>
    </row>
    <row r="7852" spans="2:3" x14ac:dyDescent="0.25">
      <c r="B7852" s="238">
        <v>7789</v>
      </c>
      <c r="C7852" s="237">
        <v>-3.292606737816925</v>
      </c>
    </row>
    <row r="7853" spans="2:3" x14ac:dyDescent="0.25">
      <c r="B7853" s="238">
        <v>7790</v>
      </c>
      <c r="C7853" s="237">
        <v>141.91206914931044</v>
      </c>
    </row>
    <row r="7854" spans="2:3" x14ac:dyDescent="0.25">
      <c r="B7854" s="238">
        <v>7791</v>
      </c>
      <c r="C7854" s="237">
        <v>142.94770822559232</v>
      </c>
    </row>
    <row r="7855" spans="2:3" x14ac:dyDescent="0.25">
      <c r="B7855" s="238">
        <v>7792</v>
      </c>
      <c r="C7855" s="237">
        <v>213.82996845296765</v>
      </c>
    </row>
    <row r="7856" spans="2:3" x14ac:dyDescent="0.25">
      <c r="B7856" s="238">
        <v>7793</v>
      </c>
      <c r="C7856" s="237">
        <v>230.27898739034958</v>
      </c>
    </row>
    <row r="7857" spans="2:3" x14ac:dyDescent="0.25">
      <c r="B7857" s="238">
        <v>7794</v>
      </c>
      <c r="C7857" s="237">
        <v>199.94049182388844</v>
      </c>
    </row>
    <row r="7858" spans="2:3" x14ac:dyDescent="0.25">
      <c r="B7858" s="238">
        <v>7795</v>
      </c>
      <c r="C7858" s="237">
        <v>250.08955746985825</v>
      </c>
    </row>
    <row r="7859" spans="2:3" x14ac:dyDescent="0.25">
      <c r="B7859" s="238">
        <v>7796</v>
      </c>
      <c r="C7859" s="237">
        <v>216.88664119850358</v>
      </c>
    </row>
    <row r="7860" spans="2:3" x14ac:dyDescent="0.25">
      <c r="B7860" s="238">
        <v>7797</v>
      </c>
      <c r="C7860" s="237">
        <v>107.28210687477713</v>
      </c>
    </row>
    <row r="7861" spans="2:3" x14ac:dyDescent="0.25">
      <c r="B7861" s="238">
        <v>7798</v>
      </c>
      <c r="C7861" s="237">
        <v>188.36960400042278</v>
      </c>
    </row>
    <row r="7862" spans="2:3" x14ac:dyDescent="0.25">
      <c r="B7862" s="238">
        <v>7799</v>
      </c>
      <c r="C7862" s="237">
        <v>78.779487980130909</v>
      </c>
    </row>
    <row r="7863" spans="2:3" x14ac:dyDescent="0.25">
      <c r="B7863" s="238">
        <v>7800</v>
      </c>
      <c r="C7863" s="237">
        <v>-17.369567178110827</v>
      </c>
    </row>
    <row r="7864" spans="2:3" x14ac:dyDescent="0.25">
      <c r="B7864" s="238">
        <v>7801</v>
      </c>
      <c r="C7864" s="237">
        <v>147.03853350925789</v>
      </c>
    </row>
    <row r="7865" spans="2:3" x14ac:dyDescent="0.25">
      <c r="B7865" s="238">
        <v>7802</v>
      </c>
      <c r="C7865" s="237">
        <v>302.97854327281351</v>
      </c>
    </row>
    <row r="7866" spans="2:3" x14ac:dyDescent="0.25">
      <c r="B7866" s="238">
        <v>7803</v>
      </c>
      <c r="C7866" s="237">
        <v>290.81855600508015</v>
      </c>
    </row>
    <row r="7867" spans="2:3" x14ac:dyDescent="0.25">
      <c r="B7867" s="238">
        <v>7804</v>
      </c>
      <c r="C7867" s="237">
        <v>374.44845525040603</v>
      </c>
    </row>
    <row r="7868" spans="2:3" x14ac:dyDescent="0.25">
      <c r="B7868" s="238">
        <v>7805</v>
      </c>
      <c r="C7868" s="237">
        <v>-5.2775229955756515</v>
      </c>
    </row>
    <row r="7869" spans="2:3" x14ac:dyDescent="0.25">
      <c r="B7869" s="238">
        <v>7806</v>
      </c>
      <c r="C7869" s="237">
        <v>299.84805115490906</v>
      </c>
    </row>
    <row r="7870" spans="2:3" x14ac:dyDescent="0.25">
      <c r="B7870" s="238">
        <v>7807</v>
      </c>
      <c r="C7870" s="237">
        <v>-5.0766217697375424</v>
      </c>
    </row>
    <row r="7871" spans="2:3" x14ac:dyDescent="0.25">
      <c r="B7871" s="238">
        <v>7808</v>
      </c>
      <c r="C7871" s="237">
        <v>101.93815731481264</v>
      </c>
    </row>
    <row r="7872" spans="2:3" x14ac:dyDescent="0.25">
      <c r="B7872" s="238">
        <v>7809</v>
      </c>
      <c r="C7872" s="237">
        <v>15.086183255205754</v>
      </c>
    </row>
    <row r="7873" spans="2:3" x14ac:dyDescent="0.25">
      <c r="B7873" s="238">
        <v>7810</v>
      </c>
      <c r="C7873" s="237">
        <v>-16.246226044315108</v>
      </c>
    </row>
    <row r="7874" spans="2:3" x14ac:dyDescent="0.25">
      <c r="B7874" s="238">
        <v>7811</v>
      </c>
      <c r="C7874" s="237">
        <v>183.62839138430292</v>
      </c>
    </row>
    <row r="7875" spans="2:3" x14ac:dyDescent="0.25">
      <c r="B7875" s="238">
        <v>7812</v>
      </c>
      <c r="C7875" s="237">
        <v>11.600184796391019</v>
      </c>
    </row>
    <row r="7876" spans="2:3" x14ac:dyDescent="0.25">
      <c r="B7876" s="238">
        <v>7813</v>
      </c>
      <c r="C7876" s="237">
        <v>-130.58788228765664</v>
      </c>
    </row>
    <row r="7877" spans="2:3" x14ac:dyDescent="0.25">
      <c r="B7877" s="238">
        <v>7814</v>
      </c>
      <c r="C7877" s="237">
        <v>307.20735063149016</v>
      </c>
    </row>
    <row r="7878" spans="2:3" x14ac:dyDescent="0.25">
      <c r="B7878" s="238">
        <v>7815</v>
      </c>
      <c r="C7878" s="237">
        <v>142.45203719985216</v>
      </c>
    </row>
    <row r="7879" spans="2:3" x14ac:dyDescent="0.25">
      <c r="B7879" s="238">
        <v>7816</v>
      </c>
      <c r="C7879" s="237">
        <v>176.98464195164706</v>
      </c>
    </row>
    <row r="7880" spans="2:3" x14ac:dyDescent="0.25">
      <c r="B7880" s="238">
        <v>7817</v>
      </c>
      <c r="C7880" s="237">
        <v>46.308201762544201</v>
      </c>
    </row>
    <row r="7881" spans="2:3" x14ac:dyDescent="0.25">
      <c r="B7881" s="238">
        <v>7818</v>
      </c>
      <c r="C7881" s="237">
        <v>68.017135923695278</v>
      </c>
    </row>
    <row r="7882" spans="2:3" x14ac:dyDescent="0.25">
      <c r="B7882" s="238">
        <v>7819</v>
      </c>
      <c r="C7882" s="237">
        <v>-86.566408672676658</v>
      </c>
    </row>
    <row r="7883" spans="2:3" x14ac:dyDescent="0.25">
      <c r="B7883" s="238">
        <v>7820</v>
      </c>
      <c r="C7883" s="237">
        <v>-61.104235657367838</v>
      </c>
    </row>
    <row r="7884" spans="2:3" x14ac:dyDescent="0.25">
      <c r="B7884" s="238">
        <v>7821</v>
      </c>
      <c r="C7884" s="237">
        <v>128.03737195700296</v>
      </c>
    </row>
    <row r="7885" spans="2:3" x14ac:dyDescent="0.25">
      <c r="B7885" s="238">
        <v>7822</v>
      </c>
      <c r="C7885" s="237">
        <v>97.605503056301956</v>
      </c>
    </row>
    <row r="7886" spans="2:3" x14ac:dyDescent="0.25">
      <c r="B7886" s="238">
        <v>7823</v>
      </c>
      <c r="C7886" s="237">
        <v>-5.48323503704367</v>
      </c>
    </row>
    <row r="7887" spans="2:3" x14ac:dyDescent="0.25">
      <c r="B7887" s="238">
        <v>7824</v>
      </c>
      <c r="C7887" s="237">
        <v>10.719071652410776</v>
      </c>
    </row>
    <row r="7888" spans="2:3" x14ac:dyDescent="0.25">
      <c r="B7888" s="238">
        <v>7825</v>
      </c>
      <c r="C7888" s="237">
        <v>273.70525769306118</v>
      </c>
    </row>
    <row r="7889" spans="2:3" x14ac:dyDescent="0.25">
      <c r="B7889" s="238">
        <v>7826</v>
      </c>
      <c r="C7889" s="237">
        <v>226.9113613565207</v>
      </c>
    </row>
    <row r="7890" spans="2:3" x14ac:dyDescent="0.25">
      <c r="B7890" s="238">
        <v>7827</v>
      </c>
      <c r="C7890" s="237">
        <v>50.92135609918725</v>
      </c>
    </row>
    <row r="7891" spans="2:3" x14ac:dyDescent="0.25">
      <c r="B7891" s="238">
        <v>7828</v>
      </c>
      <c r="C7891" s="237">
        <v>16.310851016319646</v>
      </c>
    </row>
    <row r="7892" spans="2:3" x14ac:dyDescent="0.25">
      <c r="B7892" s="238">
        <v>7829</v>
      </c>
      <c r="C7892" s="237">
        <v>184.68446770514615</v>
      </c>
    </row>
    <row r="7893" spans="2:3" x14ac:dyDescent="0.25">
      <c r="B7893" s="238">
        <v>7830</v>
      </c>
      <c r="C7893" s="237">
        <v>177.97255814125526</v>
      </c>
    </row>
    <row r="7894" spans="2:3" x14ac:dyDescent="0.25">
      <c r="B7894" s="238">
        <v>7831</v>
      </c>
      <c r="C7894" s="237">
        <v>277.29561188831451</v>
      </c>
    </row>
    <row r="7895" spans="2:3" x14ac:dyDescent="0.25">
      <c r="B7895" s="238">
        <v>7832</v>
      </c>
      <c r="C7895" s="237">
        <v>25.530444275171533</v>
      </c>
    </row>
    <row r="7896" spans="2:3" x14ac:dyDescent="0.25">
      <c r="B7896" s="238">
        <v>7833</v>
      </c>
      <c r="C7896" s="237">
        <v>64.902230613000171</v>
      </c>
    </row>
    <row r="7897" spans="2:3" x14ac:dyDescent="0.25">
      <c r="B7897" s="238">
        <v>7834</v>
      </c>
      <c r="C7897" s="237">
        <v>210.79651375474612</v>
      </c>
    </row>
    <row r="7898" spans="2:3" x14ac:dyDescent="0.25">
      <c r="B7898" s="238">
        <v>7835</v>
      </c>
      <c r="C7898" s="237">
        <v>183.81699881519882</v>
      </c>
    </row>
    <row r="7899" spans="2:3" x14ac:dyDescent="0.25">
      <c r="B7899" s="238">
        <v>7836</v>
      </c>
      <c r="C7899" s="237">
        <v>20.086030966506016</v>
      </c>
    </row>
    <row r="7900" spans="2:3" x14ac:dyDescent="0.25">
      <c r="B7900" s="238">
        <v>7837</v>
      </c>
      <c r="C7900" s="237">
        <v>126.78595030689154</v>
      </c>
    </row>
    <row r="7901" spans="2:3" x14ac:dyDescent="0.25">
      <c r="B7901" s="238">
        <v>7838</v>
      </c>
      <c r="C7901" s="237">
        <v>41.982752062321481</v>
      </c>
    </row>
    <row r="7902" spans="2:3" x14ac:dyDescent="0.25">
      <c r="B7902" s="238">
        <v>7839</v>
      </c>
      <c r="C7902" s="237">
        <v>12.966431560223157</v>
      </c>
    </row>
    <row r="7903" spans="2:3" x14ac:dyDescent="0.25">
      <c r="B7903" s="238">
        <v>7840</v>
      </c>
      <c r="C7903" s="237">
        <v>37.92814977268398</v>
      </c>
    </row>
    <row r="7904" spans="2:3" x14ac:dyDescent="0.25">
      <c r="B7904" s="238">
        <v>7841</v>
      </c>
      <c r="C7904" s="237">
        <v>128.42508637845356</v>
      </c>
    </row>
    <row r="7905" spans="2:3" x14ac:dyDescent="0.25">
      <c r="B7905" s="238">
        <v>7842</v>
      </c>
      <c r="C7905" s="237">
        <v>132.71346963490132</v>
      </c>
    </row>
    <row r="7906" spans="2:3" x14ac:dyDescent="0.25">
      <c r="B7906" s="238">
        <v>7843</v>
      </c>
      <c r="C7906" s="237">
        <v>-72.424023608599896</v>
      </c>
    </row>
    <row r="7907" spans="2:3" x14ac:dyDescent="0.25">
      <c r="B7907" s="238">
        <v>7844</v>
      </c>
      <c r="C7907" s="237">
        <v>60.890237895358091</v>
      </c>
    </row>
    <row r="7908" spans="2:3" x14ac:dyDescent="0.25">
      <c r="B7908" s="238">
        <v>7845</v>
      </c>
      <c r="C7908" s="237">
        <v>235.66755607972337</v>
      </c>
    </row>
    <row r="7909" spans="2:3" x14ac:dyDescent="0.25">
      <c r="B7909" s="238">
        <v>7846</v>
      </c>
      <c r="C7909" s="237">
        <v>126.83310581024735</v>
      </c>
    </row>
    <row r="7910" spans="2:3" x14ac:dyDescent="0.25">
      <c r="B7910" s="238">
        <v>7847</v>
      </c>
      <c r="C7910" s="237">
        <v>54.864209004815507</v>
      </c>
    </row>
    <row r="7911" spans="2:3" x14ac:dyDescent="0.25">
      <c r="B7911" s="238">
        <v>7848</v>
      </c>
      <c r="C7911" s="237">
        <v>144.44785928610546</v>
      </c>
    </row>
    <row r="7912" spans="2:3" x14ac:dyDescent="0.25">
      <c r="B7912" s="238">
        <v>7849</v>
      </c>
      <c r="C7912" s="237">
        <v>223.72649145189334</v>
      </c>
    </row>
    <row r="7913" spans="2:3" x14ac:dyDescent="0.25">
      <c r="B7913" s="238">
        <v>7850</v>
      </c>
      <c r="C7913" s="237">
        <v>105.70661192768993</v>
      </c>
    </row>
    <row r="7914" spans="2:3" x14ac:dyDescent="0.25">
      <c r="B7914" s="238">
        <v>7851</v>
      </c>
      <c r="C7914" s="237">
        <v>301.1115723483523</v>
      </c>
    </row>
    <row r="7915" spans="2:3" x14ac:dyDescent="0.25">
      <c r="B7915" s="238">
        <v>7852</v>
      </c>
      <c r="C7915" s="237">
        <v>11.265203800106505</v>
      </c>
    </row>
    <row r="7916" spans="2:3" x14ac:dyDescent="0.25">
      <c r="B7916" s="238">
        <v>7853</v>
      </c>
      <c r="C7916" s="237">
        <v>92.867561101232781</v>
      </c>
    </row>
    <row r="7917" spans="2:3" x14ac:dyDescent="0.25">
      <c r="B7917" s="238">
        <v>7854</v>
      </c>
      <c r="C7917" s="237">
        <v>78.504682701885926</v>
      </c>
    </row>
    <row r="7918" spans="2:3" x14ac:dyDescent="0.25">
      <c r="B7918" s="238">
        <v>7855</v>
      </c>
      <c r="C7918" s="237">
        <v>42.688580751695511</v>
      </c>
    </row>
    <row r="7919" spans="2:3" x14ac:dyDescent="0.25">
      <c r="B7919" s="238">
        <v>7856</v>
      </c>
      <c r="C7919" s="237">
        <v>307.80369217654072</v>
      </c>
    </row>
    <row r="7920" spans="2:3" x14ac:dyDescent="0.25">
      <c r="B7920" s="238">
        <v>7857</v>
      </c>
      <c r="C7920" s="237">
        <v>74.870579923350093</v>
      </c>
    </row>
    <row r="7921" spans="2:3" x14ac:dyDescent="0.25">
      <c r="B7921" s="238">
        <v>7858</v>
      </c>
      <c r="C7921" s="237">
        <v>-87.137867455493733</v>
      </c>
    </row>
    <row r="7922" spans="2:3" x14ac:dyDescent="0.25">
      <c r="B7922" s="238">
        <v>7859</v>
      </c>
      <c r="C7922" s="237">
        <v>222.85812510759666</v>
      </c>
    </row>
    <row r="7923" spans="2:3" x14ac:dyDescent="0.25">
      <c r="B7923" s="238">
        <v>7860</v>
      </c>
      <c r="C7923" s="237">
        <v>-67.076612899061729</v>
      </c>
    </row>
    <row r="7924" spans="2:3" x14ac:dyDescent="0.25">
      <c r="B7924" s="238">
        <v>7861</v>
      </c>
      <c r="C7924" s="237">
        <v>87.689559020668611</v>
      </c>
    </row>
    <row r="7925" spans="2:3" x14ac:dyDescent="0.25">
      <c r="B7925" s="238">
        <v>7862</v>
      </c>
      <c r="C7925" s="237">
        <v>52.970416246725094</v>
      </c>
    </row>
    <row r="7926" spans="2:3" x14ac:dyDescent="0.25">
      <c r="B7926" s="238">
        <v>7863</v>
      </c>
      <c r="C7926" s="237">
        <v>82.319744339967372</v>
      </c>
    </row>
    <row r="7927" spans="2:3" x14ac:dyDescent="0.25">
      <c r="B7927" s="238">
        <v>7864</v>
      </c>
      <c r="C7927" s="237">
        <v>157.63317527226738</v>
      </c>
    </row>
    <row r="7928" spans="2:3" x14ac:dyDescent="0.25">
      <c r="B7928" s="238">
        <v>7865</v>
      </c>
      <c r="C7928" s="237">
        <v>258.95545235583381</v>
      </c>
    </row>
    <row r="7929" spans="2:3" x14ac:dyDescent="0.25">
      <c r="B7929" s="238">
        <v>7866</v>
      </c>
      <c r="C7929" s="237">
        <v>99.300327737598963</v>
      </c>
    </row>
    <row r="7930" spans="2:3" x14ac:dyDescent="0.25">
      <c r="B7930" s="238">
        <v>7867</v>
      </c>
      <c r="C7930" s="237">
        <v>70.677378198309839</v>
      </c>
    </row>
    <row r="7931" spans="2:3" x14ac:dyDescent="0.25">
      <c r="B7931" s="238">
        <v>7868</v>
      </c>
      <c r="C7931" s="237">
        <v>145.6679722241434</v>
      </c>
    </row>
    <row r="7932" spans="2:3" x14ac:dyDescent="0.25">
      <c r="B7932" s="238">
        <v>7869</v>
      </c>
      <c r="C7932" s="237">
        <v>33.478002094587794</v>
      </c>
    </row>
    <row r="7933" spans="2:3" x14ac:dyDescent="0.25">
      <c r="B7933" s="238">
        <v>7870</v>
      </c>
      <c r="C7933" s="237">
        <v>-17.993891020218058</v>
      </c>
    </row>
    <row r="7934" spans="2:3" x14ac:dyDescent="0.25">
      <c r="B7934" s="238">
        <v>7871</v>
      </c>
      <c r="C7934" s="237">
        <v>391.13085636590807</v>
      </c>
    </row>
    <row r="7935" spans="2:3" x14ac:dyDescent="0.25">
      <c r="B7935" s="238">
        <v>7872</v>
      </c>
      <c r="C7935" s="237">
        <v>127.0604991942223</v>
      </c>
    </row>
    <row r="7936" spans="2:3" x14ac:dyDescent="0.25">
      <c r="B7936" s="238">
        <v>7873</v>
      </c>
      <c r="C7936" s="237">
        <v>100.34038917586702</v>
      </c>
    </row>
    <row r="7937" spans="2:3" x14ac:dyDescent="0.25">
      <c r="B7937" s="238">
        <v>7874</v>
      </c>
      <c r="C7937" s="237">
        <v>122.23558261583464</v>
      </c>
    </row>
    <row r="7938" spans="2:3" x14ac:dyDescent="0.25">
      <c r="B7938" s="238">
        <v>7875</v>
      </c>
      <c r="C7938" s="237">
        <v>41.1451527714337</v>
      </c>
    </row>
    <row r="7939" spans="2:3" x14ac:dyDescent="0.25">
      <c r="B7939" s="238">
        <v>7876</v>
      </c>
      <c r="C7939" s="237">
        <v>171.24234722439212</v>
      </c>
    </row>
    <row r="7940" spans="2:3" x14ac:dyDescent="0.25">
      <c r="B7940" s="238">
        <v>7877</v>
      </c>
      <c r="C7940" s="237">
        <v>36.338274885130545</v>
      </c>
    </row>
    <row r="7941" spans="2:3" x14ac:dyDescent="0.25">
      <c r="B7941" s="238">
        <v>7878</v>
      </c>
      <c r="C7941" s="237">
        <v>69.319726419745479</v>
      </c>
    </row>
    <row r="7942" spans="2:3" x14ac:dyDescent="0.25">
      <c r="B7942" s="238">
        <v>7879</v>
      </c>
      <c r="C7942" s="237">
        <v>20.171545977529448</v>
      </c>
    </row>
    <row r="7943" spans="2:3" x14ac:dyDescent="0.25">
      <c r="B7943" s="238">
        <v>7880</v>
      </c>
      <c r="C7943" s="237">
        <v>229.47415734558746</v>
      </c>
    </row>
    <row r="7944" spans="2:3" x14ac:dyDescent="0.25">
      <c r="B7944" s="238">
        <v>7881</v>
      </c>
      <c r="C7944" s="237">
        <v>29.424097538545155</v>
      </c>
    </row>
    <row r="7945" spans="2:3" x14ac:dyDescent="0.25">
      <c r="B7945" s="238">
        <v>7882</v>
      </c>
      <c r="C7945" s="237">
        <v>125.97490610022612</v>
      </c>
    </row>
    <row r="7946" spans="2:3" x14ac:dyDescent="0.25">
      <c r="B7946" s="238">
        <v>7883</v>
      </c>
      <c r="C7946" s="237">
        <v>111.49492151446172</v>
      </c>
    </row>
    <row r="7947" spans="2:3" x14ac:dyDescent="0.25">
      <c r="B7947" s="238">
        <v>7884</v>
      </c>
      <c r="C7947" s="237">
        <v>176.79682911804755</v>
      </c>
    </row>
    <row r="7948" spans="2:3" x14ac:dyDescent="0.25">
      <c r="B7948" s="238">
        <v>7885</v>
      </c>
      <c r="C7948" s="237">
        <v>-12.479747755554428</v>
      </c>
    </row>
    <row r="7949" spans="2:3" x14ac:dyDescent="0.25">
      <c r="B7949" s="238">
        <v>7886</v>
      </c>
      <c r="C7949" s="237">
        <v>155.5121723850238</v>
      </c>
    </row>
    <row r="7950" spans="2:3" x14ac:dyDescent="0.25">
      <c r="B7950" s="238">
        <v>7887</v>
      </c>
      <c r="C7950" s="237">
        <v>73.357548843225274</v>
      </c>
    </row>
    <row r="7951" spans="2:3" x14ac:dyDescent="0.25">
      <c r="B7951" s="238">
        <v>7888</v>
      </c>
      <c r="C7951" s="237">
        <v>92.678463659735385</v>
      </c>
    </row>
    <row r="7952" spans="2:3" x14ac:dyDescent="0.25">
      <c r="B7952" s="238">
        <v>7889</v>
      </c>
      <c r="C7952" s="237">
        <v>131.13707614239249</v>
      </c>
    </row>
    <row r="7953" spans="2:3" x14ac:dyDescent="0.25">
      <c r="B7953" s="238">
        <v>7890</v>
      </c>
      <c r="C7953" s="237">
        <v>44.276566552412774</v>
      </c>
    </row>
    <row r="7954" spans="2:3" x14ac:dyDescent="0.25">
      <c r="B7954" s="238">
        <v>7891</v>
      </c>
      <c r="C7954" s="237">
        <v>130.92581696328912</v>
      </c>
    </row>
    <row r="7955" spans="2:3" x14ac:dyDescent="0.25">
      <c r="B7955" s="238">
        <v>7892</v>
      </c>
      <c r="C7955" s="237">
        <v>21.861124886135741</v>
      </c>
    </row>
    <row r="7956" spans="2:3" x14ac:dyDescent="0.25">
      <c r="B7956" s="238">
        <v>7893</v>
      </c>
      <c r="C7956" s="237">
        <v>243.47541074376147</v>
      </c>
    </row>
    <row r="7957" spans="2:3" x14ac:dyDescent="0.25">
      <c r="B7957" s="238">
        <v>7894</v>
      </c>
      <c r="C7957" s="237">
        <v>223.63579202931274</v>
      </c>
    </row>
    <row r="7958" spans="2:3" x14ac:dyDescent="0.25">
      <c r="B7958" s="238">
        <v>7895</v>
      </c>
      <c r="C7958" s="237">
        <v>263.67216447767805</v>
      </c>
    </row>
    <row r="7959" spans="2:3" x14ac:dyDescent="0.25">
      <c r="B7959" s="238">
        <v>7896</v>
      </c>
      <c r="C7959" s="237">
        <v>127.45204117265341</v>
      </c>
    </row>
    <row r="7960" spans="2:3" x14ac:dyDescent="0.25">
      <c r="B7960" s="238">
        <v>7897</v>
      </c>
      <c r="C7960" s="237">
        <v>153.0796327592507</v>
      </c>
    </row>
    <row r="7961" spans="2:3" x14ac:dyDescent="0.25">
      <c r="B7961" s="238">
        <v>7898</v>
      </c>
      <c r="C7961" s="237">
        <v>20.011481289721559</v>
      </c>
    </row>
    <row r="7962" spans="2:3" x14ac:dyDescent="0.25">
      <c r="B7962" s="238">
        <v>7899</v>
      </c>
      <c r="C7962" s="237">
        <v>176.75715046474264</v>
      </c>
    </row>
    <row r="7963" spans="2:3" x14ac:dyDescent="0.25">
      <c r="B7963" s="238">
        <v>7900</v>
      </c>
      <c r="C7963" s="237">
        <v>369.57768386102578</v>
      </c>
    </row>
    <row r="7964" spans="2:3" x14ac:dyDescent="0.25">
      <c r="B7964" s="238">
        <v>7901</v>
      </c>
      <c r="C7964" s="237">
        <v>-24.717176895914037</v>
      </c>
    </row>
    <row r="7965" spans="2:3" x14ac:dyDescent="0.25">
      <c r="B7965" s="238">
        <v>7902</v>
      </c>
      <c r="C7965" s="237">
        <v>143.48418517446265</v>
      </c>
    </row>
    <row r="7966" spans="2:3" x14ac:dyDescent="0.25">
      <c r="B7966" s="238">
        <v>7903</v>
      </c>
      <c r="C7966" s="237">
        <v>191.20856530410828</v>
      </c>
    </row>
    <row r="7967" spans="2:3" x14ac:dyDescent="0.25">
      <c r="B7967" s="238">
        <v>7904</v>
      </c>
      <c r="C7967" s="237">
        <v>282.60192936981423</v>
      </c>
    </row>
    <row r="7968" spans="2:3" x14ac:dyDescent="0.25">
      <c r="B7968" s="238">
        <v>7905</v>
      </c>
      <c r="C7968" s="237">
        <v>135.34085677773751</v>
      </c>
    </row>
    <row r="7969" spans="2:3" x14ac:dyDescent="0.25">
      <c r="B7969" s="238">
        <v>7906</v>
      </c>
      <c r="C7969" s="237">
        <v>348.42066084689088</v>
      </c>
    </row>
    <row r="7970" spans="2:3" x14ac:dyDescent="0.25">
      <c r="B7970" s="238">
        <v>7907</v>
      </c>
      <c r="C7970" s="237">
        <v>143.5901812407011</v>
      </c>
    </row>
    <row r="7971" spans="2:3" x14ac:dyDescent="0.25">
      <c r="B7971" s="238">
        <v>7908</v>
      </c>
      <c r="C7971" s="237">
        <v>97.232709881280442</v>
      </c>
    </row>
    <row r="7972" spans="2:3" x14ac:dyDescent="0.25">
      <c r="B7972" s="238">
        <v>7909</v>
      </c>
      <c r="C7972" s="237">
        <v>198.80846658504663</v>
      </c>
    </row>
    <row r="7973" spans="2:3" x14ac:dyDescent="0.25">
      <c r="B7973" s="238">
        <v>7910</v>
      </c>
      <c r="C7973" s="237">
        <v>264.99255904264044</v>
      </c>
    </row>
    <row r="7974" spans="2:3" x14ac:dyDescent="0.25">
      <c r="B7974" s="238">
        <v>7911</v>
      </c>
      <c r="C7974" s="237">
        <v>79.154337353939042</v>
      </c>
    </row>
    <row r="7975" spans="2:3" x14ac:dyDescent="0.25">
      <c r="B7975" s="238">
        <v>7912</v>
      </c>
      <c r="C7975" s="237">
        <v>74.538677807893848</v>
      </c>
    </row>
    <row r="7976" spans="2:3" x14ac:dyDescent="0.25">
      <c r="B7976" s="238">
        <v>7913</v>
      </c>
      <c r="C7976" s="237">
        <v>222.02848987105199</v>
      </c>
    </row>
    <row r="7977" spans="2:3" x14ac:dyDescent="0.25">
      <c r="B7977" s="238">
        <v>7914</v>
      </c>
      <c r="C7977" s="237">
        <v>160.05659527516224</v>
      </c>
    </row>
    <row r="7978" spans="2:3" x14ac:dyDescent="0.25">
      <c r="B7978" s="238">
        <v>7915</v>
      </c>
      <c r="C7978" s="237">
        <v>407.56651734855501</v>
      </c>
    </row>
    <row r="7979" spans="2:3" x14ac:dyDescent="0.25">
      <c r="B7979" s="238">
        <v>7916</v>
      </c>
      <c r="C7979" s="237">
        <v>306.29026725064188</v>
      </c>
    </row>
    <row r="7980" spans="2:3" x14ac:dyDescent="0.25">
      <c r="B7980" s="238">
        <v>7917</v>
      </c>
      <c r="C7980" s="237">
        <v>139.39213358273551</v>
      </c>
    </row>
    <row r="7981" spans="2:3" x14ac:dyDescent="0.25">
      <c r="B7981" s="238">
        <v>7918</v>
      </c>
      <c r="C7981" s="237">
        <v>65.005247690122246</v>
      </c>
    </row>
    <row r="7982" spans="2:3" x14ac:dyDescent="0.25">
      <c r="B7982" s="238">
        <v>7919</v>
      </c>
      <c r="C7982" s="237">
        <v>169.63993792867561</v>
      </c>
    </row>
    <row r="7983" spans="2:3" x14ac:dyDescent="0.25">
      <c r="B7983" s="238">
        <v>7920</v>
      </c>
      <c r="C7983" s="237">
        <v>262.37136425747036</v>
      </c>
    </row>
    <row r="7984" spans="2:3" x14ac:dyDescent="0.25">
      <c r="B7984" s="238">
        <v>7921</v>
      </c>
      <c r="C7984" s="237">
        <v>-65.501782791390042</v>
      </c>
    </row>
    <row r="7985" spans="2:3" x14ac:dyDescent="0.25">
      <c r="B7985" s="238">
        <v>7922</v>
      </c>
      <c r="C7985" s="237">
        <v>138.71078152581748</v>
      </c>
    </row>
    <row r="7986" spans="2:3" x14ac:dyDescent="0.25">
      <c r="B7986" s="238">
        <v>7923</v>
      </c>
      <c r="C7986" s="237">
        <v>148.92066354330282</v>
      </c>
    </row>
    <row r="7987" spans="2:3" x14ac:dyDescent="0.25">
      <c r="B7987" s="238">
        <v>7924</v>
      </c>
      <c r="C7987" s="237">
        <v>-156.7022656352591</v>
      </c>
    </row>
    <row r="7988" spans="2:3" x14ac:dyDescent="0.25">
      <c r="B7988" s="238">
        <v>7925</v>
      </c>
      <c r="C7988" s="237">
        <v>-17.227308030233047</v>
      </c>
    </row>
    <row r="7989" spans="2:3" x14ac:dyDescent="0.25">
      <c r="B7989" s="238">
        <v>7926</v>
      </c>
      <c r="C7989" s="237">
        <v>-18.523217675269393</v>
      </c>
    </row>
    <row r="7990" spans="2:3" x14ac:dyDescent="0.25">
      <c r="B7990" s="238">
        <v>7927</v>
      </c>
      <c r="C7990" s="237">
        <v>198.74348204195257</v>
      </c>
    </row>
    <row r="7991" spans="2:3" x14ac:dyDescent="0.25">
      <c r="B7991" s="238">
        <v>7928</v>
      </c>
      <c r="C7991" s="237">
        <v>14.486843233181247</v>
      </c>
    </row>
    <row r="7992" spans="2:3" x14ac:dyDescent="0.25">
      <c r="B7992" s="238">
        <v>7929</v>
      </c>
      <c r="C7992" s="237">
        <v>49.981975024017629</v>
      </c>
    </row>
    <row r="7993" spans="2:3" x14ac:dyDescent="0.25">
      <c r="B7993" s="238">
        <v>7930</v>
      </c>
      <c r="C7993" s="237">
        <v>359.0725545840927</v>
      </c>
    </row>
    <row r="7994" spans="2:3" x14ac:dyDescent="0.25">
      <c r="B7994" s="238">
        <v>7931</v>
      </c>
      <c r="C7994" s="237">
        <v>117.51460794413659</v>
      </c>
    </row>
    <row r="7995" spans="2:3" x14ac:dyDescent="0.25">
      <c r="B7995" s="238">
        <v>7932</v>
      </c>
      <c r="C7995" s="237">
        <v>68.196735503895638</v>
      </c>
    </row>
    <row r="7996" spans="2:3" x14ac:dyDescent="0.25">
      <c r="B7996" s="238">
        <v>7933</v>
      </c>
      <c r="C7996" s="237">
        <v>256.66802948878797</v>
      </c>
    </row>
    <row r="7997" spans="2:3" x14ac:dyDescent="0.25">
      <c r="B7997" s="238">
        <v>7934</v>
      </c>
      <c r="C7997" s="237">
        <v>121.06186008198124</v>
      </c>
    </row>
    <row r="7998" spans="2:3" x14ac:dyDescent="0.25">
      <c r="B7998" s="238">
        <v>7935</v>
      </c>
      <c r="C7998" s="237">
        <v>229.83369020468763</v>
      </c>
    </row>
    <row r="7999" spans="2:3" x14ac:dyDescent="0.25">
      <c r="B7999" s="238">
        <v>7936</v>
      </c>
      <c r="C7999" s="237">
        <v>109.38918166235459</v>
      </c>
    </row>
    <row r="8000" spans="2:3" x14ac:dyDescent="0.25">
      <c r="B8000" s="238">
        <v>7937</v>
      </c>
      <c r="C8000" s="237">
        <v>104.87487230784348</v>
      </c>
    </row>
    <row r="8001" spans="2:3" x14ac:dyDescent="0.25">
      <c r="B8001" s="238">
        <v>7938</v>
      </c>
      <c r="C8001" s="237">
        <v>310.59609843962443</v>
      </c>
    </row>
    <row r="8002" spans="2:3" x14ac:dyDescent="0.25">
      <c r="B8002" s="238">
        <v>7939</v>
      </c>
      <c r="C8002" s="237">
        <v>135.91718973722504</v>
      </c>
    </row>
    <row r="8003" spans="2:3" x14ac:dyDescent="0.25">
      <c r="B8003" s="238">
        <v>7940</v>
      </c>
      <c r="C8003" s="237">
        <v>-63.110539941268144</v>
      </c>
    </row>
    <row r="8004" spans="2:3" x14ac:dyDescent="0.25">
      <c r="B8004" s="238">
        <v>7941</v>
      </c>
      <c r="C8004" s="237">
        <v>178.72986409953066</v>
      </c>
    </row>
    <row r="8005" spans="2:3" x14ac:dyDescent="0.25">
      <c r="B8005" s="238">
        <v>7942</v>
      </c>
      <c r="C8005" s="237">
        <v>189.08304121605906</v>
      </c>
    </row>
    <row r="8006" spans="2:3" x14ac:dyDescent="0.25">
      <c r="B8006" s="238">
        <v>7943</v>
      </c>
      <c r="C8006" s="237">
        <v>159.16239113432655</v>
      </c>
    </row>
    <row r="8007" spans="2:3" x14ac:dyDescent="0.25">
      <c r="B8007" s="238">
        <v>7944</v>
      </c>
      <c r="C8007" s="237">
        <v>124.50331431787609</v>
      </c>
    </row>
    <row r="8008" spans="2:3" x14ac:dyDescent="0.25">
      <c r="B8008" s="238">
        <v>7945</v>
      </c>
      <c r="C8008" s="237">
        <v>52.756584449691374</v>
      </c>
    </row>
    <row r="8009" spans="2:3" x14ac:dyDescent="0.25">
      <c r="B8009" s="238">
        <v>7946</v>
      </c>
      <c r="C8009" s="237">
        <v>88.663670460518176</v>
      </c>
    </row>
    <row r="8010" spans="2:3" x14ac:dyDescent="0.25">
      <c r="B8010" s="238">
        <v>7947</v>
      </c>
      <c r="C8010" s="237">
        <v>155.9963132893173</v>
      </c>
    </row>
    <row r="8011" spans="2:3" x14ac:dyDescent="0.25">
      <c r="B8011" s="238">
        <v>7948</v>
      </c>
      <c r="C8011" s="237">
        <v>241.68866134618071</v>
      </c>
    </row>
    <row r="8012" spans="2:3" x14ac:dyDescent="0.25">
      <c r="B8012" s="238">
        <v>7949</v>
      </c>
      <c r="C8012" s="237">
        <v>28.254372702337406</v>
      </c>
    </row>
    <row r="8013" spans="2:3" x14ac:dyDescent="0.25">
      <c r="B8013" s="238">
        <v>7950</v>
      </c>
      <c r="C8013" s="237">
        <v>205.69795754977966</v>
      </c>
    </row>
    <row r="8014" spans="2:3" x14ac:dyDescent="0.25">
      <c r="B8014" s="238">
        <v>7951</v>
      </c>
      <c r="C8014" s="237">
        <v>63.317445416973058</v>
      </c>
    </row>
    <row r="8015" spans="2:3" x14ac:dyDescent="0.25">
      <c r="B8015" s="238">
        <v>7952</v>
      </c>
      <c r="C8015" s="237">
        <v>47.879921383461905</v>
      </c>
    </row>
    <row r="8016" spans="2:3" x14ac:dyDescent="0.25">
      <c r="B8016" s="238">
        <v>7953</v>
      </c>
      <c r="C8016" s="237">
        <v>162.89817795459359</v>
      </c>
    </row>
    <row r="8017" spans="2:3" x14ac:dyDescent="0.25">
      <c r="B8017" s="238">
        <v>7954</v>
      </c>
      <c r="C8017" s="237">
        <v>-33.878593572142364</v>
      </c>
    </row>
    <row r="8018" spans="2:3" x14ac:dyDescent="0.25">
      <c r="B8018" s="238">
        <v>7955</v>
      </c>
      <c r="C8018" s="237">
        <v>217.12989064742527</v>
      </c>
    </row>
    <row r="8019" spans="2:3" x14ac:dyDescent="0.25">
      <c r="B8019" s="238">
        <v>7956</v>
      </c>
      <c r="C8019" s="237">
        <v>380.07375346537498</v>
      </c>
    </row>
    <row r="8020" spans="2:3" x14ac:dyDescent="0.25">
      <c r="B8020" s="238">
        <v>7957</v>
      </c>
      <c r="C8020" s="237">
        <v>77.889471922601459</v>
      </c>
    </row>
    <row r="8021" spans="2:3" x14ac:dyDescent="0.25">
      <c r="B8021" s="238">
        <v>7958</v>
      </c>
      <c r="C8021" s="237">
        <v>114.37737874406626</v>
      </c>
    </row>
    <row r="8022" spans="2:3" x14ac:dyDescent="0.25">
      <c r="B8022" s="238">
        <v>7959</v>
      </c>
      <c r="C8022" s="237">
        <v>36.600489003379238</v>
      </c>
    </row>
    <row r="8023" spans="2:3" x14ac:dyDescent="0.25">
      <c r="B8023" s="238">
        <v>7960</v>
      </c>
      <c r="C8023" s="237">
        <v>294.08989824366427</v>
      </c>
    </row>
    <row r="8024" spans="2:3" x14ac:dyDescent="0.25">
      <c r="B8024" s="238">
        <v>7961</v>
      </c>
      <c r="C8024" s="237">
        <v>141.85303402336814</v>
      </c>
    </row>
    <row r="8025" spans="2:3" x14ac:dyDescent="0.25">
      <c r="B8025" s="238">
        <v>7962</v>
      </c>
      <c r="C8025" s="237">
        <v>-86.437301823839903</v>
      </c>
    </row>
    <row r="8026" spans="2:3" x14ac:dyDescent="0.25">
      <c r="B8026" s="238">
        <v>7963</v>
      </c>
      <c r="C8026" s="237">
        <v>66.451609431419769</v>
      </c>
    </row>
    <row r="8027" spans="2:3" x14ac:dyDescent="0.25">
      <c r="B8027" s="238">
        <v>7964</v>
      </c>
      <c r="C8027" s="237">
        <v>112.50036560138896</v>
      </c>
    </row>
    <row r="8028" spans="2:3" x14ac:dyDescent="0.25">
      <c r="B8028" s="238">
        <v>7965</v>
      </c>
      <c r="C8028" s="237">
        <v>201.54871018019912</v>
      </c>
    </row>
    <row r="8029" spans="2:3" x14ac:dyDescent="0.25">
      <c r="B8029" s="238">
        <v>7966</v>
      </c>
      <c r="C8029" s="237">
        <v>-29.71027776695513</v>
      </c>
    </row>
    <row r="8030" spans="2:3" x14ac:dyDescent="0.25">
      <c r="B8030" s="238">
        <v>7967</v>
      </c>
      <c r="C8030" s="237">
        <v>-38.937974426175998</v>
      </c>
    </row>
    <row r="8031" spans="2:3" x14ac:dyDescent="0.25">
      <c r="B8031" s="238">
        <v>7968</v>
      </c>
      <c r="C8031" s="237">
        <v>77.753620002649683</v>
      </c>
    </row>
    <row r="8032" spans="2:3" x14ac:dyDescent="0.25">
      <c r="B8032" s="238">
        <v>7969</v>
      </c>
      <c r="C8032" s="237">
        <v>45.839612747575202</v>
      </c>
    </row>
    <row r="8033" spans="2:3" x14ac:dyDescent="0.25">
      <c r="B8033" s="238">
        <v>7970</v>
      </c>
      <c r="C8033" s="237">
        <v>320.86420387544581</v>
      </c>
    </row>
    <row r="8034" spans="2:3" x14ac:dyDescent="0.25">
      <c r="B8034" s="238">
        <v>7971</v>
      </c>
      <c r="C8034" s="237">
        <v>192.66686231751825</v>
      </c>
    </row>
    <row r="8035" spans="2:3" x14ac:dyDescent="0.25">
      <c r="B8035" s="238">
        <v>7972</v>
      </c>
      <c r="C8035" s="237">
        <v>-43.917388646922461</v>
      </c>
    </row>
    <row r="8036" spans="2:3" x14ac:dyDescent="0.25">
      <c r="B8036" s="238">
        <v>7973</v>
      </c>
      <c r="C8036" s="237">
        <v>14.463181269006895</v>
      </c>
    </row>
    <row r="8037" spans="2:3" x14ac:dyDescent="0.25">
      <c r="B8037" s="238">
        <v>7974</v>
      </c>
      <c r="C8037" s="237">
        <v>105.50374239028177</v>
      </c>
    </row>
    <row r="8038" spans="2:3" x14ac:dyDescent="0.25">
      <c r="B8038" s="238">
        <v>7975</v>
      </c>
      <c r="C8038" s="237">
        <v>328.01793222435066</v>
      </c>
    </row>
    <row r="8039" spans="2:3" x14ac:dyDescent="0.25">
      <c r="B8039" s="238">
        <v>7976</v>
      </c>
      <c r="C8039" s="237">
        <v>252.9409112808458</v>
      </c>
    </row>
    <row r="8040" spans="2:3" x14ac:dyDescent="0.25">
      <c r="B8040" s="238">
        <v>7977</v>
      </c>
      <c r="C8040" s="237">
        <v>119.51349131800228</v>
      </c>
    </row>
    <row r="8041" spans="2:3" x14ac:dyDescent="0.25">
      <c r="B8041" s="238">
        <v>7978</v>
      </c>
      <c r="C8041" s="237">
        <v>145.09020526174567</v>
      </c>
    </row>
    <row r="8042" spans="2:3" x14ac:dyDescent="0.25">
      <c r="B8042" s="238">
        <v>7979</v>
      </c>
      <c r="C8042" s="237">
        <v>66.810932707310016</v>
      </c>
    </row>
    <row r="8043" spans="2:3" x14ac:dyDescent="0.25">
      <c r="B8043" s="238">
        <v>7980</v>
      </c>
      <c r="C8043" s="237">
        <v>252.58263011854805</v>
      </c>
    </row>
    <row r="8044" spans="2:3" x14ac:dyDescent="0.25">
      <c r="B8044" s="238">
        <v>7981</v>
      </c>
      <c r="C8044" s="237">
        <v>5.4394067275339637</v>
      </c>
    </row>
    <row r="8045" spans="2:3" x14ac:dyDescent="0.25">
      <c r="B8045" s="238">
        <v>7982</v>
      </c>
      <c r="C8045" s="237">
        <v>201.66734922910092</v>
      </c>
    </row>
    <row r="8046" spans="2:3" x14ac:dyDescent="0.25">
      <c r="B8046" s="238">
        <v>7983</v>
      </c>
      <c r="C8046" s="237">
        <v>128.82029780660753</v>
      </c>
    </row>
    <row r="8047" spans="2:3" x14ac:dyDescent="0.25">
      <c r="B8047" s="238">
        <v>7984</v>
      </c>
      <c r="C8047" s="237">
        <v>51.091177333375228</v>
      </c>
    </row>
    <row r="8048" spans="2:3" x14ac:dyDescent="0.25">
      <c r="B8048" s="238">
        <v>7985</v>
      </c>
      <c r="C8048" s="237">
        <v>122.47523188973136</v>
      </c>
    </row>
    <row r="8049" spans="2:3" x14ac:dyDescent="0.25">
      <c r="B8049" s="238">
        <v>7986</v>
      </c>
      <c r="C8049" s="237">
        <v>127.06042683674404</v>
      </c>
    </row>
    <row r="8050" spans="2:3" x14ac:dyDescent="0.25">
      <c r="B8050" s="238">
        <v>7987</v>
      </c>
      <c r="C8050" s="237">
        <v>86.24259358452818</v>
      </c>
    </row>
    <row r="8051" spans="2:3" x14ac:dyDescent="0.25">
      <c r="B8051" s="238">
        <v>7988</v>
      </c>
      <c r="C8051" s="237">
        <v>293.08143629610106</v>
      </c>
    </row>
    <row r="8052" spans="2:3" x14ac:dyDescent="0.25">
      <c r="B8052" s="238">
        <v>7989</v>
      </c>
      <c r="C8052" s="237">
        <v>159.83494001164524</v>
      </c>
    </row>
    <row r="8053" spans="2:3" x14ac:dyDescent="0.25">
      <c r="B8053" s="238">
        <v>7990</v>
      </c>
      <c r="C8053" s="237">
        <v>195.64893594373461</v>
      </c>
    </row>
    <row r="8054" spans="2:3" x14ac:dyDescent="0.25">
      <c r="B8054" s="238">
        <v>7991</v>
      </c>
      <c r="C8054" s="237">
        <v>243.21128040201808</v>
      </c>
    </row>
    <row r="8055" spans="2:3" x14ac:dyDescent="0.25">
      <c r="B8055" s="238">
        <v>7992</v>
      </c>
      <c r="C8055" s="237">
        <v>253.21623150574246</v>
      </c>
    </row>
    <row r="8056" spans="2:3" x14ac:dyDescent="0.25">
      <c r="B8056" s="238">
        <v>7993</v>
      </c>
      <c r="C8056" s="237">
        <v>184.49265083492423</v>
      </c>
    </row>
    <row r="8057" spans="2:3" x14ac:dyDescent="0.25">
      <c r="B8057" s="238">
        <v>7994</v>
      </c>
      <c r="C8057" s="237">
        <v>172.60926024988308</v>
      </c>
    </row>
    <row r="8058" spans="2:3" x14ac:dyDescent="0.25">
      <c r="B8058" s="238">
        <v>7995</v>
      </c>
      <c r="C8058" s="237">
        <v>227.50759967282119</v>
      </c>
    </row>
    <row r="8059" spans="2:3" x14ac:dyDescent="0.25">
      <c r="B8059" s="238">
        <v>7996</v>
      </c>
      <c r="C8059" s="237">
        <v>8.9586181327887147</v>
      </c>
    </row>
    <row r="8060" spans="2:3" x14ac:dyDescent="0.25">
      <c r="B8060" s="238">
        <v>7997</v>
      </c>
      <c r="C8060" s="237">
        <v>185.07146801633843</v>
      </c>
    </row>
    <row r="8061" spans="2:3" x14ac:dyDescent="0.25">
      <c r="B8061" s="238">
        <v>7998</v>
      </c>
      <c r="C8061" s="237">
        <v>126.70388865525204</v>
      </c>
    </row>
    <row r="8062" spans="2:3" x14ac:dyDescent="0.25">
      <c r="B8062" s="238">
        <v>7999</v>
      </c>
      <c r="C8062" s="237">
        <v>110.41628203142392</v>
      </c>
    </row>
    <row r="8063" spans="2:3" x14ac:dyDescent="0.25">
      <c r="B8063" s="238">
        <v>8000</v>
      </c>
      <c r="C8063" s="237">
        <v>-4.5162751087924278</v>
      </c>
    </row>
    <row r="8064" spans="2:3" x14ac:dyDescent="0.25">
      <c r="B8064" s="238">
        <v>8001</v>
      </c>
      <c r="C8064" s="237">
        <v>-21.903333283875554</v>
      </c>
    </row>
    <row r="8065" spans="2:3" x14ac:dyDescent="0.25">
      <c r="B8065" s="238">
        <v>8002</v>
      </c>
      <c r="C8065" s="237">
        <v>248.10578095530897</v>
      </c>
    </row>
    <row r="8066" spans="2:3" x14ac:dyDescent="0.25">
      <c r="B8066" s="238">
        <v>8003</v>
      </c>
      <c r="C8066" s="237">
        <v>-15.465420268569432</v>
      </c>
    </row>
    <row r="8067" spans="2:3" x14ac:dyDescent="0.25">
      <c r="B8067" s="238">
        <v>8004</v>
      </c>
      <c r="C8067" s="237">
        <v>-2.9869575424380059</v>
      </c>
    </row>
    <row r="8068" spans="2:3" x14ac:dyDescent="0.25">
      <c r="B8068" s="238">
        <v>8005</v>
      </c>
      <c r="C8068" s="237">
        <v>323.86184037354928</v>
      </c>
    </row>
    <row r="8069" spans="2:3" x14ac:dyDescent="0.25">
      <c r="B8069" s="238">
        <v>8006</v>
      </c>
      <c r="C8069" s="237">
        <v>153.25538378691476</v>
      </c>
    </row>
    <row r="8070" spans="2:3" x14ac:dyDescent="0.25">
      <c r="B8070" s="238">
        <v>8007</v>
      </c>
      <c r="C8070" s="237">
        <v>-47.03716247242491</v>
      </c>
    </row>
    <row r="8071" spans="2:3" x14ac:dyDescent="0.25">
      <c r="B8071" s="238">
        <v>8008</v>
      </c>
      <c r="C8071" s="237">
        <v>228.49042661043291</v>
      </c>
    </row>
    <row r="8072" spans="2:3" x14ac:dyDescent="0.25">
      <c r="B8072" s="238">
        <v>8009</v>
      </c>
      <c r="C8072" s="237">
        <v>174.92183401713288</v>
      </c>
    </row>
    <row r="8073" spans="2:3" x14ac:dyDescent="0.25">
      <c r="B8073" s="238">
        <v>8010</v>
      </c>
      <c r="C8073" s="237">
        <v>77.780979984296266</v>
      </c>
    </row>
    <row r="8074" spans="2:3" x14ac:dyDescent="0.25">
      <c r="B8074" s="238">
        <v>8011</v>
      </c>
      <c r="C8074" s="237">
        <v>-182.7981520083232</v>
      </c>
    </row>
    <row r="8075" spans="2:3" x14ac:dyDescent="0.25">
      <c r="B8075" s="238">
        <v>8012</v>
      </c>
      <c r="C8075" s="237">
        <v>265.856007335247</v>
      </c>
    </row>
    <row r="8076" spans="2:3" x14ac:dyDescent="0.25">
      <c r="B8076" s="238">
        <v>8013</v>
      </c>
      <c r="C8076" s="237">
        <v>245.78257119910995</v>
      </c>
    </row>
    <row r="8077" spans="2:3" x14ac:dyDescent="0.25">
      <c r="B8077" s="238">
        <v>8014</v>
      </c>
      <c r="C8077" s="237">
        <v>49.731130099255736</v>
      </c>
    </row>
    <row r="8078" spans="2:3" x14ac:dyDescent="0.25">
      <c r="B8078" s="238">
        <v>8015</v>
      </c>
      <c r="C8078" s="237">
        <v>133.08192047912883</v>
      </c>
    </row>
    <row r="8079" spans="2:3" x14ac:dyDescent="0.25">
      <c r="B8079" s="238">
        <v>8016</v>
      </c>
      <c r="C8079" s="237">
        <v>-38.312278880654958</v>
      </c>
    </row>
    <row r="8080" spans="2:3" x14ac:dyDescent="0.25">
      <c r="B8080" s="238">
        <v>8017</v>
      </c>
      <c r="C8080" s="237">
        <v>350.15186811014291</v>
      </c>
    </row>
    <row r="8081" spans="2:3" x14ac:dyDescent="0.25">
      <c r="B8081" s="238">
        <v>8018</v>
      </c>
      <c r="C8081" s="237">
        <v>130.32103040746819</v>
      </c>
    </row>
    <row r="8082" spans="2:3" x14ac:dyDescent="0.25">
      <c r="B8082" s="238">
        <v>8019</v>
      </c>
      <c r="C8082" s="237">
        <v>257.79703358652938</v>
      </c>
    </row>
    <row r="8083" spans="2:3" x14ac:dyDescent="0.25">
      <c r="B8083" s="238">
        <v>8020</v>
      </c>
      <c r="C8083" s="237">
        <v>-29.769275096372581</v>
      </c>
    </row>
    <row r="8084" spans="2:3" x14ac:dyDescent="0.25">
      <c r="B8084" s="238">
        <v>8021</v>
      </c>
      <c r="C8084" s="237">
        <v>294.46848665398841</v>
      </c>
    </row>
    <row r="8085" spans="2:3" x14ac:dyDescent="0.25">
      <c r="B8085" s="238">
        <v>8022</v>
      </c>
      <c r="C8085" s="237">
        <v>86.630146932540626</v>
      </c>
    </row>
    <row r="8086" spans="2:3" x14ac:dyDescent="0.25">
      <c r="B8086" s="238">
        <v>8023</v>
      </c>
      <c r="C8086" s="237">
        <v>-69.512090772430582</v>
      </c>
    </row>
    <row r="8087" spans="2:3" x14ac:dyDescent="0.25">
      <c r="B8087" s="238">
        <v>8024</v>
      </c>
      <c r="C8087" s="237">
        <v>-79.553637381485004</v>
      </c>
    </row>
    <row r="8088" spans="2:3" x14ac:dyDescent="0.25">
      <c r="B8088" s="238">
        <v>8025</v>
      </c>
      <c r="C8088" s="237">
        <v>296.5561713123098</v>
      </c>
    </row>
    <row r="8089" spans="2:3" x14ac:dyDescent="0.25">
      <c r="B8089" s="238">
        <v>8026</v>
      </c>
      <c r="C8089" s="237">
        <v>104.93464210825418</v>
      </c>
    </row>
    <row r="8090" spans="2:3" x14ac:dyDescent="0.25">
      <c r="B8090" s="238">
        <v>8027</v>
      </c>
      <c r="C8090" s="237">
        <v>44.310314230825128</v>
      </c>
    </row>
    <row r="8091" spans="2:3" x14ac:dyDescent="0.25">
      <c r="B8091" s="238">
        <v>8028</v>
      </c>
      <c r="C8091" s="237">
        <v>-99.719489674392747</v>
      </c>
    </row>
    <row r="8092" spans="2:3" x14ac:dyDescent="0.25">
      <c r="B8092" s="238">
        <v>8029</v>
      </c>
      <c r="C8092" s="237">
        <v>-48.702548525064458</v>
      </c>
    </row>
    <row r="8093" spans="2:3" x14ac:dyDescent="0.25">
      <c r="B8093" s="238">
        <v>8030</v>
      </c>
      <c r="C8093" s="237">
        <v>120.45942705559118</v>
      </c>
    </row>
    <row r="8094" spans="2:3" x14ac:dyDescent="0.25">
      <c r="B8094" s="238">
        <v>8031</v>
      </c>
      <c r="C8094" s="237">
        <v>285.5941007037822</v>
      </c>
    </row>
    <row r="8095" spans="2:3" x14ac:dyDescent="0.25">
      <c r="B8095" s="238">
        <v>8032</v>
      </c>
      <c r="C8095" s="237">
        <v>-90.304643594698831</v>
      </c>
    </row>
    <row r="8096" spans="2:3" x14ac:dyDescent="0.25">
      <c r="B8096" s="238">
        <v>8033</v>
      </c>
      <c r="C8096" s="237">
        <v>266.84596400108376</v>
      </c>
    </row>
    <row r="8097" spans="2:3" x14ac:dyDescent="0.25">
      <c r="B8097" s="238">
        <v>8034</v>
      </c>
      <c r="C8097" s="237">
        <v>219.29130988008404</v>
      </c>
    </row>
    <row r="8098" spans="2:3" x14ac:dyDescent="0.25">
      <c r="B8098" s="238">
        <v>8035</v>
      </c>
      <c r="C8098" s="237">
        <v>152.93816616583484</v>
      </c>
    </row>
    <row r="8099" spans="2:3" x14ac:dyDescent="0.25">
      <c r="B8099" s="238">
        <v>8036</v>
      </c>
      <c r="C8099" s="237">
        <v>268.17193599692393</v>
      </c>
    </row>
    <row r="8100" spans="2:3" x14ac:dyDescent="0.25">
      <c r="B8100" s="238">
        <v>8037</v>
      </c>
      <c r="C8100" s="237">
        <v>218.5839219905049</v>
      </c>
    </row>
    <row r="8101" spans="2:3" x14ac:dyDescent="0.25">
      <c r="B8101" s="238">
        <v>8038</v>
      </c>
      <c r="C8101" s="237">
        <v>88.305783798151779</v>
      </c>
    </row>
    <row r="8102" spans="2:3" x14ac:dyDescent="0.25">
      <c r="B8102" s="238">
        <v>8039</v>
      </c>
      <c r="C8102" s="237">
        <v>74.400671211538452</v>
      </c>
    </row>
    <row r="8103" spans="2:3" x14ac:dyDescent="0.25">
      <c r="B8103" s="238">
        <v>8040</v>
      </c>
      <c r="C8103" s="237">
        <v>16.717748317757341</v>
      </c>
    </row>
    <row r="8104" spans="2:3" x14ac:dyDescent="0.25">
      <c r="B8104" s="238">
        <v>8041</v>
      </c>
      <c r="C8104" s="237">
        <v>-14.586756293907854</v>
      </c>
    </row>
    <row r="8105" spans="2:3" x14ac:dyDescent="0.25">
      <c r="B8105" s="238">
        <v>8042</v>
      </c>
      <c r="C8105" s="237">
        <v>227.04393264839126</v>
      </c>
    </row>
    <row r="8106" spans="2:3" x14ac:dyDescent="0.25">
      <c r="B8106" s="238">
        <v>8043</v>
      </c>
      <c r="C8106" s="237">
        <v>45.731995539578136</v>
      </c>
    </row>
    <row r="8107" spans="2:3" x14ac:dyDescent="0.25">
      <c r="B8107" s="238">
        <v>8044</v>
      </c>
      <c r="C8107" s="237">
        <v>106.53067019167413</v>
      </c>
    </row>
    <row r="8108" spans="2:3" x14ac:dyDescent="0.25">
      <c r="B8108" s="238">
        <v>8045</v>
      </c>
      <c r="C8108" s="237">
        <v>-20.880337391634896</v>
      </c>
    </row>
    <row r="8109" spans="2:3" x14ac:dyDescent="0.25">
      <c r="B8109" s="238">
        <v>8046</v>
      </c>
      <c r="C8109" s="237">
        <v>47.409684234424731</v>
      </c>
    </row>
    <row r="8110" spans="2:3" x14ac:dyDescent="0.25">
      <c r="B8110" s="238">
        <v>8047</v>
      </c>
      <c r="C8110" s="237">
        <v>-31.071259991915269</v>
      </c>
    </row>
    <row r="8111" spans="2:3" x14ac:dyDescent="0.25">
      <c r="B8111" s="238">
        <v>8048</v>
      </c>
      <c r="C8111" s="237">
        <v>66.348920587991657</v>
      </c>
    </row>
    <row r="8112" spans="2:3" x14ac:dyDescent="0.25">
      <c r="B8112" s="238">
        <v>8049</v>
      </c>
      <c r="C8112" s="237">
        <v>-221.55253457559564</v>
      </c>
    </row>
    <row r="8113" spans="2:3" x14ac:dyDescent="0.25">
      <c r="B8113" s="238">
        <v>8050</v>
      </c>
      <c r="C8113" s="237">
        <v>184.36709933954171</v>
      </c>
    </row>
    <row r="8114" spans="2:3" x14ac:dyDescent="0.25">
      <c r="B8114" s="238">
        <v>8051</v>
      </c>
      <c r="C8114" s="237">
        <v>133.96634786301695</v>
      </c>
    </row>
    <row r="8115" spans="2:3" x14ac:dyDescent="0.25">
      <c r="B8115" s="238">
        <v>8052</v>
      </c>
      <c r="C8115" s="237">
        <v>-88.691247829008063</v>
      </c>
    </row>
    <row r="8116" spans="2:3" x14ac:dyDescent="0.25">
      <c r="B8116" s="238">
        <v>8053</v>
      </c>
      <c r="C8116" s="237">
        <v>363.90209383148635</v>
      </c>
    </row>
    <row r="8117" spans="2:3" x14ac:dyDescent="0.25">
      <c r="B8117" s="238">
        <v>8054</v>
      </c>
      <c r="C8117" s="237">
        <v>251.68080865737932</v>
      </c>
    </row>
    <row r="8118" spans="2:3" x14ac:dyDescent="0.25">
      <c r="B8118" s="238">
        <v>8055</v>
      </c>
      <c r="C8118" s="237">
        <v>132.66976259169283</v>
      </c>
    </row>
    <row r="8119" spans="2:3" x14ac:dyDescent="0.25">
      <c r="B8119" s="238">
        <v>8056</v>
      </c>
      <c r="C8119" s="237">
        <v>258.42006596125555</v>
      </c>
    </row>
    <row r="8120" spans="2:3" x14ac:dyDescent="0.25">
      <c r="B8120" s="238">
        <v>8057</v>
      </c>
      <c r="C8120" s="237">
        <v>49.770537507477826</v>
      </c>
    </row>
    <row r="8121" spans="2:3" x14ac:dyDescent="0.25">
      <c r="B8121" s="238">
        <v>8058</v>
      </c>
      <c r="C8121" s="237">
        <v>41.32463963461322</v>
      </c>
    </row>
    <row r="8122" spans="2:3" x14ac:dyDescent="0.25">
      <c r="B8122" s="238">
        <v>8059</v>
      </c>
      <c r="C8122" s="237">
        <v>-62.808030442751232</v>
      </c>
    </row>
    <row r="8123" spans="2:3" x14ac:dyDescent="0.25">
      <c r="B8123" s="238">
        <v>8060</v>
      </c>
      <c r="C8123" s="237">
        <v>63.090477783376194</v>
      </c>
    </row>
    <row r="8124" spans="2:3" x14ac:dyDescent="0.25">
      <c r="B8124" s="238">
        <v>8061</v>
      </c>
      <c r="C8124" s="237">
        <v>89.355931885125784</v>
      </c>
    </row>
    <row r="8125" spans="2:3" x14ac:dyDescent="0.25">
      <c r="B8125" s="238">
        <v>8062</v>
      </c>
      <c r="C8125" s="237">
        <v>-95.664657375107339</v>
      </c>
    </row>
    <row r="8126" spans="2:3" x14ac:dyDescent="0.25">
      <c r="B8126" s="238">
        <v>8063</v>
      </c>
      <c r="C8126" s="237">
        <v>8.2639485039752572</v>
      </c>
    </row>
    <row r="8127" spans="2:3" x14ac:dyDescent="0.25">
      <c r="B8127" s="238">
        <v>8064</v>
      </c>
      <c r="C8127" s="237">
        <v>-86.884753778566818</v>
      </c>
    </row>
    <row r="8128" spans="2:3" x14ac:dyDescent="0.25">
      <c r="B8128" s="238">
        <v>8065</v>
      </c>
      <c r="C8128" s="237">
        <v>-30.627162833969066</v>
      </c>
    </row>
    <row r="8129" spans="2:3" x14ac:dyDescent="0.25">
      <c r="B8129" s="238">
        <v>8066</v>
      </c>
      <c r="C8129" s="237">
        <v>64.605776222488942</v>
      </c>
    </row>
    <row r="8130" spans="2:3" x14ac:dyDescent="0.25">
      <c r="B8130" s="238">
        <v>8067</v>
      </c>
      <c r="C8130" s="237">
        <v>204.07606377674099</v>
      </c>
    </row>
    <row r="8131" spans="2:3" x14ac:dyDescent="0.25">
      <c r="B8131" s="238">
        <v>8068</v>
      </c>
      <c r="C8131" s="237">
        <v>35.051916295906238</v>
      </c>
    </row>
    <row r="8132" spans="2:3" x14ac:dyDescent="0.25">
      <c r="B8132" s="238">
        <v>8069</v>
      </c>
      <c r="C8132" s="237">
        <v>-23.429510872499094</v>
      </c>
    </row>
    <row r="8133" spans="2:3" x14ac:dyDescent="0.25">
      <c r="B8133" s="238">
        <v>8070</v>
      </c>
      <c r="C8133" s="237">
        <v>347.56620004586796</v>
      </c>
    </row>
    <row r="8134" spans="2:3" x14ac:dyDescent="0.25">
      <c r="B8134" s="238">
        <v>8071</v>
      </c>
      <c r="C8134" s="237">
        <v>258.248727403148</v>
      </c>
    </row>
    <row r="8135" spans="2:3" x14ac:dyDescent="0.25">
      <c r="B8135" s="238">
        <v>8072</v>
      </c>
      <c r="C8135" s="237">
        <v>3.8034849018943078</v>
      </c>
    </row>
    <row r="8136" spans="2:3" x14ac:dyDescent="0.25">
      <c r="B8136" s="238">
        <v>8073</v>
      </c>
      <c r="C8136" s="237">
        <v>46.68440351205733</v>
      </c>
    </row>
    <row r="8137" spans="2:3" x14ac:dyDescent="0.25">
      <c r="B8137" s="238">
        <v>8074</v>
      </c>
      <c r="C8137" s="237">
        <v>174.6747453866889</v>
      </c>
    </row>
    <row r="8138" spans="2:3" x14ac:dyDescent="0.25">
      <c r="B8138" s="238">
        <v>8075</v>
      </c>
      <c r="C8138" s="237">
        <v>-31.692502720518604</v>
      </c>
    </row>
    <row r="8139" spans="2:3" x14ac:dyDescent="0.25">
      <c r="B8139" s="238">
        <v>8076</v>
      </c>
      <c r="C8139" s="237">
        <v>111.85484670877486</v>
      </c>
    </row>
    <row r="8140" spans="2:3" x14ac:dyDescent="0.25">
      <c r="B8140" s="238">
        <v>8077</v>
      </c>
      <c r="C8140" s="237">
        <v>85.123558460071123</v>
      </c>
    </row>
    <row r="8141" spans="2:3" x14ac:dyDescent="0.25">
      <c r="B8141" s="238">
        <v>8078</v>
      </c>
      <c r="C8141" s="237">
        <v>157.38864373841017</v>
      </c>
    </row>
    <row r="8142" spans="2:3" x14ac:dyDescent="0.25">
      <c r="B8142" s="238">
        <v>8079</v>
      </c>
      <c r="C8142" s="237">
        <v>184.11412556559998</v>
      </c>
    </row>
    <row r="8143" spans="2:3" x14ac:dyDescent="0.25">
      <c r="B8143" s="238">
        <v>8080</v>
      </c>
      <c r="C8143" s="237">
        <v>223.35193374289685</v>
      </c>
    </row>
    <row r="8144" spans="2:3" x14ac:dyDescent="0.25">
      <c r="B8144" s="238">
        <v>8081</v>
      </c>
      <c r="C8144" s="237">
        <v>-29.679264479208911</v>
      </c>
    </row>
    <row r="8145" spans="2:3" x14ac:dyDescent="0.25">
      <c r="B8145" s="238">
        <v>8082</v>
      </c>
      <c r="C8145" s="237">
        <v>99.269920171705849</v>
      </c>
    </row>
    <row r="8146" spans="2:3" x14ac:dyDescent="0.25">
      <c r="B8146" s="238">
        <v>8083</v>
      </c>
      <c r="C8146" s="237">
        <v>86.018116701451561</v>
      </c>
    </row>
    <row r="8147" spans="2:3" x14ac:dyDescent="0.25">
      <c r="B8147" s="238">
        <v>8084</v>
      </c>
      <c r="C8147" s="237">
        <v>81.414812717849244</v>
      </c>
    </row>
    <row r="8148" spans="2:3" x14ac:dyDescent="0.25">
      <c r="B8148" s="238">
        <v>8085</v>
      </c>
      <c r="C8148" s="237">
        <v>75.191644227111112</v>
      </c>
    </row>
    <row r="8149" spans="2:3" x14ac:dyDescent="0.25">
      <c r="B8149" s="238">
        <v>8086</v>
      </c>
      <c r="C8149" s="237">
        <v>471.77797639000158</v>
      </c>
    </row>
    <row r="8150" spans="2:3" x14ac:dyDescent="0.25">
      <c r="B8150" s="238">
        <v>8087</v>
      </c>
      <c r="C8150" s="237">
        <v>-21.362148923436848</v>
      </c>
    </row>
    <row r="8151" spans="2:3" x14ac:dyDescent="0.25">
      <c r="B8151" s="238">
        <v>8088</v>
      </c>
      <c r="C8151" s="237">
        <v>245.86102753563182</v>
      </c>
    </row>
    <row r="8152" spans="2:3" x14ac:dyDescent="0.25">
      <c r="B8152" s="238">
        <v>8089</v>
      </c>
      <c r="C8152" s="237">
        <v>15.823960993437638</v>
      </c>
    </row>
    <row r="8153" spans="2:3" x14ac:dyDescent="0.25">
      <c r="B8153" s="238">
        <v>8090</v>
      </c>
      <c r="C8153" s="237">
        <v>128.58029615743322</v>
      </c>
    </row>
    <row r="8154" spans="2:3" x14ac:dyDescent="0.25">
      <c r="B8154" s="238">
        <v>8091</v>
      </c>
      <c r="C8154" s="237">
        <v>192.19226358017727</v>
      </c>
    </row>
    <row r="8155" spans="2:3" x14ac:dyDescent="0.25">
      <c r="B8155" s="238">
        <v>8092</v>
      </c>
      <c r="C8155" s="237">
        <v>57.521130592741606</v>
      </c>
    </row>
    <row r="8156" spans="2:3" x14ac:dyDescent="0.25">
      <c r="B8156" s="238">
        <v>8093</v>
      </c>
      <c r="C8156" s="237">
        <v>287.76507922316887</v>
      </c>
    </row>
    <row r="8157" spans="2:3" x14ac:dyDescent="0.25">
      <c r="B8157" s="238">
        <v>8094</v>
      </c>
      <c r="C8157" s="237">
        <v>-59.403287446549626</v>
      </c>
    </row>
    <row r="8158" spans="2:3" x14ac:dyDescent="0.25">
      <c r="B8158" s="238">
        <v>8095</v>
      </c>
      <c r="C8158" s="237">
        <v>47.407692787348154</v>
      </c>
    </row>
    <row r="8159" spans="2:3" x14ac:dyDescent="0.25">
      <c r="B8159" s="238">
        <v>8096</v>
      </c>
      <c r="C8159" s="237">
        <v>393.0011121870192</v>
      </c>
    </row>
    <row r="8160" spans="2:3" x14ac:dyDescent="0.25">
      <c r="B8160" s="238">
        <v>8097</v>
      </c>
      <c r="C8160" s="237">
        <v>241.53674418030272</v>
      </c>
    </row>
    <row r="8161" spans="2:3" x14ac:dyDescent="0.25">
      <c r="B8161" s="238">
        <v>8098</v>
      </c>
      <c r="C8161" s="237">
        <v>200.58590730135353</v>
      </c>
    </row>
    <row r="8162" spans="2:3" x14ac:dyDescent="0.25">
      <c r="B8162" s="238">
        <v>8099</v>
      </c>
      <c r="C8162" s="237">
        <v>125.0850247458623</v>
      </c>
    </row>
    <row r="8163" spans="2:3" x14ac:dyDescent="0.25">
      <c r="B8163" s="238">
        <v>8100</v>
      </c>
      <c r="C8163" s="237">
        <v>199.56999724275514</v>
      </c>
    </row>
    <row r="8164" spans="2:3" x14ac:dyDescent="0.25">
      <c r="B8164" s="238">
        <v>8101</v>
      </c>
      <c r="C8164" s="237">
        <v>118.51264888531153</v>
      </c>
    </row>
    <row r="8165" spans="2:3" x14ac:dyDescent="0.25">
      <c r="B8165" s="238">
        <v>8102</v>
      </c>
      <c r="C8165" s="237">
        <v>159.41451312835633</v>
      </c>
    </row>
    <row r="8166" spans="2:3" x14ac:dyDescent="0.25">
      <c r="B8166" s="238">
        <v>8103</v>
      </c>
      <c r="C8166" s="237">
        <v>-27.199514366146161</v>
      </c>
    </row>
    <row r="8167" spans="2:3" x14ac:dyDescent="0.25">
      <c r="B8167" s="238">
        <v>8104</v>
      </c>
      <c r="C8167" s="237">
        <v>313.0469555563958</v>
      </c>
    </row>
    <row r="8168" spans="2:3" x14ac:dyDescent="0.25">
      <c r="B8168" s="238">
        <v>8105</v>
      </c>
      <c r="C8168" s="237">
        <v>-68.824696950992148</v>
      </c>
    </row>
    <row r="8169" spans="2:3" x14ac:dyDescent="0.25">
      <c r="B8169" s="238">
        <v>8106</v>
      </c>
      <c r="C8169" s="237">
        <v>75.974686892668018</v>
      </c>
    </row>
    <row r="8170" spans="2:3" x14ac:dyDescent="0.25">
      <c r="B8170" s="238">
        <v>8107</v>
      </c>
      <c r="C8170" s="237">
        <v>48.150927336743877</v>
      </c>
    </row>
    <row r="8171" spans="2:3" x14ac:dyDescent="0.25">
      <c r="B8171" s="238">
        <v>8108</v>
      </c>
      <c r="C8171" s="237">
        <v>143.68840778777493</v>
      </c>
    </row>
    <row r="8172" spans="2:3" x14ac:dyDescent="0.25">
      <c r="B8172" s="238">
        <v>8109</v>
      </c>
      <c r="C8172" s="237">
        <v>177.90809316401831</v>
      </c>
    </row>
    <row r="8173" spans="2:3" x14ac:dyDescent="0.25">
      <c r="B8173" s="238">
        <v>8110</v>
      </c>
      <c r="C8173" s="237">
        <v>-51.054640429049471</v>
      </c>
    </row>
    <row r="8174" spans="2:3" x14ac:dyDescent="0.25">
      <c r="B8174" s="238">
        <v>8111</v>
      </c>
      <c r="C8174" s="237">
        <v>-62.016890197409623</v>
      </c>
    </row>
    <row r="8175" spans="2:3" x14ac:dyDescent="0.25">
      <c r="B8175" s="238">
        <v>8112</v>
      </c>
      <c r="C8175" s="237">
        <v>202.28382369346178</v>
      </c>
    </row>
    <row r="8176" spans="2:3" x14ac:dyDescent="0.25">
      <c r="B8176" s="238">
        <v>8113</v>
      </c>
      <c r="C8176" s="237">
        <v>152.94174602047815</v>
      </c>
    </row>
    <row r="8177" spans="2:3" x14ac:dyDescent="0.25">
      <c r="B8177" s="238">
        <v>8114</v>
      </c>
      <c r="C8177" s="237">
        <v>150.68628972141235</v>
      </c>
    </row>
    <row r="8178" spans="2:3" x14ac:dyDescent="0.25">
      <c r="B8178" s="238">
        <v>8115</v>
      </c>
      <c r="C8178" s="237">
        <v>34.213014056595583</v>
      </c>
    </row>
    <row r="8179" spans="2:3" x14ac:dyDescent="0.25">
      <c r="B8179" s="238">
        <v>8116</v>
      </c>
      <c r="C8179" s="237">
        <v>167.55837542575279</v>
      </c>
    </row>
    <row r="8180" spans="2:3" x14ac:dyDescent="0.25">
      <c r="B8180" s="238">
        <v>8117</v>
      </c>
      <c r="C8180" s="237">
        <v>219.56595784361753</v>
      </c>
    </row>
    <row r="8181" spans="2:3" x14ac:dyDescent="0.25">
      <c r="B8181" s="238">
        <v>8118</v>
      </c>
      <c r="C8181" s="237">
        <v>250.78655533014913</v>
      </c>
    </row>
    <row r="8182" spans="2:3" x14ac:dyDescent="0.25">
      <c r="B8182" s="238">
        <v>8119</v>
      </c>
      <c r="C8182" s="237">
        <v>169.2446600569684</v>
      </c>
    </row>
    <row r="8183" spans="2:3" x14ac:dyDescent="0.25">
      <c r="B8183" s="238">
        <v>8120</v>
      </c>
      <c r="C8183" s="237">
        <v>187.09180687573445</v>
      </c>
    </row>
    <row r="8184" spans="2:3" x14ac:dyDescent="0.25">
      <c r="B8184" s="238">
        <v>8121</v>
      </c>
      <c r="C8184" s="237">
        <v>-16.992548174864709</v>
      </c>
    </row>
    <row r="8185" spans="2:3" x14ac:dyDescent="0.25">
      <c r="B8185" s="238">
        <v>8122</v>
      </c>
      <c r="C8185" s="237">
        <v>-6.1178432672208771</v>
      </c>
    </row>
    <row r="8186" spans="2:3" x14ac:dyDescent="0.25">
      <c r="B8186" s="238">
        <v>8123</v>
      </c>
      <c r="C8186" s="237">
        <v>202.76149938623283</v>
      </c>
    </row>
    <row r="8187" spans="2:3" x14ac:dyDescent="0.25">
      <c r="B8187" s="238">
        <v>8124</v>
      </c>
      <c r="C8187" s="237">
        <v>67.842302117474588</v>
      </c>
    </row>
    <row r="8188" spans="2:3" x14ac:dyDescent="0.25">
      <c r="B8188" s="238">
        <v>8125</v>
      </c>
      <c r="C8188" s="237">
        <v>226.92072951575238</v>
      </c>
    </row>
    <row r="8189" spans="2:3" x14ac:dyDescent="0.25">
      <c r="B8189" s="238">
        <v>8126</v>
      </c>
      <c r="C8189" s="237">
        <v>-67.383878441355648</v>
      </c>
    </row>
    <row r="8190" spans="2:3" x14ac:dyDescent="0.25">
      <c r="B8190" s="238">
        <v>8127</v>
      </c>
      <c r="C8190" s="237">
        <v>252.3126547052554</v>
      </c>
    </row>
    <row r="8191" spans="2:3" x14ac:dyDescent="0.25">
      <c r="B8191" s="238">
        <v>8128</v>
      </c>
      <c r="C8191" s="237">
        <v>24.74503822484364</v>
      </c>
    </row>
    <row r="8192" spans="2:3" x14ac:dyDescent="0.25">
      <c r="B8192" s="238">
        <v>8129</v>
      </c>
      <c r="C8192" s="237">
        <v>69.89614622509707</v>
      </c>
    </row>
    <row r="8193" spans="2:3" x14ac:dyDescent="0.25">
      <c r="B8193" s="238">
        <v>8130</v>
      </c>
      <c r="C8193" s="237">
        <v>131.19693879893296</v>
      </c>
    </row>
    <row r="8194" spans="2:3" x14ac:dyDescent="0.25">
      <c r="B8194" s="238">
        <v>8131</v>
      </c>
      <c r="C8194" s="237">
        <v>97.373698214491355</v>
      </c>
    </row>
    <row r="8195" spans="2:3" x14ac:dyDescent="0.25">
      <c r="B8195" s="238">
        <v>8132</v>
      </c>
      <c r="C8195" s="237">
        <v>-76.660128693812965</v>
      </c>
    </row>
    <row r="8196" spans="2:3" x14ac:dyDescent="0.25">
      <c r="B8196" s="238">
        <v>8133</v>
      </c>
      <c r="C8196" s="237">
        <v>78.820430248369732</v>
      </c>
    </row>
    <row r="8197" spans="2:3" x14ac:dyDescent="0.25">
      <c r="B8197" s="238">
        <v>8134</v>
      </c>
      <c r="C8197" s="237">
        <v>172.39347027926755</v>
      </c>
    </row>
    <row r="8198" spans="2:3" x14ac:dyDescent="0.25">
      <c r="B8198" s="238">
        <v>8135</v>
      </c>
      <c r="C8198" s="237">
        <v>213.65997686884421</v>
      </c>
    </row>
    <row r="8199" spans="2:3" x14ac:dyDescent="0.25">
      <c r="B8199" s="238">
        <v>8136</v>
      </c>
      <c r="C8199" s="237">
        <v>-1.9799890016377901</v>
      </c>
    </row>
    <row r="8200" spans="2:3" x14ac:dyDescent="0.25">
      <c r="B8200" s="238">
        <v>8137</v>
      </c>
      <c r="C8200" s="237">
        <v>74.029818188001428</v>
      </c>
    </row>
    <row r="8201" spans="2:3" x14ac:dyDescent="0.25">
      <c r="B8201" s="238">
        <v>8138</v>
      </c>
      <c r="C8201" s="237">
        <v>132.74303632117903</v>
      </c>
    </row>
    <row r="8202" spans="2:3" x14ac:dyDescent="0.25">
      <c r="B8202" s="238">
        <v>8139</v>
      </c>
      <c r="C8202" s="237">
        <v>-53.550121658699538</v>
      </c>
    </row>
    <row r="8203" spans="2:3" x14ac:dyDescent="0.25">
      <c r="B8203" s="238">
        <v>8140</v>
      </c>
      <c r="C8203" s="237">
        <v>49.484605356793949</v>
      </c>
    </row>
    <row r="8204" spans="2:3" x14ac:dyDescent="0.25">
      <c r="B8204" s="238">
        <v>8141</v>
      </c>
      <c r="C8204" s="237">
        <v>133.08963118532307</v>
      </c>
    </row>
    <row r="8205" spans="2:3" x14ac:dyDescent="0.25">
      <c r="B8205" s="238">
        <v>8142</v>
      </c>
      <c r="C8205" s="237">
        <v>-25.226441315824331</v>
      </c>
    </row>
    <row r="8206" spans="2:3" x14ac:dyDescent="0.25">
      <c r="B8206" s="238">
        <v>8143</v>
      </c>
      <c r="C8206" s="237">
        <v>-3.1122296052697749</v>
      </c>
    </row>
    <row r="8207" spans="2:3" x14ac:dyDescent="0.25">
      <c r="B8207" s="238">
        <v>8144</v>
      </c>
      <c r="C8207" s="237">
        <v>363.12364203014261</v>
      </c>
    </row>
    <row r="8208" spans="2:3" x14ac:dyDescent="0.25">
      <c r="B8208" s="238">
        <v>8145</v>
      </c>
      <c r="C8208" s="237">
        <v>78.136558555762804</v>
      </c>
    </row>
    <row r="8209" spans="2:3" x14ac:dyDescent="0.25">
      <c r="B8209" s="238">
        <v>8146</v>
      </c>
      <c r="C8209" s="237">
        <v>75.514450202763697</v>
      </c>
    </row>
    <row r="8210" spans="2:3" x14ac:dyDescent="0.25">
      <c r="B8210" s="238">
        <v>8147</v>
      </c>
      <c r="C8210" s="237">
        <v>294.18012354607913</v>
      </c>
    </row>
    <row r="8211" spans="2:3" x14ac:dyDescent="0.25">
      <c r="B8211" s="238">
        <v>8148</v>
      </c>
      <c r="C8211" s="237">
        <v>119.7422800094436</v>
      </c>
    </row>
    <row r="8212" spans="2:3" x14ac:dyDescent="0.25">
      <c r="B8212" s="238">
        <v>8149</v>
      </c>
      <c r="C8212" s="237">
        <v>254.66570323067464</v>
      </c>
    </row>
    <row r="8213" spans="2:3" x14ac:dyDescent="0.25">
      <c r="B8213" s="238">
        <v>8150</v>
      </c>
      <c r="C8213" s="237">
        <v>23.368115634800006</v>
      </c>
    </row>
    <row r="8214" spans="2:3" x14ac:dyDescent="0.25">
      <c r="B8214" s="238">
        <v>8151</v>
      </c>
      <c r="C8214" s="237">
        <v>169.44273165360281</v>
      </c>
    </row>
    <row r="8215" spans="2:3" x14ac:dyDescent="0.25">
      <c r="B8215" s="238">
        <v>8152</v>
      </c>
      <c r="C8215" s="237">
        <v>55.164549510639958</v>
      </c>
    </row>
    <row r="8216" spans="2:3" x14ac:dyDescent="0.25">
      <c r="B8216" s="238">
        <v>8153</v>
      </c>
      <c r="C8216" s="237">
        <v>15.162967958103977</v>
      </c>
    </row>
    <row r="8217" spans="2:3" x14ac:dyDescent="0.25">
      <c r="B8217" s="238">
        <v>8154</v>
      </c>
      <c r="C8217" s="237">
        <v>441.77531612785668</v>
      </c>
    </row>
    <row r="8218" spans="2:3" x14ac:dyDescent="0.25">
      <c r="B8218" s="238">
        <v>8155</v>
      </c>
      <c r="C8218" s="237">
        <v>63.113002197091468</v>
      </c>
    </row>
    <row r="8219" spans="2:3" x14ac:dyDescent="0.25">
      <c r="B8219" s="238">
        <v>8156</v>
      </c>
      <c r="C8219" s="237">
        <v>39.455298209232765</v>
      </c>
    </row>
    <row r="8220" spans="2:3" x14ac:dyDescent="0.25">
      <c r="B8220" s="238">
        <v>8157</v>
      </c>
      <c r="C8220" s="237">
        <v>189.96376476795268</v>
      </c>
    </row>
    <row r="8221" spans="2:3" x14ac:dyDescent="0.25">
      <c r="B8221" s="238">
        <v>8158</v>
      </c>
      <c r="C8221" s="237">
        <v>69.51413711861295</v>
      </c>
    </row>
    <row r="8222" spans="2:3" x14ac:dyDescent="0.25">
      <c r="B8222" s="238">
        <v>8159</v>
      </c>
      <c r="C8222" s="237">
        <v>85.475994483674612</v>
      </c>
    </row>
    <row r="8223" spans="2:3" x14ac:dyDescent="0.25">
      <c r="B8223" s="238">
        <v>8160</v>
      </c>
      <c r="C8223" s="237">
        <v>161.84935698220457</v>
      </c>
    </row>
    <row r="8224" spans="2:3" x14ac:dyDescent="0.25">
      <c r="B8224" s="238">
        <v>8161</v>
      </c>
      <c r="C8224" s="237">
        <v>369.19330958395835</v>
      </c>
    </row>
    <row r="8225" spans="2:3" x14ac:dyDescent="0.25">
      <c r="B8225" s="238">
        <v>8162</v>
      </c>
      <c r="C8225" s="237">
        <v>104.39525352348279</v>
      </c>
    </row>
    <row r="8226" spans="2:3" x14ac:dyDescent="0.25">
      <c r="B8226" s="238">
        <v>8163</v>
      </c>
      <c r="C8226" s="237">
        <v>-78.140851964072567</v>
      </c>
    </row>
    <row r="8227" spans="2:3" x14ac:dyDescent="0.25">
      <c r="B8227" s="238">
        <v>8164</v>
      </c>
      <c r="C8227" s="237">
        <v>344.41831492835848</v>
      </c>
    </row>
    <row r="8228" spans="2:3" x14ac:dyDescent="0.25">
      <c r="B8228" s="238">
        <v>8165</v>
      </c>
      <c r="C8228" s="237">
        <v>89.243140256330406</v>
      </c>
    </row>
    <row r="8229" spans="2:3" x14ac:dyDescent="0.25">
      <c r="B8229" s="238">
        <v>8166</v>
      </c>
      <c r="C8229" s="237">
        <v>264.07275359607144</v>
      </c>
    </row>
    <row r="8230" spans="2:3" x14ac:dyDescent="0.25">
      <c r="B8230" s="238">
        <v>8167</v>
      </c>
      <c r="C8230" s="237">
        <v>215.10577871353604</v>
      </c>
    </row>
    <row r="8231" spans="2:3" x14ac:dyDescent="0.25">
      <c r="B8231" s="238">
        <v>8168</v>
      </c>
      <c r="C8231" s="237">
        <v>-51.44365246289027</v>
      </c>
    </row>
    <row r="8232" spans="2:3" x14ac:dyDescent="0.25">
      <c r="B8232" s="238">
        <v>8169</v>
      </c>
      <c r="C8232" s="237">
        <v>185.57215609352613</v>
      </c>
    </row>
    <row r="8233" spans="2:3" x14ac:dyDescent="0.25">
      <c r="B8233" s="238">
        <v>8170</v>
      </c>
      <c r="C8233" s="237">
        <v>-31.985438933135498</v>
      </c>
    </row>
    <row r="8234" spans="2:3" x14ac:dyDescent="0.25">
      <c r="B8234" s="238">
        <v>8171</v>
      </c>
      <c r="C8234" s="237">
        <v>421.7981535391404</v>
      </c>
    </row>
    <row r="8235" spans="2:3" x14ac:dyDescent="0.25">
      <c r="B8235" s="238">
        <v>8172</v>
      </c>
      <c r="C8235" s="237">
        <v>69.577389622448564</v>
      </c>
    </row>
    <row r="8236" spans="2:3" x14ac:dyDescent="0.25">
      <c r="B8236" s="238">
        <v>8173</v>
      </c>
      <c r="C8236" s="237">
        <v>104.33957970852462</v>
      </c>
    </row>
    <row r="8237" spans="2:3" x14ac:dyDescent="0.25">
      <c r="B8237" s="238">
        <v>8174</v>
      </c>
      <c r="C8237" s="237">
        <v>376.5120027840988</v>
      </c>
    </row>
    <row r="8238" spans="2:3" x14ac:dyDescent="0.25">
      <c r="B8238" s="238">
        <v>8175</v>
      </c>
      <c r="C8238" s="237">
        <v>262.04970885524062</v>
      </c>
    </row>
    <row r="8239" spans="2:3" x14ac:dyDescent="0.25">
      <c r="B8239" s="238">
        <v>8176</v>
      </c>
      <c r="C8239" s="237">
        <v>46.589420656121334</v>
      </c>
    </row>
    <row r="8240" spans="2:3" x14ac:dyDescent="0.25">
      <c r="B8240" s="238">
        <v>8177</v>
      </c>
      <c r="C8240" s="237">
        <v>306.661644372149</v>
      </c>
    </row>
    <row r="8241" spans="2:3" x14ac:dyDescent="0.25">
      <c r="B8241" s="238">
        <v>8178</v>
      </c>
      <c r="C8241" s="237">
        <v>15.220700733237322</v>
      </c>
    </row>
    <row r="8242" spans="2:3" x14ac:dyDescent="0.25">
      <c r="B8242" s="238">
        <v>8179</v>
      </c>
      <c r="C8242" s="237">
        <v>330.87504164515678</v>
      </c>
    </row>
    <row r="8243" spans="2:3" x14ac:dyDescent="0.25">
      <c r="B8243" s="238">
        <v>8180</v>
      </c>
      <c r="C8243" s="237">
        <v>-182.7319413868106</v>
      </c>
    </row>
    <row r="8244" spans="2:3" x14ac:dyDescent="0.25">
      <c r="B8244" s="238">
        <v>8181</v>
      </c>
      <c r="C8244" s="237">
        <v>181.44591850902577</v>
      </c>
    </row>
    <row r="8245" spans="2:3" x14ac:dyDescent="0.25">
      <c r="B8245" s="238">
        <v>8182</v>
      </c>
      <c r="C8245" s="237">
        <v>173.02070569703591</v>
      </c>
    </row>
    <row r="8246" spans="2:3" x14ac:dyDescent="0.25">
      <c r="B8246" s="238">
        <v>8183</v>
      </c>
      <c r="C8246" s="237">
        <v>-33.981566397153586</v>
      </c>
    </row>
    <row r="8247" spans="2:3" x14ac:dyDescent="0.25">
      <c r="B8247" s="238">
        <v>8184</v>
      </c>
      <c r="C8247" s="237">
        <v>265.37509024678803</v>
      </c>
    </row>
    <row r="8248" spans="2:3" x14ac:dyDescent="0.25">
      <c r="B8248" s="238">
        <v>8185</v>
      </c>
      <c r="C8248" s="237">
        <v>-89.611637760967483</v>
      </c>
    </row>
    <row r="8249" spans="2:3" x14ac:dyDescent="0.25">
      <c r="B8249" s="238">
        <v>8186</v>
      </c>
      <c r="C8249" s="237">
        <v>378.07835826001383</v>
      </c>
    </row>
    <row r="8250" spans="2:3" x14ac:dyDescent="0.25">
      <c r="B8250" s="238">
        <v>8187</v>
      </c>
      <c r="C8250" s="237">
        <v>349.71045751554414</v>
      </c>
    </row>
    <row r="8251" spans="2:3" x14ac:dyDescent="0.25">
      <c r="B8251" s="238">
        <v>8188</v>
      </c>
      <c r="C8251" s="237">
        <v>151.15651870041998</v>
      </c>
    </row>
    <row r="8252" spans="2:3" x14ac:dyDescent="0.25">
      <c r="B8252" s="238">
        <v>8189</v>
      </c>
      <c r="C8252" s="237">
        <v>-38.746102524386913</v>
      </c>
    </row>
    <row r="8253" spans="2:3" x14ac:dyDescent="0.25">
      <c r="B8253" s="238">
        <v>8190</v>
      </c>
      <c r="C8253" s="237">
        <v>364.81481812499328</v>
      </c>
    </row>
    <row r="8254" spans="2:3" x14ac:dyDescent="0.25">
      <c r="B8254" s="238">
        <v>8191</v>
      </c>
      <c r="C8254" s="237">
        <v>301.64987072745322</v>
      </c>
    </row>
    <row r="8255" spans="2:3" x14ac:dyDescent="0.25">
      <c r="B8255" s="238">
        <v>8192</v>
      </c>
      <c r="C8255" s="237">
        <v>47.862033035127823</v>
      </c>
    </row>
    <row r="8256" spans="2:3" x14ac:dyDescent="0.25">
      <c r="B8256" s="238">
        <v>8193</v>
      </c>
      <c r="C8256" s="237">
        <v>-31.415489357962059</v>
      </c>
    </row>
    <row r="8257" spans="2:3" x14ac:dyDescent="0.25">
      <c r="B8257" s="238">
        <v>8194</v>
      </c>
      <c r="C8257" s="237">
        <v>33.625460563491444</v>
      </c>
    </row>
    <row r="8258" spans="2:3" x14ac:dyDescent="0.25">
      <c r="B8258" s="238">
        <v>8195</v>
      </c>
      <c r="C8258" s="237">
        <v>145.87093631757404</v>
      </c>
    </row>
    <row r="8259" spans="2:3" x14ac:dyDescent="0.25">
      <c r="B8259" s="238">
        <v>8196</v>
      </c>
      <c r="C8259" s="237">
        <v>76.874239110806016</v>
      </c>
    </row>
    <row r="8260" spans="2:3" x14ac:dyDescent="0.25">
      <c r="B8260" s="238">
        <v>8197</v>
      </c>
      <c r="C8260" s="237">
        <v>162.37558111900148</v>
      </c>
    </row>
    <row r="8261" spans="2:3" x14ac:dyDescent="0.25">
      <c r="B8261" s="238">
        <v>8198</v>
      </c>
      <c r="C8261" s="237">
        <v>349.85933596798054</v>
      </c>
    </row>
    <row r="8262" spans="2:3" x14ac:dyDescent="0.25">
      <c r="B8262" s="238">
        <v>8199</v>
      </c>
      <c r="C8262" s="237">
        <v>151.50836053374312</v>
      </c>
    </row>
    <row r="8263" spans="2:3" x14ac:dyDescent="0.25">
      <c r="B8263" s="238">
        <v>8200</v>
      </c>
      <c r="C8263" s="237">
        <v>227.09467187332331</v>
      </c>
    </row>
    <row r="8264" spans="2:3" x14ac:dyDescent="0.25">
      <c r="B8264" s="238">
        <v>8201</v>
      </c>
      <c r="C8264" s="237">
        <v>171.33439755318756</v>
      </c>
    </row>
    <row r="8265" spans="2:3" x14ac:dyDescent="0.25">
      <c r="B8265" s="238">
        <v>8202</v>
      </c>
      <c r="C8265" s="237">
        <v>155.86080040054006</v>
      </c>
    </row>
    <row r="8266" spans="2:3" x14ac:dyDescent="0.25">
      <c r="B8266" s="238">
        <v>8203</v>
      </c>
      <c r="C8266" s="237">
        <v>291.79325227212024</v>
      </c>
    </row>
    <row r="8267" spans="2:3" x14ac:dyDescent="0.25">
      <c r="B8267" s="238">
        <v>8204</v>
      </c>
      <c r="C8267" s="237">
        <v>10.071391675352004</v>
      </c>
    </row>
    <row r="8268" spans="2:3" x14ac:dyDescent="0.25">
      <c r="B8268" s="238">
        <v>8205</v>
      </c>
      <c r="C8268" s="237">
        <v>232.37265648019377</v>
      </c>
    </row>
    <row r="8269" spans="2:3" x14ac:dyDescent="0.25">
      <c r="B8269" s="238">
        <v>8206</v>
      </c>
      <c r="C8269" s="237">
        <v>333.61255527987271</v>
      </c>
    </row>
    <row r="8270" spans="2:3" x14ac:dyDescent="0.25">
      <c r="B8270" s="238">
        <v>8207</v>
      </c>
      <c r="C8270" s="237">
        <v>149.88149525657724</v>
      </c>
    </row>
    <row r="8271" spans="2:3" x14ac:dyDescent="0.25">
      <c r="B8271" s="238">
        <v>8208</v>
      </c>
      <c r="C8271" s="237">
        <v>122.63857967523749</v>
      </c>
    </row>
    <row r="8272" spans="2:3" x14ac:dyDescent="0.25">
      <c r="B8272" s="238">
        <v>8209</v>
      </c>
      <c r="C8272" s="237">
        <v>107.56451584132564</v>
      </c>
    </row>
    <row r="8273" spans="2:3" x14ac:dyDescent="0.25">
      <c r="B8273" s="238">
        <v>8210</v>
      </c>
      <c r="C8273" s="237">
        <v>317.89975008691067</v>
      </c>
    </row>
    <row r="8274" spans="2:3" x14ac:dyDescent="0.25">
      <c r="B8274" s="238">
        <v>8211</v>
      </c>
      <c r="C8274" s="237">
        <v>126.46418396132387</v>
      </c>
    </row>
    <row r="8275" spans="2:3" x14ac:dyDescent="0.25">
      <c r="B8275" s="238">
        <v>8212</v>
      </c>
      <c r="C8275" s="237">
        <v>112.07939624920833</v>
      </c>
    </row>
    <row r="8276" spans="2:3" x14ac:dyDescent="0.25">
      <c r="B8276" s="238">
        <v>8213</v>
      </c>
      <c r="C8276" s="237">
        <v>259.5274922129903</v>
      </c>
    </row>
    <row r="8277" spans="2:3" x14ac:dyDescent="0.25">
      <c r="B8277" s="238">
        <v>8214</v>
      </c>
      <c r="C8277" s="237">
        <v>87.088580975692864</v>
      </c>
    </row>
    <row r="8278" spans="2:3" x14ac:dyDescent="0.25">
      <c r="B8278" s="238">
        <v>8215</v>
      </c>
      <c r="C8278" s="237">
        <v>297.50580417230447</v>
      </c>
    </row>
    <row r="8279" spans="2:3" x14ac:dyDescent="0.25">
      <c r="B8279" s="238">
        <v>8216</v>
      </c>
      <c r="C8279" s="237">
        <v>61.470437020338593</v>
      </c>
    </row>
    <row r="8280" spans="2:3" x14ac:dyDescent="0.25">
      <c r="B8280" s="238">
        <v>8217</v>
      </c>
      <c r="C8280" s="237">
        <v>176.77649230238268</v>
      </c>
    </row>
    <row r="8281" spans="2:3" x14ac:dyDescent="0.25">
      <c r="B8281" s="238">
        <v>8218</v>
      </c>
      <c r="C8281" s="237">
        <v>-186.71375292442929</v>
      </c>
    </row>
    <row r="8282" spans="2:3" x14ac:dyDescent="0.25">
      <c r="B8282" s="238">
        <v>8219</v>
      </c>
      <c r="C8282" s="237">
        <v>140.85031812336169</v>
      </c>
    </row>
    <row r="8283" spans="2:3" x14ac:dyDescent="0.25">
      <c r="B8283" s="238">
        <v>8220</v>
      </c>
      <c r="C8283" s="237">
        <v>-27.860534138034865</v>
      </c>
    </row>
    <row r="8284" spans="2:3" x14ac:dyDescent="0.25">
      <c r="B8284" s="238">
        <v>8221</v>
      </c>
      <c r="C8284" s="237">
        <v>115.7588684825931</v>
      </c>
    </row>
    <row r="8285" spans="2:3" x14ac:dyDescent="0.25">
      <c r="B8285" s="238">
        <v>8222</v>
      </c>
      <c r="C8285" s="237">
        <v>-62.917236595422196</v>
      </c>
    </row>
    <row r="8286" spans="2:3" x14ac:dyDescent="0.25">
      <c r="B8286" s="238">
        <v>8223</v>
      </c>
      <c r="C8286" s="237">
        <v>320.75642520304137</v>
      </c>
    </row>
    <row r="8287" spans="2:3" x14ac:dyDescent="0.25">
      <c r="B8287" s="238">
        <v>8224</v>
      </c>
      <c r="C8287" s="237">
        <v>215.26565668959674</v>
      </c>
    </row>
    <row r="8288" spans="2:3" x14ac:dyDescent="0.25">
      <c r="B8288" s="238">
        <v>8225</v>
      </c>
      <c r="C8288" s="237">
        <v>50.828857143531735</v>
      </c>
    </row>
    <row r="8289" spans="2:3" x14ac:dyDescent="0.25">
      <c r="B8289" s="238">
        <v>8226</v>
      </c>
      <c r="C8289" s="237">
        <v>260.04348676929675</v>
      </c>
    </row>
    <row r="8290" spans="2:3" x14ac:dyDescent="0.25">
      <c r="B8290" s="238">
        <v>8227</v>
      </c>
      <c r="C8290" s="237">
        <v>28.800155671087026</v>
      </c>
    </row>
    <row r="8291" spans="2:3" x14ac:dyDescent="0.25">
      <c r="B8291" s="238">
        <v>8228</v>
      </c>
      <c r="C8291" s="237">
        <v>21.805192569214569</v>
      </c>
    </row>
    <row r="8292" spans="2:3" x14ac:dyDescent="0.25">
      <c r="B8292" s="238">
        <v>8229</v>
      </c>
      <c r="C8292" s="237">
        <v>56.665162381686486</v>
      </c>
    </row>
    <row r="8293" spans="2:3" x14ac:dyDescent="0.25">
      <c r="B8293" s="238">
        <v>8230</v>
      </c>
      <c r="C8293" s="237">
        <v>157.01142754260752</v>
      </c>
    </row>
    <row r="8294" spans="2:3" x14ac:dyDescent="0.25">
      <c r="B8294" s="238">
        <v>8231</v>
      </c>
      <c r="C8294" s="237">
        <v>344.18227146203617</v>
      </c>
    </row>
    <row r="8295" spans="2:3" x14ac:dyDescent="0.25">
      <c r="B8295" s="238">
        <v>8232</v>
      </c>
      <c r="C8295" s="237">
        <v>-238.26271909007181</v>
      </c>
    </row>
    <row r="8296" spans="2:3" x14ac:dyDescent="0.25">
      <c r="B8296" s="238">
        <v>8233</v>
      </c>
      <c r="C8296" s="237">
        <v>77.510583672242291</v>
      </c>
    </row>
    <row r="8297" spans="2:3" x14ac:dyDescent="0.25">
      <c r="B8297" s="238">
        <v>8234</v>
      </c>
      <c r="C8297" s="237">
        <v>384.70967829189442</v>
      </c>
    </row>
    <row r="8298" spans="2:3" x14ac:dyDescent="0.25">
      <c r="B8298" s="238">
        <v>8235</v>
      </c>
      <c r="C8298" s="237">
        <v>-49.982052271003198</v>
      </c>
    </row>
    <row r="8299" spans="2:3" x14ac:dyDescent="0.25">
      <c r="B8299" s="238">
        <v>8236</v>
      </c>
      <c r="C8299" s="237">
        <v>132.26722742856134</v>
      </c>
    </row>
    <row r="8300" spans="2:3" x14ac:dyDescent="0.25">
      <c r="B8300" s="238">
        <v>8237</v>
      </c>
      <c r="C8300" s="237">
        <v>9.6003886569543369</v>
      </c>
    </row>
    <row r="8301" spans="2:3" x14ac:dyDescent="0.25">
      <c r="B8301" s="238">
        <v>8238</v>
      </c>
      <c r="C8301" s="237">
        <v>277.50998379558149</v>
      </c>
    </row>
    <row r="8302" spans="2:3" x14ac:dyDescent="0.25">
      <c r="B8302" s="238">
        <v>8239</v>
      </c>
      <c r="C8302" s="237">
        <v>205.84585051228271</v>
      </c>
    </row>
    <row r="8303" spans="2:3" x14ac:dyDescent="0.25">
      <c r="B8303" s="238">
        <v>8240</v>
      </c>
      <c r="C8303" s="237">
        <v>67.721568798566665</v>
      </c>
    </row>
    <row r="8304" spans="2:3" x14ac:dyDescent="0.25">
      <c r="B8304" s="238">
        <v>8241</v>
      </c>
      <c r="C8304" s="237">
        <v>192.34813059423794</v>
      </c>
    </row>
    <row r="8305" spans="2:3" x14ac:dyDescent="0.25">
      <c r="B8305" s="238">
        <v>8242</v>
      </c>
      <c r="C8305" s="237">
        <v>-37.870995277637235</v>
      </c>
    </row>
    <row r="8306" spans="2:3" x14ac:dyDescent="0.25">
      <c r="B8306" s="238">
        <v>8243</v>
      </c>
      <c r="C8306" s="237">
        <v>-54.671115941538261</v>
      </c>
    </row>
    <row r="8307" spans="2:3" x14ac:dyDescent="0.25">
      <c r="B8307" s="238">
        <v>8244</v>
      </c>
      <c r="C8307" s="237">
        <v>301.79289712196692</v>
      </c>
    </row>
    <row r="8308" spans="2:3" x14ac:dyDescent="0.25">
      <c r="B8308" s="238">
        <v>8245</v>
      </c>
      <c r="C8308" s="237">
        <v>-96.925045229249235</v>
      </c>
    </row>
    <row r="8309" spans="2:3" x14ac:dyDescent="0.25">
      <c r="B8309" s="238">
        <v>8246</v>
      </c>
      <c r="C8309" s="237">
        <v>29.148570675536163</v>
      </c>
    </row>
    <row r="8310" spans="2:3" x14ac:dyDescent="0.25">
      <c r="B8310" s="238">
        <v>8247</v>
      </c>
      <c r="C8310" s="237">
        <v>306.59056464286709</v>
      </c>
    </row>
    <row r="8311" spans="2:3" x14ac:dyDescent="0.25">
      <c r="B8311" s="238">
        <v>8248</v>
      </c>
      <c r="C8311" s="237">
        <v>240.84842631623462</v>
      </c>
    </row>
    <row r="8312" spans="2:3" x14ac:dyDescent="0.25">
      <c r="B8312" s="238">
        <v>8249</v>
      </c>
      <c r="C8312" s="237">
        <v>141.96804782190412</v>
      </c>
    </row>
    <row r="8313" spans="2:3" x14ac:dyDescent="0.25">
      <c r="B8313" s="238">
        <v>8250</v>
      </c>
      <c r="C8313" s="237">
        <v>145.86409913689164</v>
      </c>
    </row>
    <row r="8314" spans="2:3" x14ac:dyDescent="0.25">
      <c r="B8314" s="238">
        <v>8251</v>
      </c>
      <c r="C8314" s="237">
        <v>281.95107617562383</v>
      </c>
    </row>
    <row r="8315" spans="2:3" x14ac:dyDescent="0.25">
      <c r="B8315" s="238">
        <v>8252</v>
      </c>
      <c r="C8315" s="237">
        <v>120.51607308835604</v>
      </c>
    </row>
    <row r="8316" spans="2:3" x14ac:dyDescent="0.25">
      <c r="B8316" s="238">
        <v>8253</v>
      </c>
      <c r="C8316" s="237">
        <v>205.8487617595537</v>
      </c>
    </row>
    <row r="8317" spans="2:3" x14ac:dyDescent="0.25">
      <c r="B8317" s="238">
        <v>8254</v>
      </c>
      <c r="C8317" s="237">
        <v>226.20539569852411</v>
      </c>
    </row>
    <row r="8318" spans="2:3" x14ac:dyDescent="0.25">
      <c r="B8318" s="238">
        <v>8255</v>
      </c>
      <c r="C8318" s="237">
        <v>205.11006794495319</v>
      </c>
    </row>
    <row r="8319" spans="2:3" x14ac:dyDescent="0.25">
      <c r="B8319" s="238">
        <v>8256</v>
      </c>
      <c r="C8319" s="237">
        <v>17.620342907821168</v>
      </c>
    </row>
    <row r="8320" spans="2:3" x14ac:dyDescent="0.25">
      <c r="B8320" s="238">
        <v>8257</v>
      </c>
      <c r="C8320" s="237">
        <v>-116.23640339598742</v>
      </c>
    </row>
    <row r="8321" spans="2:3" x14ac:dyDescent="0.25">
      <c r="B8321" s="238">
        <v>8258</v>
      </c>
      <c r="C8321" s="237">
        <v>55.180406676664802</v>
      </c>
    </row>
    <row r="8322" spans="2:3" x14ac:dyDescent="0.25">
      <c r="B8322" s="238">
        <v>8259</v>
      </c>
      <c r="C8322" s="237">
        <v>56.532270442462099</v>
      </c>
    </row>
    <row r="8323" spans="2:3" x14ac:dyDescent="0.25">
      <c r="B8323" s="238">
        <v>8260</v>
      </c>
      <c r="C8323" s="237">
        <v>85.016721107509653</v>
      </c>
    </row>
    <row r="8324" spans="2:3" x14ac:dyDescent="0.25">
      <c r="B8324" s="238">
        <v>8261</v>
      </c>
      <c r="C8324" s="237">
        <v>-45.481806426963402</v>
      </c>
    </row>
    <row r="8325" spans="2:3" x14ac:dyDescent="0.25">
      <c r="B8325" s="238">
        <v>8262</v>
      </c>
      <c r="C8325" s="237">
        <v>372.54673038081717</v>
      </c>
    </row>
    <row r="8326" spans="2:3" x14ac:dyDescent="0.25">
      <c r="B8326" s="238">
        <v>8263</v>
      </c>
      <c r="C8326" s="237">
        <v>-35.171325251278859</v>
      </c>
    </row>
    <row r="8327" spans="2:3" x14ac:dyDescent="0.25">
      <c r="B8327" s="238">
        <v>8264</v>
      </c>
      <c r="C8327" s="237">
        <v>296.21610336726837</v>
      </c>
    </row>
    <row r="8328" spans="2:3" x14ac:dyDescent="0.25">
      <c r="B8328" s="238">
        <v>8265</v>
      </c>
      <c r="C8328" s="237">
        <v>-119.10415896920688</v>
      </c>
    </row>
    <row r="8329" spans="2:3" x14ac:dyDescent="0.25">
      <c r="B8329" s="238">
        <v>8266</v>
      </c>
      <c r="C8329" s="237">
        <v>135.06477613525217</v>
      </c>
    </row>
    <row r="8330" spans="2:3" x14ac:dyDescent="0.25">
      <c r="B8330" s="238">
        <v>8267</v>
      </c>
      <c r="C8330" s="237">
        <v>136.90511649364652</v>
      </c>
    </row>
    <row r="8331" spans="2:3" x14ac:dyDescent="0.25">
      <c r="B8331" s="238">
        <v>8268</v>
      </c>
      <c r="C8331" s="237">
        <v>25.696570942719006</v>
      </c>
    </row>
    <row r="8332" spans="2:3" x14ac:dyDescent="0.25">
      <c r="B8332" s="238">
        <v>8269</v>
      </c>
      <c r="C8332" s="237">
        <v>-52.072152711636988</v>
      </c>
    </row>
    <row r="8333" spans="2:3" x14ac:dyDescent="0.25">
      <c r="B8333" s="238">
        <v>8270</v>
      </c>
      <c r="C8333" s="237">
        <v>204.31944026548547</v>
      </c>
    </row>
    <row r="8334" spans="2:3" x14ac:dyDescent="0.25">
      <c r="B8334" s="238">
        <v>8271</v>
      </c>
      <c r="C8334" s="237">
        <v>-40.52046793274053</v>
      </c>
    </row>
    <row r="8335" spans="2:3" x14ac:dyDescent="0.25">
      <c r="B8335" s="238">
        <v>8272</v>
      </c>
      <c r="C8335" s="237">
        <v>69.764434142154556</v>
      </c>
    </row>
    <row r="8336" spans="2:3" x14ac:dyDescent="0.25">
      <c r="B8336" s="238">
        <v>8273</v>
      </c>
      <c r="C8336" s="237">
        <v>46.989074576851721</v>
      </c>
    </row>
    <row r="8337" spans="2:3" x14ac:dyDescent="0.25">
      <c r="B8337" s="238">
        <v>8274</v>
      </c>
      <c r="C8337" s="237">
        <v>-8.5033338931590379</v>
      </c>
    </row>
    <row r="8338" spans="2:3" x14ac:dyDescent="0.25">
      <c r="B8338" s="238">
        <v>8275</v>
      </c>
      <c r="C8338" s="237">
        <v>165.34269709710063</v>
      </c>
    </row>
    <row r="8339" spans="2:3" x14ac:dyDescent="0.25">
      <c r="B8339" s="238">
        <v>8276</v>
      </c>
      <c r="C8339" s="237">
        <v>193.45160927157502</v>
      </c>
    </row>
    <row r="8340" spans="2:3" x14ac:dyDescent="0.25">
      <c r="B8340" s="238">
        <v>8277</v>
      </c>
      <c r="C8340" s="237">
        <v>42.730943659092944</v>
      </c>
    </row>
    <row r="8341" spans="2:3" x14ac:dyDescent="0.25">
      <c r="B8341" s="238">
        <v>8278</v>
      </c>
      <c r="C8341" s="237">
        <v>384.21848621007899</v>
      </c>
    </row>
    <row r="8342" spans="2:3" x14ac:dyDescent="0.25">
      <c r="B8342" s="238">
        <v>8279</v>
      </c>
      <c r="C8342" s="237">
        <v>109.7173410869452</v>
      </c>
    </row>
    <row r="8343" spans="2:3" x14ac:dyDescent="0.25">
      <c r="B8343" s="238">
        <v>8280</v>
      </c>
      <c r="C8343" s="237">
        <v>242.92844035068876</v>
      </c>
    </row>
    <row r="8344" spans="2:3" x14ac:dyDescent="0.25">
      <c r="B8344" s="238">
        <v>8281</v>
      </c>
      <c r="C8344" s="237">
        <v>6.0232255578362697</v>
      </c>
    </row>
    <row r="8345" spans="2:3" x14ac:dyDescent="0.25">
      <c r="B8345" s="238">
        <v>8282</v>
      </c>
      <c r="C8345" s="237">
        <v>97.923496457517757</v>
      </c>
    </row>
    <row r="8346" spans="2:3" x14ac:dyDescent="0.25">
      <c r="B8346" s="238">
        <v>8283</v>
      </c>
      <c r="C8346" s="237">
        <v>338.46047050351046</v>
      </c>
    </row>
    <row r="8347" spans="2:3" x14ac:dyDescent="0.25">
      <c r="B8347" s="238">
        <v>8284</v>
      </c>
      <c r="C8347" s="237">
        <v>133.01560256439834</v>
      </c>
    </row>
    <row r="8348" spans="2:3" x14ac:dyDescent="0.25">
      <c r="B8348" s="238">
        <v>8285</v>
      </c>
      <c r="C8348" s="237">
        <v>63.108039908096295</v>
      </c>
    </row>
    <row r="8349" spans="2:3" x14ac:dyDescent="0.25">
      <c r="B8349" s="238">
        <v>8286</v>
      </c>
      <c r="C8349" s="237">
        <v>320.55595858762854</v>
      </c>
    </row>
    <row r="8350" spans="2:3" x14ac:dyDescent="0.25">
      <c r="B8350" s="238">
        <v>8287</v>
      </c>
      <c r="C8350" s="237">
        <v>105.06887329223569</v>
      </c>
    </row>
    <row r="8351" spans="2:3" x14ac:dyDescent="0.25">
      <c r="B8351" s="238">
        <v>8288</v>
      </c>
      <c r="C8351" s="237">
        <v>-148.20327129202309</v>
      </c>
    </row>
    <row r="8352" spans="2:3" x14ac:dyDescent="0.25">
      <c r="B8352" s="238">
        <v>8289</v>
      </c>
      <c r="C8352" s="237">
        <v>-28.023483738272745</v>
      </c>
    </row>
    <row r="8353" spans="2:3" x14ac:dyDescent="0.25">
      <c r="B8353" s="238">
        <v>8290</v>
      </c>
      <c r="C8353" s="237">
        <v>6.2189193485990018</v>
      </c>
    </row>
    <row r="8354" spans="2:3" x14ac:dyDescent="0.25">
      <c r="B8354" s="238">
        <v>8291</v>
      </c>
      <c r="C8354" s="237">
        <v>231.26379646488434</v>
      </c>
    </row>
    <row r="8355" spans="2:3" x14ac:dyDescent="0.25">
      <c r="B8355" s="238">
        <v>8292</v>
      </c>
      <c r="C8355" s="237">
        <v>34.95028281290881</v>
      </c>
    </row>
    <row r="8356" spans="2:3" x14ac:dyDescent="0.25">
      <c r="B8356" s="238">
        <v>8293</v>
      </c>
      <c r="C8356" s="237">
        <v>263.68814294042511</v>
      </c>
    </row>
    <row r="8357" spans="2:3" x14ac:dyDescent="0.25">
      <c r="B8357" s="238">
        <v>8294</v>
      </c>
      <c r="C8357" s="237">
        <v>215.88523352304131</v>
      </c>
    </row>
    <row r="8358" spans="2:3" x14ac:dyDescent="0.25">
      <c r="B8358" s="238">
        <v>8295</v>
      </c>
      <c r="C8358" s="237">
        <v>-213.38511151693126</v>
      </c>
    </row>
    <row r="8359" spans="2:3" x14ac:dyDescent="0.25">
      <c r="B8359" s="238">
        <v>8296</v>
      </c>
      <c r="C8359" s="237">
        <v>70.468020662517333</v>
      </c>
    </row>
    <row r="8360" spans="2:3" x14ac:dyDescent="0.25">
      <c r="B8360" s="238">
        <v>8297</v>
      </c>
      <c r="C8360" s="237">
        <v>14.380869084244338</v>
      </c>
    </row>
    <row r="8361" spans="2:3" x14ac:dyDescent="0.25">
      <c r="B8361" s="238">
        <v>8298</v>
      </c>
      <c r="C8361" s="237">
        <v>-200.50535661465295</v>
      </c>
    </row>
    <row r="8362" spans="2:3" x14ac:dyDescent="0.25">
      <c r="B8362" s="238">
        <v>8299</v>
      </c>
      <c r="C8362" s="237">
        <v>61.921648428150526</v>
      </c>
    </row>
    <row r="8363" spans="2:3" x14ac:dyDescent="0.25">
      <c r="B8363" s="238">
        <v>8300</v>
      </c>
      <c r="C8363" s="237">
        <v>277.11524774116134</v>
      </c>
    </row>
    <row r="8364" spans="2:3" x14ac:dyDescent="0.25">
      <c r="B8364" s="238">
        <v>8301</v>
      </c>
      <c r="C8364" s="237">
        <v>233.00911520003939</v>
      </c>
    </row>
    <row r="8365" spans="2:3" x14ac:dyDescent="0.25">
      <c r="B8365" s="238">
        <v>8302</v>
      </c>
      <c r="C8365" s="237">
        <v>87.418283432401978</v>
      </c>
    </row>
    <row r="8366" spans="2:3" x14ac:dyDescent="0.25">
      <c r="B8366" s="238">
        <v>8303</v>
      </c>
      <c r="C8366" s="237">
        <v>218.77593873251803</v>
      </c>
    </row>
    <row r="8367" spans="2:3" x14ac:dyDescent="0.25">
      <c r="B8367" s="238">
        <v>8304</v>
      </c>
      <c r="C8367" s="237">
        <v>123.28547209747431</v>
      </c>
    </row>
    <row r="8368" spans="2:3" x14ac:dyDescent="0.25">
      <c r="B8368" s="238">
        <v>8305</v>
      </c>
      <c r="C8368" s="237">
        <v>424.70900107960955</v>
      </c>
    </row>
    <row r="8369" spans="2:3" x14ac:dyDescent="0.25">
      <c r="B8369" s="238">
        <v>8306</v>
      </c>
      <c r="C8369" s="237">
        <v>80.213301171077291</v>
      </c>
    </row>
    <row r="8370" spans="2:3" x14ac:dyDescent="0.25">
      <c r="B8370" s="238">
        <v>8307</v>
      </c>
      <c r="C8370" s="237">
        <v>211.73220480070717</v>
      </c>
    </row>
    <row r="8371" spans="2:3" x14ac:dyDescent="0.25">
      <c r="B8371" s="238">
        <v>8308</v>
      </c>
      <c r="C8371" s="237">
        <v>157.91452218675258</v>
      </c>
    </row>
    <row r="8372" spans="2:3" x14ac:dyDescent="0.25">
      <c r="B8372" s="238">
        <v>8309</v>
      </c>
      <c r="C8372" s="237">
        <v>141.56841224304353</v>
      </c>
    </row>
    <row r="8373" spans="2:3" x14ac:dyDescent="0.25">
      <c r="B8373" s="238">
        <v>8310</v>
      </c>
      <c r="C8373" s="237">
        <v>105.44626068145499</v>
      </c>
    </row>
    <row r="8374" spans="2:3" x14ac:dyDescent="0.25">
      <c r="B8374" s="238">
        <v>8311</v>
      </c>
      <c r="C8374" s="237">
        <v>-77.953798745205745</v>
      </c>
    </row>
    <row r="8375" spans="2:3" x14ac:dyDescent="0.25">
      <c r="B8375" s="238">
        <v>8312</v>
      </c>
      <c r="C8375" s="237">
        <v>-38.006705652237315</v>
      </c>
    </row>
    <row r="8376" spans="2:3" x14ac:dyDescent="0.25">
      <c r="B8376" s="238">
        <v>8313</v>
      </c>
      <c r="C8376" s="237">
        <v>-46.413253789663543</v>
      </c>
    </row>
    <row r="8377" spans="2:3" x14ac:dyDescent="0.25">
      <c r="B8377" s="238">
        <v>8314</v>
      </c>
      <c r="C8377" s="237">
        <v>-16.050480125584244</v>
      </c>
    </row>
    <row r="8378" spans="2:3" x14ac:dyDescent="0.25">
      <c r="B8378" s="238">
        <v>8315</v>
      </c>
      <c r="C8378" s="237">
        <v>101.36616717164415</v>
      </c>
    </row>
    <row r="8379" spans="2:3" x14ac:dyDescent="0.25">
      <c r="B8379" s="238">
        <v>8316</v>
      </c>
      <c r="C8379" s="237">
        <v>-4.3652770798967282</v>
      </c>
    </row>
    <row r="8380" spans="2:3" x14ac:dyDescent="0.25">
      <c r="B8380" s="238">
        <v>8317</v>
      </c>
      <c r="C8380" s="237">
        <v>122.50025669684604</v>
      </c>
    </row>
    <row r="8381" spans="2:3" x14ac:dyDescent="0.25">
      <c r="B8381" s="238">
        <v>8318</v>
      </c>
      <c r="C8381" s="237">
        <v>-61.523479363748976</v>
      </c>
    </row>
    <row r="8382" spans="2:3" x14ac:dyDescent="0.25">
      <c r="B8382" s="238">
        <v>8319</v>
      </c>
      <c r="C8382" s="237">
        <v>200.16857230958243</v>
      </c>
    </row>
    <row r="8383" spans="2:3" x14ac:dyDescent="0.25">
      <c r="B8383" s="238">
        <v>8320</v>
      </c>
      <c r="C8383" s="237">
        <v>263.75135094842096</v>
      </c>
    </row>
    <row r="8384" spans="2:3" x14ac:dyDescent="0.25">
      <c r="B8384" s="238">
        <v>8321</v>
      </c>
      <c r="C8384" s="237">
        <v>75.973438645119316</v>
      </c>
    </row>
    <row r="8385" spans="2:3" x14ac:dyDescent="0.25">
      <c r="B8385" s="238">
        <v>8322</v>
      </c>
      <c r="C8385" s="237">
        <v>237.32111926262974</v>
      </c>
    </row>
    <row r="8386" spans="2:3" x14ac:dyDescent="0.25">
      <c r="B8386" s="238">
        <v>8323</v>
      </c>
      <c r="C8386" s="237">
        <v>290.90066993317782</v>
      </c>
    </row>
    <row r="8387" spans="2:3" x14ac:dyDescent="0.25">
      <c r="B8387" s="238">
        <v>8324</v>
      </c>
      <c r="C8387" s="237">
        <v>237.91041563208199</v>
      </c>
    </row>
    <row r="8388" spans="2:3" x14ac:dyDescent="0.25">
      <c r="B8388" s="238">
        <v>8325</v>
      </c>
      <c r="C8388" s="237">
        <v>123.42114305768328</v>
      </c>
    </row>
    <row r="8389" spans="2:3" x14ac:dyDescent="0.25">
      <c r="B8389" s="238">
        <v>8326</v>
      </c>
      <c r="C8389" s="237">
        <v>191.45910573509505</v>
      </c>
    </row>
    <row r="8390" spans="2:3" x14ac:dyDescent="0.25">
      <c r="B8390" s="238">
        <v>8327</v>
      </c>
      <c r="C8390" s="237">
        <v>191.03320187609233</v>
      </c>
    </row>
    <row r="8391" spans="2:3" x14ac:dyDescent="0.25">
      <c r="B8391" s="238">
        <v>8328</v>
      </c>
      <c r="C8391" s="237">
        <v>159.6822029703375</v>
      </c>
    </row>
    <row r="8392" spans="2:3" x14ac:dyDescent="0.25">
      <c r="B8392" s="238">
        <v>8329</v>
      </c>
      <c r="C8392" s="237">
        <v>-53.871867727708633</v>
      </c>
    </row>
    <row r="8393" spans="2:3" x14ac:dyDescent="0.25">
      <c r="B8393" s="238">
        <v>8330</v>
      </c>
      <c r="C8393" s="237">
        <v>86.565365895634528</v>
      </c>
    </row>
    <row r="8394" spans="2:3" x14ac:dyDescent="0.25">
      <c r="B8394" s="238">
        <v>8331</v>
      </c>
      <c r="C8394" s="237">
        <v>223.39737252097177</v>
      </c>
    </row>
    <row r="8395" spans="2:3" x14ac:dyDescent="0.25">
      <c r="B8395" s="238">
        <v>8332</v>
      </c>
      <c r="C8395" s="237">
        <v>-3.2312742102826064</v>
      </c>
    </row>
    <row r="8396" spans="2:3" x14ac:dyDescent="0.25">
      <c r="B8396" s="238">
        <v>8333</v>
      </c>
      <c r="C8396" s="237">
        <v>-191.67099103993974</v>
      </c>
    </row>
    <row r="8397" spans="2:3" x14ac:dyDescent="0.25">
      <c r="B8397" s="238">
        <v>8334</v>
      </c>
      <c r="C8397" s="237">
        <v>167.38670281178599</v>
      </c>
    </row>
    <row r="8398" spans="2:3" x14ac:dyDescent="0.25">
      <c r="B8398" s="238">
        <v>8335</v>
      </c>
      <c r="C8398" s="237">
        <v>47.547641301216117</v>
      </c>
    </row>
    <row r="8399" spans="2:3" x14ac:dyDescent="0.25">
      <c r="B8399" s="238">
        <v>8336</v>
      </c>
      <c r="C8399" s="237">
        <v>295.67324695234061</v>
      </c>
    </row>
    <row r="8400" spans="2:3" x14ac:dyDescent="0.25">
      <c r="B8400" s="238">
        <v>8337</v>
      </c>
      <c r="C8400" s="237">
        <v>-87.138602495911726</v>
      </c>
    </row>
    <row r="8401" spans="2:3" x14ac:dyDescent="0.25">
      <c r="B8401" s="238">
        <v>8338</v>
      </c>
      <c r="C8401" s="237">
        <v>-170.70151851634569</v>
      </c>
    </row>
    <row r="8402" spans="2:3" x14ac:dyDescent="0.25">
      <c r="B8402" s="238">
        <v>8339</v>
      </c>
      <c r="C8402" s="237">
        <v>471.91682145242675</v>
      </c>
    </row>
    <row r="8403" spans="2:3" x14ac:dyDescent="0.25">
      <c r="B8403" s="238">
        <v>8340</v>
      </c>
      <c r="C8403" s="237">
        <v>268.46103415133035</v>
      </c>
    </row>
    <row r="8404" spans="2:3" x14ac:dyDescent="0.25">
      <c r="B8404" s="238">
        <v>8341</v>
      </c>
      <c r="C8404" s="237">
        <v>156.26660270657214</v>
      </c>
    </row>
    <row r="8405" spans="2:3" x14ac:dyDescent="0.25">
      <c r="B8405" s="238">
        <v>8342</v>
      </c>
      <c r="C8405" s="237">
        <v>96.612423176210882</v>
      </c>
    </row>
    <row r="8406" spans="2:3" x14ac:dyDescent="0.25">
      <c r="B8406" s="238">
        <v>8343</v>
      </c>
      <c r="C8406" s="237">
        <v>363.98418818546133</v>
      </c>
    </row>
    <row r="8407" spans="2:3" x14ac:dyDescent="0.25">
      <c r="B8407" s="238">
        <v>8344</v>
      </c>
      <c r="C8407" s="237">
        <v>216.01567054202866</v>
      </c>
    </row>
    <row r="8408" spans="2:3" x14ac:dyDescent="0.25">
      <c r="B8408" s="238">
        <v>8345</v>
      </c>
      <c r="C8408" s="237">
        <v>180.12238122721752</v>
      </c>
    </row>
    <row r="8409" spans="2:3" x14ac:dyDescent="0.25">
      <c r="B8409" s="238">
        <v>8346</v>
      </c>
      <c r="C8409" s="237">
        <v>270.57740558848559</v>
      </c>
    </row>
    <row r="8410" spans="2:3" x14ac:dyDescent="0.25">
      <c r="B8410" s="238">
        <v>8347</v>
      </c>
      <c r="C8410" s="237">
        <v>10.521153843215487</v>
      </c>
    </row>
    <row r="8411" spans="2:3" x14ac:dyDescent="0.25">
      <c r="B8411" s="238">
        <v>8348</v>
      </c>
      <c r="C8411" s="237">
        <v>-23.355791690685919</v>
      </c>
    </row>
    <row r="8412" spans="2:3" x14ac:dyDescent="0.25">
      <c r="B8412" s="238">
        <v>8349</v>
      </c>
      <c r="C8412" s="237">
        <v>265.16520212880658</v>
      </c>
    </row>
    <row r="8413" spans="2:3" x14ac:dyDescent="0.25">
      <c r="B8413" s="238">
        <v>8350</v>
      </c>
      <c r="C8413" s="237">
        <v>-10.682883282200123</v>
      </c>
    </row>
    <row r="8414" spans="2:3" x14ac:dyDescent="0.25">
      <c r="B8414" s="238">
        <v>8351</v>
      </c>
      <c r="C8414" s="237">
        <v>106.06688443318554</v>
      </c>
    </row>
    <row r="8415" spans="2:3" x14ac:dyDescent="0.25">
      <c r="B8415" s="238">
        <v>8352</v>
      </c>
      <c r="C8415" s="237">
        <v>166.86595022707678</v>
      </c>
    </row>
    <row r="8416" spans="2:3" x14ac:dyDescent="0.25">
      <c r="B8416" s="238">
        <v>8353</v>
      </c>
      <c r="C8416" s="237">
        <v>297.19079371361465</v>
      </c>
    </row>
    <row r="8417" spans="2:3" x14ac:dyDescent="0.25">
      <c r="B8417" s="238">
        <v>8354</v>
      </c>
      <c r="C8417" s="237">
        <v>287.65941343326216</v>
      </c>
    </row>
    <row r="8418" spans="2:3" x14ac:dyDescent="0.25">
      <c r="B8418" s="238">
        <v>8355</v>
      </c>
      <c r="C8418" s="237">
        <v>137.68175965189533</v>
      </c>
    </row>
    <row r="8419" spans="2:3" x14ac:dyDescent="0.25">
      <c r="B8419" s="238">
        <v>8356</v>
      </c>
      <c r="C8419" s="237">
        <v>94.840466069791574</v>
      </c>
    </row>
    <row r="8420" spans="2:3" x14ac:dyDescent="0.25">
      <c r="B8420" s="238">
        <v>8357</v>
      </c>
      <c r="C8420" s="237">
        <v>189.52966921806149</v>
      </c>
    </row>
    <row r="8421" spans="2:3" x14ac:dyDescent="0.25">
      <c r="B8421" s="238">
        <v>8358</v>
      </c>
      <c r="C8421" s="237">
        <v>129.03744217806837</v>
      </c>
    </row>
    <row r="8422" spans="2:3" x14ac:dyDescent="0.25">
      <c r="B8422" s="238">
        <v>8359</v>
      </c>
      <c r="C8422" s="237">
        <v>141.76357651503614</v>
      </c>
    </row>
    <row r="8423" spans="2:3" x14ac:dyDescent="0.25">
      <c r="B8423" s="238">
        <v>8360</v>
      </c>
      <c r="C8423" s="237">
        <v>-123.17337251110999</v>
      </c>
    </row>
    <row r="8424" spans="2:3" x14ac:dyDescent="0.25">
      <c r="B8424" s="238">
        <v>8361</v>
      </c>
      <c r="C8424" s="237">
        <v>195.73852371150434</v>
      </c>
    </row>
    <row r="8425" spans="2:3" x14ac:dyDescent="0.25">
      <c r="B8425" s="238">
        <v>8362</v>
      </c>
      <c r="C8425" s="237">
        <v>-102.0483077869857</v>
      </c>
    </row>
    <row r="8426" spans="2:3" x14ac:dyDescent="0.25">
      <c r="B8426" s="238">
        <v>8363</v>
      </c>
      <c r="C8426" s="237">
        <v>228.10917587448492</v>
      </c>
    </row>
    <row r="8427" spans="2:3" x14ac:dyDescent="0.25">
      <c r="B8427" s="238">
        <v>8364</v>
      </c>
      <c r="C8427" s="237">
        <v>308.34368076633223</v>
      </c>
    </row>
    <row r="8428" spans="2:3" x14ac:dyDescent="0.25">
      <c r="B8428" s="238">
        <v>8365</v>
      </c>
      <c r="C8428" s="237">
        <v>14.049746948269345</v>
      </c>
    </row>
    <row r="8429" spans="2:3" x14ac:dyDescent="0.25">
      <c r="B8429" s="238">
        <v>8366</v>
      </c>
      <c r="C8429" s="237">
        <v>-36.46129709110528</v>
      </c>
    </row>
    <row r="8430" spans="2:3" x14ac:dyDescent="0.25">
      <c r="B8430" s="238">
        <v>8367</v>
      </c>
      <c r="C8430" s="237">
        <v>115.57942287726459</v>
      </c>
    </row>
    <row r="8431" spans="2:3" x14ac:dyDescent="0.25">
      <c r="B8431" s="238">
        <v>8368</v>
      </c>
      <c r="C8431" s="237">
        <v>18.097145597451089</v>
      </c>
    </row>
    <row r="8432" spans="2:3" x14ac:dyDescent="0.25">
      <c r="B8432" s="238">
        <v>8369</v>
      </c>
      <c r="C8432" s="237">
        <v>125.8081716791625</v>
      </c>
    </row>
    <row r="8433" spans="2:3" x14ac:dyDescent="0.25">
      <c r="B8433" s="238">
        <v>8370</v>
      </c>
      <c r="C8433" s="237">
        <v>227.93668538353285</v>
      </c>
    </row>
    <row r="8434" spans="2:3" x14ac:dyDescent="0.25">
      <c r="B8434" s="238">
        <v>8371</v>
      </c>
      <c r="C8434" s="237">
        <v>11.239305070380283</v>
      </c>
    </row>
    <row r="8435" spans="2:3" x14ac:dyDescent="0.25">
      <c r="B8435" s="238">
        <v>8372</v>
      </c>
      <c r="C8435" s="237">
        <v>-32.700682675684902</v>
      </c>
    </row>
    <row r="8436" spans="2:3" x14ac:dyDescent="0.25">
      <c r="B8436" s="238">
        <v>8373</v>
      </c>
      <c r="C8436" s="237">
        <v>-102.18886899863674</v>
      </c>
    </row>
    <row r="8437" spans="2:3" x14ac:dyDescent="0.25">
      <c r="B8437" s="238">
        <v>8374</v>
      </c>
      <c r="C8437" s="237">
        <v>138.20436110136882</v>
      </c>
    </row>
    <row r="8438" spans="2:3" x14ac:dyDescent="0.25">
      <c r="B8438" s="238">
        <v>8375</v>
      </c>
      <c r="C8438" s="237">
        <v>181.41870294766582</v>
      </c>
    </row>
    <row r="8439" spans="2:3" x14ac:dyDescent="0.25">
      <c r="B8439" s="238">
        <v>8376</v>
      </c>
      <c r="C8439" s="237">
        <v>117.05688790734962</v>
      </c>
    </row>
    <row r="8440" spans="2:3" x14ac:dyDescent="0.25">
      <c r="B8440" s="238">
        <v>8377</v>
      </c>
      <c r="C8440" s="237">
        <v>343.63284171730396</v>
      </c>
    </row>
    <row r="8441" spans="2:3" x14ac:dyDescent="0.25">
      <c r="B8441" s="238">
        <v>8378</v>
      </c>
      <c r="C8441" s="237">
        <v>161.96213711520539</v>
      </c>
    </row>
    <row r="8442" spans="2:3" x14ac:dyDescent="0.25">
      <c r="B8442" s="238">
        <v>8379</v>
      </c>
      <c r="C8442" s="237">
        <v>236.92220302535455</v>
      </c>
    </row>
    <row r="8443" spans="2:3" x14ac:dyDescent="0.25">
      <c r="B8443" s="238">
        <v>8380</v>
      </c>
      <c r="C8443" s="237">
        <v>310.3313545343795</v>
      </c>
    </row>
    <row r="8444" spans="2:3" x14ac:dyDescent="0.25">
      <c r="B8444" s="238">
        <v>8381</v>
      </c>
      <c r="C8444" s="237">
        <v>191.50745304796061</v>
      </c>
    </row>
    <row r="8445" spans="2:3" x14ac:dyDescent="0.25">
      <c r="B8445" s="238">
        <v>8382</v>
      </c>
      <c r="C8445" s="237">
        <v>122.11918120124939</v>
      </c>
    </row>
    <row r="8446" spans="2:3" x14ac:dyDescent="0.25">
      <c r="B8446" s="238">
        <v>8383</v>
      </c>
      <c r="C8446" s="237">
        <v>162.4711017544806</v>
      </c>
    </row>
    <row r="8447" spans="2:3" x14ac:dyDescent="0.25">
      <c r="B8447" s="238">
        <v>8384</v>
      </c>
      <c r="C8447" s="237">
        <v>63.976610842733585</v>
      </c>
    </row>
    <row r="8448" spans="2:3" x14ac:dyDescent="0.25">
      <c r="B8448" s="238">
        <v>8385</v>
      </c>
      <c r="C8448" s="237">
        <v>121.57532726361688</v>
      </c>
    </row>
    <row r="8449" spans="2:3" x14ac:dyDescent="0.25">
      <c r="B8449" s="238">
        <v>8386</v>
      </c>
      <c r="C8449" s="237">
        <v>-177.37290494294376</v>
      </c>
    </row>
    <row r="8450" spans="2:3" x14ac:dyDescent="0.25">
      <c r="B8450" s="238">
        <v>8387</v>
      </c>
      <c r="C8450" s="237">
        <v>120.48233190808658</v>
      </c>
    </row>
    <row r="8451" spans="2:3" x14ac:dyDescent="0.25">
      <c r="B8451" s="238">
        <v>8388</v>
      </c>
      <c r="C8451" s="237">
        <v>351.38195045295129</v>
      </c>
    </row>
    <row r="8452" spans="2:3" x14ac:dyDescent="0.25">
      <c r="B8452" s="238">
        <v>8389</v>
      </c>
      <c r="C8452" s="237">
        <v>139.63307437845387</v>
      </c>
    </row>
    <row r="8453" spans="2:3" x14ac:dyDescent="0.25">
      <c r="B8453" s="238">
        <v>8390</v>
      </c>
      <c r="C8453" s="237">
        <v>169.53283805230035</v>
      </c>
    </row>
    <row r="8454" spans="2:3" x14ac:dyDescent="0.25">
      <c r="B8454" s="238">
        <v>8391</v>
      </c>
      <c r="C8454" s="237">
        <v>128.9194328898418</v>
      </c>
    </row>
    <row r="8455" spans="2:3" x14ac:dyDescent="0.25">
      <c r="B8455" s="238">
        <v>8392</v>
      </c>
      <c r="C8455" s="237">
        <v>131.63123954854547</v>
      </c>
    </row>
    <row r="8456" spans="2:3" x14ac:dyDescent="0.25">
      <c r="B8456" s="238">
        <v>8393</v>
      </c>
      <c r="C8456" s="237">
        <v>-34.635498719502408</v>
      </c>
    </row>
    <row r="8457" spans="2:3" x14ac:dyDescent="0.25">
      <c r="B8457" s="238">
        <v>8394</v>
      </c>
      <c r="C8457" s="237">
        <v>230.30293211513691</v>
      </c>
    </row>
    <row r="8458" spans="2:3" x14ac:dyDescent="0.25">
      <c r="B8458" s="238">
        <v>8395</v>
      </c>
      <c r="C8458" s="237">
        <v>-3.7004031410998834</v>
      </c>
    </row>
    <row r="8459" spans="2:3" x14ac:dyDescent="0.25">
      <c r="B8459" s="238">
        <v>8396</v>
      </c>
      <c r="C8459" s="237">
        <v>295.4251742271922</v>
      </c>
    </row>
    <row r="8460" spans="2:3" x14ac:dyDescent="0.25">
      <c r="B8460" s="238">
        <v>8397</v>
      </c>
      <c r="C8460" s="237">
        <v>449.3475853106645</v>
      </c>
    </row>
    <row r="8461" spans="2:3" x14ac:dyDescent="0.25">
      <c r="B8461" s="238">
        <v>8398</v>
      </c>
      <c r="C8461" s="237">
        <v>234.33817861034885</v>
      </c>
    </row>
    <row r="8462" spans="2:3" x14ac:dyDescent="0.25">
      <c r="B8462" s="238">
        <v>8399</v>
      </c>
      <c r="C8462" s="237">
        <v>315.57769570079461</v>
      </c>
    </row>
    <row r="8463" spans="2:3" x14ac:dyDescent="0.25">
      <c r="B8463" s="238">
        <v>8400</v>
      </c>
      <c r="C8463" s="237">
        <v>75.822269119367917</v>
      </c>
    </row>
    <row r="8464" spans="2:3" x14ac:dyDescent="0.25">
      <c r="B8464" s="238">
        <v>8401</v>
      </c>
      <c r="C8464" s="237">
        <v>68.193155423089209</v>
      </c>
    </row>
    <row r="8465" spans="2:3" x14ac:dyDescent="0.25">
      <c r="B8465" s="238">
        <v>8402</v>
      </c>
      <c r="C8465" s="237">
        <v>277.85494285337893</v>
      </c>
    </row>
    <row r="8466" spans="2:3" x14ac:dyDescent="0.25">
      <c r="B8466" s="238">
        <v>8403</v>
      </c>
      <c r="C8466" s="237">
        <v>254.50316407795219</v>
      </c>
    </row>
    <row r="8467" spans="2:3" x14ac:dyDescent="0.25">
      <c r="B8467" s="238">
        <v>8404</v>
      </c>
      <c r="C8467" s="237">
        <v>415.56408539275066</v>
      </c>
    </row>
    <row r="8468" spans="2:3" x14ac:dyDescent="0.25">
      <c r="B8468" s="238">
        <v>8405</v>
      </c>
      <c r="C8468" s="237">
        <v>82.759902503862889</v>
      </c>
    </row>
    <row r="8469" spans="2:3" x14ac:dyDescent="0.25">
      <c r="B8469" s="238">
        <v>8406</v>
      </c>
      <c r="C8469" s="237">
        <v>61.568548187627243</v>
      </c>
    </row>
    <row r="8470" spans="2:3" x14ac:dyDescent="0.25">
      <c r="B8470" s="238">
        <v>8407</v>
      </c>
      <c r="C8470" s="237">
        <v>139.10662291582167</v>
      </c>
    </row>
    <row r="8471" spans="2:3" x14ac:dyDescent="0.25">
      <c r="B8471" s="238">
        <v>8408</v>
      </c>
      <c r="C8471" s="237">
        <v>69.660989123500116</v>
      </c>
    </row>
    <row r="8472" spans="2:3" x14ac:dyDescent="0.25">
      <c r="B8472" s="238">
        <v>8409</v>
      </c>
      <c r="C8472" s="237">
        <v>93.16122088109995</v>
      </c>
    </row>
    <row r="8473" spans="2:3" x14ac:dyDescent="0.25">
      <c r="B8473" s="238">
        <v>8410</v>
      </c>
      <c r="C8473" s="237">
        <v>110.21981964293018</v>
      </c>
    </row>
    <row r="8474" spans="2:3" x14ac:dyDescent="0.25">
      <c r="B8474" s="238">
        <v>8411</v>
      </c>
      <c r="C8474" s="237">
        <v>-89.330079859297712</v>
      </c>
    </row>
    <row r="8475" spans="2:3" x14ac:dyDescent="0.25">
      <c r="B8475" s="238">
        <v>8412</v>
      </c>
      <c r="C8475" s="237">
        <v>71.497597284284964</v>
      </c>
    </row>
    <row r="8476" spans="2:3" x14ac:dyDescent="0.25">
      <c r="B8476" s="238">
        <v>8413</v>
      </c>
      <c r="C8476" s="237">
        <v>298.16660157812117</v>
      </c>
    </row>
    <row r="8477" spans="2:3" x14ac:dyDescent="0.25">
      <c r="B8477" s="238">
        <v>8414</v>
      </c>
      <c r="C8477" s="237">
        <v>117.78473624117287</v>
      </c>
    </row>
    <row r="8478" spans="2:3" x14ac:dyDescent="0.25">
      <c r="B8478" s="238">
        <v>8415</v>
      </c>
      <c r="C8478" s="237">
        <v>65.020944403647292</v>
      </c>
    </row>
    <row r="8479" spans="2:3" x14ac:dyDescent="0.25">
      <c r="B8479" s="238">
        <v>8416</v>
      </c>
      <c r="C8479" s="237">
        <v>35.430536556246011</v>
      </c>
    </row>
    <row r="8480" spans="2:3" x14ac:dyDescent="0.25">
      <c r="B8480" s="238">
        <v>8417</v>
      </c>
      <c r="C8480" s="237">
        <v>183.52969811579533</v>
      </c>
    </row>
    <row r="8481" spans="2:3" x14ac:dyDescent="0.25">
      <c r="B8481" s="238">
        <v>8418</v>
      </c>
      <c r="C8481" s="237">
        <v>-176.21583660940587</v>
      </c>
    </row>
    <row r="8482" spans="2:3" x14ac:dyDescent="0.25">
      <c r="B8482" s="238">
        <v>8419</v>
      </c>
      <c r="C8482" s="237">
        <v>99.096150085048478</v>
      </c>
    </row>
    <row r="8483" spans="2:3" x14ac:dyDescent="0.25">
      <c r="B8483" s="238">
        <v>8420</v>
      </c>
      <c r="C8483" s="237">
        <v>144.68447198219249</v>
      </c>
    </row>
    <row r="8484" spans="2:3" x14ac:dyDescent="0.25">
      <c r="B8484" s="238">
        <v>8421</v>
      </c>
      <c r="C8484" s="237">
        <v>80.271880513003197</v>
      </c>
    </row>
    <row r="8485" spans="2:3" x14ac:dyDescent="0.25">
      <c r="B8485" s="238">
        <v>8422</v>
      </c>
      <c r="C8485" s="237">
        <v>131.74447316531169</v>
      </c>
    </row>
    <row r="8486" spans="2:3" x14ac:dyDescent="0.25">
      <c r="B8486" s="238">
        <v>8423</v>
      </c>
      <c r="C8486" s="237">
        <v>328.30061946671606</v>
      </c>
    </row>
    <row r="8487" spans="2:3" x14ac:dyDescent="0.25">
      <c r="B8487" s="238">
        <v>8424</v>
      </c>
      <c r="C8487" s="237">
        <v>376.05201238989667</v>
      </c>
    </row>
    <row r="8488" spans="2:3" x14ac:dyDescent="0.25">
      <c r="B8488" s="238">
        <v>8425</v>
      </c>
      <c r="C8488" s="237">
        <v>192.80574506197115</v>
      </c>
    </row>
    <row r="8489" spans="2:3" x14ac:dyDescent="0.25">
      <c r="B8489" s="238">
        <v>8426</v>
      </c>
      <c r="C8489" s="237">
        <v>-45.649043808448681</v>
      </c>
    </row>
    <row r="8490" spans="2:3" x14ac:dyDescent="0.25">
      <c r="B8490" s="238">
        <v>8427</v>
      </c>
      <c r="C8490" s="237">
        <v>200.93553992738606</v>
      </c>
    </row>
    <row r="8491" spans="2:3" x14ac:dyDescent="0.25">
      <c r="B8491" s="238">
        <v>8428</v>
      </c>
      <c r="C8491" s="237">
        <v>47.745317306302155</v>
      </c>
    </row>
    <row r="8492" spans="2:3" x14ac:dyDescent="0.25">
      <c r="B8492" s="238">
        <v>8429</v>
      </c>
      <c r="C8492" s="237">
        <v>90.758587103763446</v>
      </c>
    </row>
    <row r="8493" spans="2:3" x14ac:dyDescent="0.25">
      <c r="B8493" s="238">
        <v>8430</v>
      </c>
      <c r="C8493" s="237">
        <v>39.963404677486437</v>
      </c>
    </row>
    <row r="8494" spans="2:3" x14ac:dyDescent="0.25">
      <c r="B8494" s="238">
        <v>8431</v>
      </c>
      <c r="C8494" s="237">
        <v>-23.689384055510885</v>
      </c>
    </row>
    <row r="8495" spans="2:3" x14ac:dyDescent="0.25">
      <c r="B8495" s="238">
        <v>8432</v>
      </c>
      <c r="C8495" s="237">
        <v>281.91912202990932</v>
      </c>
    </row>
    <row r="8496" spans="2:3" x14ac:dyDescent="0.25">
      <c r="B8496" s="238">
        <v>8433</v>
      </c>
      <c r="C8496" s="237">
        <v>43.539755244818977</v>
      </c>
    </row>
    <row r="8497" spans="2:3" x14ac:dyDescent="0.25">
      <c r="B8497" s="238">
        <v>8434</v>
      </c>
      <c r="C8497" s="237">
        <v>264.38080101030448</v>
      </c>
    </row>
    <row r="8498" spans="2:3" x14ac:dyDescent="0.25">
      <c r="B8498" s="238">
        <v>8435</v>
      </c>
      <c r="C8498" s="237">
        <v>81.600787079593772</v>
      </c>
    </row>
    <row r="8499" spans="2:3" x14ac:dyDescent="0.25">
      <c r="B8499" s="238">
        <v>8436</v>
      </c>
      <c r="C8499" s="237">
        <v>198.24369474770742</v>
      </c>
    </row>
    <row r="8500" spans="2:3" x14ac:dyDescent="0.25">
      <c r="B8500" s="238">
        <v>8437</v>
      </c>
      <c r="C8500" s="237">
        <v>214.56819063932804</v>
      </c>
    </row>
    <row r="8501" spans="2:3" x14ac:dyDescent="0.25">
      <c r="B8501" s="238">
        <v>8438</v>
      </c>
      <c r="C8501" s="237">
        <v>84.958054957175676</v>
      </c>
    </row>
    <row r="8502" spans="2:3" x14ac:dyDescent="0.25">
      <c r="B8502" s="238">
        <v>8439</v>
      </c>
      <c r="C8502" s="237">
        <v>161.26605607745992</v>
      </c>
    </row>
    <row r="8503" spans="2:3" x14ac:dyDescent="0.25">
      <c r="B8503" s="238">
        <v>8440</v>
      </c>
      <c r="C8503" s="237">
        <v>95.261458866090251</v>
      </c>
    </row>
    <row r="8504" spans="2:3" x14ac:dyDescent="0.25">
      <c r="B8504" s="238">
        <v>8441</v>
      </c>
      <c r="C8504" s="237">
        <v>418.81150399089722</v>
      </c>
    </row>
    <row r="8505" spans="2:3" x14ac:dyDescent="0.25">
      <c r="B8505" s="238">
        <v>8442</v>
      </c>
      <c r="C8505" s="237">
        <v>141.92047493734995</v>
      </c>
    </row>
    <row r="8506" spans="2:3" x14ac:dyDescent="0.25">
      <c r="B8506" s="238">
        <v>8443</v>
      </c>
      <c r="C8506" s="237">
        <v>188.47224354879307</v>
      </c>
    </row>
    <row r="8507" spans="2:3" x14ac:dyDescent="0.25">
      <c r="B8507" s="238">
        <v>8444</v>
      </c>
      <c r="C8507" s="237">
        <v>69.51122739760325</v>
      </c>
    </row>
    <row r="8508" spans="2:3" x14ac:dyDescent="0.25">
      <c r="B8508" s="238">
        <v>8445</v>
      </c>
      <c r="C8508" s="237">
        <v>142.18802128203677</v>
      </c>
    </row>
    <row r="8509" spans="2:3" x14ac:dyDescent="0.25">
      <c r="B8509" s="238">
        <v>8446</v>
      </c>
      <c r="C8509" s="237">
        <v>382.65268571808627</v>
      </c>
    </row>
    <row r="8510" spans="2:3" x14ac:dyDescent="0.25">
      <c r="B8510" s="238">
        <v>8447</v>
      </c>
      <c r="C8510" s="237">
        <v>290.45410719768262</v>
      </c>
    </row>
    <row r="8511" spans="2:3" x14ac:dyDescent="0.25">
      <c r="B8511" s="238">
        <v>8448</v>
      </c>
      <c r="C8511" s="237">
        <v>72.123405455369237</v>
      </c>
    </row>
    <row r="8512" spans="2:3" x14ac:dyDescent="0.25">
      <c r="B8512" s="238">
        <v>8449</v>
      </c>
      <c r="C8512" s="237">
        <v>231.83905635984439</v>
      </c>
    </row>
    <row r="8513" spans="2:3" x14ac:dyDescent="0.25">
      <c r="B8513" s="238">
        <v>8450</v>
      </c>
      <c r="C8513" s="237">
        <v>216.81564740775877</v>
      </c>
    </row>
    <row r="8514" spans="2:3" x14ac:dyDescent="0.25">
      <c r="B8514" s="238">
        <v>8451</v>
      </c>
      <c r="C8514" s="237">
        <v>203.77552321351035</v>
      </c>
    </row>
    <row r="8515" spans="2:3" x14ac:dyDescent="0.25">
      <c r="B8515" s="238">
        <v>8452</v>
      </c>
      <c r="C8515" s="237">
        <v>78.858505977798956</v>
      </c>
    </row>
    <row r="8516" spans="2:3" x14ac:dyDescent="0.25">
      <c r="B8516" s="238">
        <v>8453</v>
      </c>
      <c r="C8516" s="237">
        <v>360.74187032482888</v>
      </c>
    </row>
    <row r="8517" spans="2:3" x14ac:dyDescent="0.25">
      <c r="B8517" s="238">
        <v>8454</v>
      </c>
      <c r="C8517" s="237">
        <v>300.51551179073761</v>
      </c>
    </row>
    <row r="8518" spans="2:3" x14ac:dyDescent="0.25">
      <c r="B8518" s="238">
        <v>8455</v>
      </c>
      <c r="C8518" s="237">
        <v>229.60584574666217</v>
      </c>
    </row>
    <row r="8519" spans="2:3" x14ac:dyDescent="0.25">
      <c r="B8519" s="238">
        <v>8456</v>
      </c>
      <c r="C8519" s="237">
        <v>265.68382075223838</v>
      </c>
    </row>
    <row r="8520" spans="2:3" x14ac:dyDescent="0.25">
      <c r="B8520" s="238">
        <v>8457</v>
      </c>
      <c r="C8520" s="237">
        <v>189.26624653124827</v>
      </c>
    </row>
    <row r="8521" spans="2:3" x14ac:dyDescent="0.25">
      <c r="B8521" s="238">
        <v>8458</v>
      </c>
      <c r="C8521" s="237">
        <v>60.555793316786932</v>
      </c>
    </row>
    <row r="8522" spans="2:3" x14ac:dyDescent="0.25">
      <c r="B8522" s="238">
        <v>8459</v>
      </c>
      <c r="C8522" s="237">
        <v>35.179083939195166</v>
      </c>
    </row>
    <row r="8523" spans="2:3" x14ac:dyDescent="0.25">
      <c r="B8523" s="238">
        <v>8460</v>
      </c>
      <c r="C8523" s="237">
        <v>-133.87217666567625</v>
      </c>
    </row>
    <row r="8524" spans="2:3" x14ac:dyDescent="0.25">
      <c r="B8524" s="238">
        <v>8461</v>
      </c>
      <c r="C8524" s="237">
        <v>180.21582368173443</v>
      </c>
    </row>
    <row r="8525" spans="2:3" x14ac:dyDescent="0.25">
      <c r="B8525" s="238">
        <v>8462</v>
      </c>
      <c r="C8525" s="237">
        <v>-106.28135908616895</v>
      </c>
    </row>
    <row r="8526" spans="2:3" x14ac:dyDescent="0.25">
      <c r="B8526" s="238">
        <v>8463</v>
      </c>
      <c r="C8526" s="237">
        <v>186.59325184376397</v>
      </c>
    </row>
    <row r="8527" spans="2:3" x14ac:dyDescent="0.25">
      <c r="B8527" s="238">
        <v>8464</v>
      </c>
      <c r="C8527" s="237">
        <v>115.44000059931363</v>
      </c>
    </row>
    <row r="8528" spans="2:3" x14ac:dyDescent="0.25">
      <c r="B8528" s="238">
        <v>8465</v>
      </c>
      <c r="C8528" s="237">
        <v>96.954819819682939</v>
      </c>
    </row>
    <row r="8529" spans="2:3" x14ac:dyDescent="0.25">
      <c r="B8529" s="238">
        <v>8466</v>
      </c>
      <c r="C8529" s="237">
        <v>224.22539257011454</v>
      </c>
    </row>
    <row r="8530" spans="2:3" x14ac:dyDescent="0.25">
      <c r="B8530" s="238">
        <v>8467</v>
      </c>
      <c r="C8530" s="237">
        <v>40.905334955101651</v>
      </c>
    </row>
    <row r="8531" spans="2:3" x14ac:dyDescent="0.25">
      <c r="B8531" s="238">
        <v>8468</v>
      </c>
      <c r="C8531" s="237">
        <v>147.29115497310272</v>
      </c>
    </row>
    <row r="8532" spans="2:3" x14ac:dyDescent="0.25">
      <c r="B8532" s="238">
        <v>8469</v>
      </c>
      <c r="C8532" s="237">
        <v>147.87808270782745</v>
      </c>
    </row>
    <row r="8533" spans="2:3" x14ac:dyDescent="0.25">
      <c r="B8533" s="238">
        <v>8470</v>
      </c>
      <c r="C8533" s="237">
        <v>312.68636880292695</v>
      </c>
    </row>
    <row r="8534" spans="2:3" x14ac:dyDescent="0.25">
      <c r="B8534" s="238">
        <v>8471</v>
      </c>
      <c r="C8534" s="237">
        <v>42.307933609009567</v>
      </c>
    </row>
    <row r="8535" spans="2:3" x14ac:dyDescent="0.25">
      <c r="B8535" s="238">
        <v>8472</v>
      </c>
      <c r="C8535" s="237">
        <v>-9.8203193434479772</v>
      </c>
    </row>
    <row r="8536" spans="2:3" x14ac:dyDescent="0.25">
      <c r="B8536" s="238">
        <v>8473</v>
      </c>
      <c r="C8536" s="237">
        <v>94.202115767382736</v>
      </c>
    </row>
    <row r="8537" spans="2:3" x14ac:dyDescent="0.25">
      <c r="B8537" s="238">
        <v>8474</v>
      </c>
      <c r="C8537" s="237">
        <v>51.603879135783487</v>
      </c>
    </row>
    <row r="8538" spans="2:3" x14ac:dyDescent="0.25">
      <c r="B8538" s="238">
        <v>8475</v>
      </c>
      <c r="C8538" s="237">
        <v>218.05626674093759</v>
      </c>
    </row>
    <row r="8539" spans="2:3" x14ac:dyDescent="0.25">
      <c r="B8539" s="238">
        <v>8476</v>
      </c>
      <c r="C8539" s="237">
        <v>127.41321608881682</v>
      </c>
    </row>
    <row r="8540" spans="2:3" x14ac:dyDescent="0.25">
      <c r="B8540" s="238">
        <v>8477</v>
      </c>
      <c r="C8540" s="237">
        <v>59.742954424330634</v>
      </c>
    </row>
    <row r="8541" spans="2:3" x14ac:dyDescent="0.25">
      <c r="B8541" s="238">
        <v>8478</v>
      </c>
      <c r="C8541" s="237">
        <v>-21.675723461507289</v>
      </c>
    </row>
    <row r="8542" spans="2:3" x14ac:dyDescent="0.25">
      <c r="B8542" s="238">
        <v>8479</v>
      </c>
      <c r="C8542" s="237">
        <v>-46.500840005441518</v>
      </c>
    </row>
    <row r="8543" spans="2:3" x14ac:dyDescent="0.25">
      <c r="B8543" s="238">
        <v>8480</v>
      </c>
      <c r="C8543" s="237">
        <v>343.09636531334496</v>
      </c>
    </row>
    <row r="8544" spans="2:3" x14ac:dyDescent="0.25">
      <c r="B8544" s="238">
        <v>8481</v>
      </c>
      <c r="C8544" s="237">
        <v>19.353526692919601</v>
      </c>
    </row>
    <row r="8545" spans="2:3" x14ac:dyDescent="0.25">
      <c r="B8545" s="238">
        <v>8482</v>
      </c>
      <c r="C8545" s="237">
        <v>157.3619298685532</v>
      </c>
    </row>
    <row r="8546" spans="2:3" x14ac:dyDescent="0.25">
      <c r="B8546" s="238">
        <v>8483</v>
      </c>
      <c r="C8546" s="237">
        <v>122.52982023553737</v>
      </c>
    </row>
    <row r="8547" spans="2:3" x14ac:dyDescent="0.25">
      <c r="B8547" s="238">
        <v>8484</v>
      </c>
      <c r="C8547" s="237">
        <v>222.35922448894328</v>
      </c>
    </row>
    <row r="8548" spans="2:3" x14ac:dyDescent="0.25">
      <c r="B8548" s="238">
        <v>8485</v>
      </c>
      <c r="C8548" s="237">
        <v>182.75579927577627</v>
      </c>
    </row>
    <row r="8549" spans="2:3" x14ac:dyDescent="0.25">
      <c r="B8549" s="238">
        <v>8486</v>
      </c>
      <c r="C8549" s="237">
        <v>140.23864097710447</v>
      </c>
    </row>
    <row r="8550" spans="2:3" x14ac:dyDescent="0.25">
      <c r="B8550" s="238">
        <v>8487</v>
      </c>
      <c r="C8550" s="237">
        <v>-22.309746592577483</v>
      </c>
    </row>
    <row r="8551" spans="2:3" x14ac:dyDescent="0.25">
      <c r="B8551" s="238">
        <v>8488</v>
      </c>
      <c r="C8551" s="237">
        <v>13.530442910738643</v>
      </c>
    </row>
    <row r="8552" spans="2:3" x14ac:dyDescent="0.25">
      <c r="B8552" s="238">
        <v>8489</v>
      </c>
      <c r="C8552" s="237">
        <v>32.643848400045954</v>
      </c>
    </row>
    <row r="8553" spans="2:3" x14ac:dyDescent="0.25">
      <c r="B8553" s="238">
        <v>8490</v>
      </c>
      <c r="C8553" s="237">
        <v>12.444147460677542</v>
      </c>
    </row>
    <row r="8554" spans="2:3" x14ac:dyDescent="0.25">
      <c r="B8554" s="238">
        <v>8491</v>
      </c>
      <c r="C8554" s="237">
        <v>25.776027328569668</v>
      </c>
    </row>
    <row r="8555" spans="2:3" x14ac:dyDescent="0.25">
      <c r="B8555" s="238">
        <v>8492</v>
      </c>
      <c r="C8555" s="237">
        <v>109.7711589826706</v>
      </c>
    </row>
    <row r="8556" spans="2:3" x14ac:dyDescent="0.25">
      <c r="B8556" s="238">
        <v>8493</v>
      </c>
      <c r="C8556" s="237">
        <v>305.35803372647524</v>
      </c>
    </row>
    <row r="8557" spans="2:3" x14ac:dyDescent="0.25">
      <c r="B8557" s="238">
        <v>8494</v>
      </c>
      <c r="C8557" s="237">
        <v>16.653879366690987</v>
      </c>
    </row>
    <row r="8558" spans="2:3" x14ac:dyDescent="0.25">
      <c r="B8558" s="238">
        <v>8495</v>
      </c>
      <c r="C8558" s="237">
        <v>95.440393645407738</v>
      </c>
    </row>
    <row r="8559" spans="2:3" x14ac:dyDescent="0.25">
      <c r="B8559" s="238">
        <v>8496</v>
      </c>
      <c r="C8559" s="237">
        <v>25.077036760752307</v>
      </c>
    </row>
    <row r="8560" spans="2:3" x14ac:dyDescent="0.25">
      <c r="B8560" s="238">
        <v>8497</v>
      </c>
      <c r="C8560" s="237">
        <v>210.93475648844694</v>
      </c>
    </row>
    <row r="8561" spans="2:3" x14ac:dyDescent="0.25">
      <c r="B8561" s="238">
        <v>8498</v>
      </c>
      <c r="C8561" s="237">
        <v>120.43095197793805</v>
      </c>
    </row>
    <row r="8562" spans="2:3" x14ac:dyDescent="0.25">
      <c r="B8562" s="238">
        <v>8499</v>
      </c>
      <c r="C8562" s="237">
        <v>71.209875400982611</v>
      </c>
    </row>
    <row r="8563" spans="2:3" x14ac:dyDescent="0.25">
      <c r="B8563" s="238">
        <v>8500</v>
      </c>
      <c r="C8563" s="237">
        <v>136.13686692227546</v>
      </c>
    </row>
    <row r="8564" spans="2:3" x14ac:dyDescent="0.25">
      <c r="B8564" s="238">
        <v>8501</v>
      </c>
      <c r="C8564" s="237">
        <v>-46.345935739092312</v>
      </c>
    </row>
    <row r="8565" spans="2:3" x14ac:dyDescent="0.25">
      <c r="B8565" s="238">
        <v>8502</v>
      </c>
      <c r="C8565" s="237">
        <v>73.832611537731509</v>
      </c>
    </row>
    <row r="8566" spans="2:3" x14ac:dyDescent="0.25">
      <c r="B8566" s="238">
        <v>8503</v>
      </c>
      <c r="C8566" s="237">
        <v>-36.097150468580537</v>
      </c>
    </row>
    <row r="8567" spans="2:3" x14ac:dyDescent="0.25">
      <c r="B8567" s="238">
        <v>8504</v>
      </c>
      <c r="C8567" s="237">
        <v>163.40128120080547</v>
      </c>
    </row>
    <row r="8568" spans="2:3" x14ac:dyDescent="0.25">
      <c r="B8568" s="238">
        <v>8505</v>
      </c>
      <c r="C8568" s="237">
        <v>23.015429281986769</v>
      </c>
    </row>
    <row r="8569" spans="2:3" x14ac:dyDescent="0.25">
      <c r="B8569" s="238">
        <v>8506</v>
      </c>
      <c r="C8569" s="237">
        <v>198.81571835309501</v>
      </c>
    </row>
    <row r="8570" spans="2:3" x14ac:dyDescent="0.25">
      <c r="B8570" s="238">
        <v>8507</v>
      </c>
      <c r="C8570" s="237">
        <v>56.595924166071221</v>
      </c>
    </row>
    <row r="8571" spans="2:3" x14ac:dyDescent="0.25">
      <c r="B8571" s="238">
        <v>8508</v>
      </c>
      <c r="C8571" s="237">
        <v>-36.502274722316713</v>
      </c>
    </row>
    <row r="8572" spans="2:3" x14ac:dyDescent="0.25">
      <c r="B8572" s="238">
        <v>8509</v>
      </c>
      <c r="C8572" s="237">
        <v>294.03227966662189</v>
      </c>
    </row>
    <row r="8573" spans="2:3" x14ac:dyDescent="0.25">
      <c r="B8573" s="238">
        <v>8510</v>
      </c>
      <c r="C8573" s="237">
        <v>476.10588733378279</v>
      </c>
    </row>
    <row r="8574" spans="2:3" x14ac:dyDescent="0.25">
      <c r="B8574" s="238">
        <v>8511</v>
      </c>
      <c r="C8574" s="237">
        <v>55.063750774526795</v>
      </c>
    </row>
    <row r="8575" spans="2:3" x14ac:dyDescent="0.25">
      <c r="B8575" s="238">
        <v>8512</v>
      </c>
      <c r="C8575" s="237">
        <v>133.65336439934887</v>
      </c>
    </row>
    <row r="8576" spans="2:3" x14ac:dyDescent="0.25">
      <c r="B8576" s="238">
        <v>8513</v>
      </c>
      <c r="C8576" s="237">
        <v>47.363072795178383</v>
      </c>
    </row>
    <row r="8577" spans="2:3" x14ac:dyDescent="0.25">
      <c r="B8577" s="238">
        <v>8514</v>
      </c>
      <c r="C8577" s="237">
        <v>68.690737184127741</v>
      </c>
    </row>
    <row r="8578" spans="2:3" x14ac:dyDescent="0.25">
      <c r="B8578" s="238">
        <v>8515</v>
      </c>
      <c r="C8578" s="237">
        <v>107.17868714905846</v>
      </c>
    </row>
    <row r="8579" spans="2:3" x14ac:dyDescent="0.25">
      <c r="B8579" s="238">
        <v>8516</v>
      </c>
      <c r="C8579" s="237">
        <v>43.919554726981403</v>
      </c>
    </row>
    <row r="8580" spans="2:3" x14ac:dyDescent="0.25">
      <c r="B8580" s="238">
        <v>8517</v>
      </c>
      <c r="C8580" s="237">
        <v>216.5029333234811</v>
      </c>
    </row>
    <row r="8581" spans="2:3" x14ac:dyDescent="0.25">
      <c r="B8581" s="238">
        <v>8518</v>
      </c>
      <c r="C8581" s="237">
        <v>41.100454643889307</v>
      </c>
    </row>
    <row r="8582" spans="2:3" x14ac:dyDescent="0.25">
      <c r="B8582" s="238">
        <v>8519</v>
      </c>
      <c r="C8582" s="237">
        <v>63.826074786488476</v>
      </c>
    </row>
    <row r="8583" spans="2:3" x14ac:dyDescent="0.25">
      <c r="B8583" s="238">
        <v>8520</v>
      </c>
      <c r="C8583" s="237">
        <v>169.50726728932636</v>
      </c>
    </row>
    <row r="8584" spans="2:3" x14ac:dyDescent="0.25">
      <c r="B8584" s="238">
        <v>8521</v>
      </c>
      <c r="C8584" s="237">
        <v>167.02574862032782</v>
      </c>
    </row>
    <row r="8585" spans="2:3" x14ac:dyDescent="0.25">
      <c r="B8585" s="238">
        <v>8522</v>
      </c>
      <c r="C8585" s="237">
        <v>20.144513765730196</v>
      </c>
    </row>
    <row r="8586" spans="2:3" x14ac:dyDescent="0.25">
      <c r="B8586" s="238">
        <v>8523</v>
      </c>
      <c r="C8586" s="237">
        <v>117.70787112086157</v>
      </c>
    </row>
    <row r="8587" spans="2:3" x14ac:dyDescent="0.25">
      <c r="B8587" s="238">
        <v>8524</v>
      </c>
      <c r="C8587" s="237">
        <v>-1.7523158532625587</v>
      </c>
    </row>
    <row r="8588" spans="2:3" x14ac:dyDescent="0.25">
      <c r="B8588" s="238">
        <v>8525</v>
      </c>
      <c r="C8588" s="237">
        <v>206.32014637802979</v>
      </c>
    </row>
    <row r="8589" spans="2:3" x14ac:dyDescent="0.25">
      <c r="B8589" s="238">
        <v>8526</v>
      </c>
      <c r="C8589" s="237">
        <v>-72.244654806638295</v>
      </c>
    </row>
    <row r="8590" spans="2:3" x14ac:dyDescent="0.25">
      <c r="B8590" s="238">
        <v>8527</v>
      </c>
      <c r="C8590" s="237">
        <v>96.888397417880157</v>
      </c>
    </row>
    <row r="8591" spans="2:3" x14ac:dyDescent="0.25">
      <c r="B8591" s="238">
        <v>8528</v>
      </c>
      <c r="C8591" s="237">
        <v>113.41262967384057</v>
      </c>
    </row>
    <row r="8592" spans="2:3" x14ac:dyDescent="0.25">
      <c r="B8592" s="238">
        <v>8529</v>
      </c>
      <c r="C8592" s="237">
        <v>172.67632825164074</v>
      </c>
    </row>
    <row r="8593" spans="2:3" x14ac:dyDescent="0.25">
      <c r="B8593" s="238">
        <v>8530</v>
      </c>
      <c r="C8593" s="237">
        <v>222.78980679172395</v>
      </c>
    </row>
    <row r="8594" spans="2:3" x14ac:dyDescent="0.25">
      <c r="B8594" s="238">
        <v>8531</v>
      </c>
      <c r="C8594" s="237">
        <v>211.97992710467597</v>
      </c>
    </row>
    <row r="8595" spans="2:3" x14ac:dyDescent="0.25">
      <c r="B8595" s="238">
        <v>8532</v>
      </c>
      <c r="C8595" s="237">
        <v>56.468946876702169</v>
      </c>
    </row>
    <row r="8596" spans="2:3" x14ac:dyDescent="0.25">
      <c r="B8596" s="238">
        <v>8533</v>
      </c>
      <c r="C8596" s="237">
        <v>219.26343851604787</v>
      </c>
    </row>
    <row r="8597" spans="2:3" x14ac:dyDescent="0.25">
      <c r="B8597" s="238">
        <v>8534</v>
      </c>
      <c r="C8597" s="237">
        <v>256.72328938958299</v>
      </c>
    </row>
    <row r="8598" spans="2:3" x14ac:dyDescent="0.25">
      <c r="B8598" s="238">
        <v>8535</v>
      </c>
      <c r="C8598" s="237">
        <v>251.51202338106711</v>
      </c>
    </row>
    <row r="8599" spans="2:3" x14ac:dyDescent="0.25">
      <c r="B8599" s="238">
        <v>8536</v>
      </c>
      <c r="C8599" s="237">
        <v>143.18164855696153</v>
      </c>
    </row>
    <row r="8600" spans="2:3" x14ac:dyDescent="0.25">
      <c r="B8600" s="238">
        <v>8537</v>
      </c>
      <c r="C8600" s="237">
        <v>63.53316996858247</v>
      </c>
    </row>
    <row r="8601" spans="2:3" x14ac:dyDescent="0.25">
      <c r="B8601" s="238">
        <v>8538</v>
      </c>
      <c r="C8601" s="237">
        <v>-25.766427572114878</v>
      </c>
    </row>
    <row r="8602" spans="2:3" x14ac:dyDescent="0.25">
      <c r="B8602" s="238">
        <v>8539</v>
      </c>
      <c r="C8602" s="237">
        <v>-68.530742432833307</v>
      </c>
    </row>
    <row r="8603" spans="2:3" x14ac:dyDescent="0.25">
      <c r="B8603" s="238">
        <v>8540</v>
      </c>
      <c r="C8603" s="237">
        <v>195.28579493145048</v>
      </c>
    </row>
    <row r="8604" spans="2:3" x14ac:dyDescent="0.25">
      <c r="B8604" s="238">
        <v>8541</v>
      </c>
      <c r="C8604" s="237">
        <v>82.820867327358172</v>
      </c>
    </row>
    <row r="8605" spans="2:3" x14ac:dyDescent="0.25">
      <c r="B8605" s="238">
        <v>8542</v>
      </c>
      <c r="C8605" s="237">
        <v>46.72862447373609</v>
      </c>
    </row>
    <row r="8606" spans="2:3" x14ac:dyDescent="0.25">
      <c r="B8606" s="238">
        <v>8543</v>
      </c>
      <c r="C8606" s="237">
        <v>186.37287696020513</v>
      </c>
    </row>
    <row r="8607" spans="2:3" x14ac:dyDescent="0.25">
      <c r="B8607" s="238">
        <v>8544</v>
      </c>
      <c r="C8607" s="237">
        <v>164.25250791318993</v>
      </c>
    </row>
    <row r="8608" spans="2:3" x14ac:dyDescent="0.25">
      <c r="B8608" s="238">
        <v>8545</v>
      </c>
      <c r="C8608" s="237">
        <v>-0.71202337845052455</v>
      </c>
    </row>
    <row r="8609" spans="2:3" x14ac:dyDescent="0.25">
      <c r="B8609" s="238">
        <v>8546</v>
      </c>
      <c r="C8609" s="237">
        <v>306.34332448686934</v>
      </c>
    </row>
    <row r="8610" spans="2:3" x14ac:dyDescent="0.25">
      <c r="B8610" s="238">
        <v>8547</v>
      </c>
      <c r="C8610" s="237">
        <v>228.99619270424995</v>
      </c>
    </row>
    <row r="8611" spans="2:3" x14ac:dyDescent="0.25">
      <c r="B8611" s="238">
        <v>8548</v>
      </c>
      <c r="C8611" s="237">
        <v>-25.967426543778345</v>
      </c>
    </row>
    <row r="8612" spans="2:3" x14ac:dyDescent="0.25">
      <c r="B8612" s="238">
        <v>8549</v>
      </c>
      <c r="C8612" s="237">
        <v>56.14145882673045</v>
      </c>
    </row>
    <row r="8613" spans="2:3" x14ac:dyDescent="0.25">
      <c r="B8613" s="238">
        <v>8550</v>
      </c>
      <c r="C8613" s="237">
        <v>-165.09301437300849</v>
      </c>
    </row>
    <row r="8614" spans="2:3" x14ac:dyDescent="0.25">
      <c r="B8614" s="238">
        <v>8551</v>
      </c>
      <c r="C8614" s="237">
        <v>-61.37871944849951</v>
      </c>
    </row>
    <row r="8615" spans="2:3" x14ac:dyDescent="0.25">
      <c r="B8615" s="238">
        <v>8552</v>
      </c>
      <c r="C8615" s="237">
        <v>161.50187745638812</v>
      </c>
    </row>
    <row r="8616" spans="2:3" x14ac:dyDescent="0.25">
      <c r="B8616" s="238">
        <v>8553</v>
      </c>
      <c r="C8616" s="237">
        <v>56.547764654286262</v>
      </c>
    </row>
    <row r="8617" spans="2:3" x14ac:dyDescent="0.25">
      <c r="B8617" s="238">
        <v>8554</v>
      </c>
      <c r="C8617" s="237">
        <v>10.438893287968156</v>
      </c>
    </row>
    <row r="8618" spans="2:3" x14ac:dyDescent="0.25">
      <c r="B8618" s="238">
        <v>8555</v>
      </c>
      <c r="C8618" s="237">
        <v>104.87965999905879</v>
      </c>
    </row>
    <row r="8619" spans="2:3" x14ac:dyDescent="0.25">
      <c r="B8619" s="238">
        <v>8556</v>
      </c>
      <c r="C8619" s="237">
        <v>119.82138853472017</v>
      </c>
    </row>
    <row r="8620" spans="2:3" x14ac:dyDescent="0.25">
      <c r="B8620" s="238">
        <v>8557</v>
      </c>
      <c r="C8620" s="237">
        <v>161.91838188917819</v>
      </c>
    </row>
    <row r="8621" spans="2:3" x14ac:dyDescent="0.25">
      <c r="B8621" s="238">
        <v>8558</v>
      </c>
      <c r="C8621" s="237">
        <v>142.34258632431639</v>
      </c>
    </row>
    <row r="8622" spans="2:3" x14ac:dyDescent="0.25">
      <c r="B8622" s="238">
        <v>8559</v>
      </c>
      <c r="C8622" s="237">
        <v>161.92310586238867</v>
      </c>
    </row>
    <row r="8623" spans="2:3" x14ac:dyDescent="0.25">
      <c r="B8623" s="238">
        <v>8560</v>
      </c>
      <c r="C8623" s="237">
        <v>41.066173803563458</v>
      </c>
    </row>
    <row r="8624" spans="2:3" x14ac:dyDescent="0.25">
      <c r="B8624" s="238">
        <v>8561</v>
      </c>
      <c r="C8624" s="237">
        <v>36.6704809559794</v>
      </c>
    </row>
    <row r="8625" spans="2:3" x14ac:dyDescent="0.25">
      <c r="B8625" s="238">
        <v>8562</v>
      </c>
      <c r="C8625" s="237">
        <v>326.85348151186577</v>
      </c>
    </row>
    <row r="8626" spans="2:3" x14ac:dyDescent="0.25">
      <c r="B8626" s="238">
        <v>8563</v>
      </c>
      <c r="C8626" s="237">
        <v>349.31468391014107</v>
      </c>
    </row>
    <row r="8627" spans="2:3" x14ac:dyDescent="0.25">
      <c r="B8627" s="238">
        <v>8564</v>
      </c>
      <c r="C8627" s="237">
        <v>87.637908957530385</v>
      </c>
    </row>
    <row r="8628" spans="2:3" x14ac:dyDescent="0.25">
      <c r="B8628" s="238">
        <v>8565</v>
      </c>
      <c r="C8628" s="237">
        <v>152.92110216798338</v>
      </c>
    </row>
    <row r="8629" spans="2:3" x14ac:dyDescent="0.25">
      <c r="B8629" s="238">
        <v>8566</v>
      </c>
      <c r="C8629" s="237">
        <v>30.313939688866412</v>
      </c>
    </row>
    <row r="8630" spans="2:3" x14ac:dyDescent="0.25">
      <c r="B8630" s="238">
        <v>8567</v>
      </c>
      <c r="C8630" s="237">
        <v>23.86688806716522</v>
      </c>
    </row>
    <row r="8631" spans="2:3" x14ac:dyDescent="0.25">
      <c r="B8631" s="238">
        <v>8568</v>
      </c>
      <c r="C8631" s="237">
        <v>237.73230259978038</v>
      </c>
    </row>
    <row r="8632" spans="2:3" x14ac:dyDescent="0.25">
      <c r="B8632" s="238">
        <v>8569</v>
      </c>
      <c r="C8632" s="237">
        <v>361.77978807774582</v>
      </c>
    </row>
    <row r="8633" spans="2:3" x14ac:dyDescent="0.25">
      <c r="B8633" s="238">
        <v>8570</v>
      </c>
      <c r="C8633" s="237">
        <v>247.48538615642008</v>
      </c>
    </row>
    <row r="8634" spans="2:3" x14ac:dyDescent="0.25">
      <c r="B8634" s="238">
        <v>8571</v>
      </c>
      <c r="C8634" s="237">
        <v>68.636041339830797</v>
      </c>
    </row>
    <row r="8635" spans="2:3" x14ac:dyDescent="0.25">
      <c r="B8635" s="238">
        <v>8572</v>
      </c>
      <c r="C8635" s="237">
        <v>132.75477252976978</v>
      </c>
    </row>
    <row r="8636" spans="2:3" x14ac:dyDescent="0.25">
      <c r="B8636" s="238">
        <v>8573</v>
      </c>
      <c r="C8636" s="237">
        <v>6.617325401933968</v>
      </c>
    </row>
    <row r="8637" spans="2:3" x14ac:dyDescent="0.25">
      <c r="B8637" s="238">
        <v>8574</v>
      </c>
      <c r="C8637" s="237">
        <v>-21.895089777848142</v>
      </c>
    </row>
    <row r="8638" spans="2:3" x14ac:dyDescent="0.25">
      <c r="B8638" s="238">
        <v>8575</v>
      </c>
      <c r="C8638" s="237">
        <v>128.33639171124594</v>
      </c>
    </row>
    <row r="8639" spans="2:3" x14ac:dyDescent="0.25">
      <c r="B8639" s="238">
        <v>8576</v>
      </c>
      <c r="C8639" s="237">
        <v>-54.824600148309116</v>
      </c>
    </row>
    <row r="8640" spans="2:3" x14ac:dyDescent="0.25">
      <c r="B8640" s="238">
        <v>8577</v>
      </c>
      <c r="C8640" s="237">
        <v>104.89604630086701</v>
      </c>
    </row>
    <row r="8641" spans="2:3" x14ac:dyDescent="0.25">
      <c r="B8641" s="238">
        <v>8578</v>
      </c>
      <c r="C8641" s="237">
        <v>114.87160568229407</v>
      </c>
    </row>
    <row r="8642" spans="2:3" x14ac:dyDescent="0.25">
      <c r="B8642" s="238">
        <v>8579</v>
      </c>
      <c r="C8642" s="237">
        <v>68.666623806677052</v>
      </c>
    </row>
    <row r="8643" spans="2:3" x14ac:dyDescent="0.25">
      <c r="B8643" s="238">
        <v>8580</v>
      </c>
      <c r="C8643" s="237">
        <v>-24.084225943914021</v>
      </c>
    </row>
    <row r="8644" spans="2:3" x14ac:dyDescent="0.25">
      <c r="B8644" s="238">
        <v>8581</v>
      </c>
      <c r="C8644" s="237">
        <v>216.89607597581994</v>
      </c>
    </row>
    <row r="8645" spans="2:3" x14ac:dyDescent="0.25">
      <c r="B8645" s="238">
        <v>8582</v>
      </c>
      <c r="C8645" s="237">
        <v>264.75212178950068</v>
      </c>
    </row>
    <row r="8646" spans="2:3" x14ac:dyDescent="0.25">
      <c r="B8646" s="238">
        <v>8583</v>
      </c>
      <c r="C8646" s="237">
        <v>114.38902051961894</v>
      </c>
    </row>
    <row r="8647" spans="2:3" x14ac:dyDescent="0.25">
      <c r="B8647" s="238">
        <v>8584</v>
      </c>
      <c r="C8647" s="237">
        <v>-77.323975983757123</v>
      </c>
    </row>
    <row r="8648" spans="2:3" x14ac:dyDescent="0.25">
      <c r="B8648" s="238">
        <v>8585</v>
      </c>
      <c r="C8648" s="237">
        <v>319.34485817121288</v>
      </c>
    </row>
    <row r="8649" spans="2:3" x14ac:dyDescent="0.25">
      <c r="B8649" s="238">
        <v>8586</v>
      </c>
      <c r="C8649" s="237">
        <v>19.891477350361157</v>
      </c>
    </row>
    <row r="8650" spans="2:3" x14ac:dyDescent="0.25">
      <c r="B8650" s="238">
        <v>8587</v>
      </c>
      <c r="C8650" s="237">
        <v>23.138655391729685</v>
      </c>
    </row>
    <row r="8651" spans="2:3" x14ac:dyDescent="0.25">
      <c r="B8651" s="238">
        <v>8588</v>
      </c>
      <c r="C8651" s="237">
        <v>1.3672316171484908</v>
      </c>
    </row>
    <row r="8652" spans="2:3" x14ac:dyDescent="0.25">
      <c r="B8652" s="238">
        <v>8589</v>
      </c>
      <c r="C8652" s="237">
        <v>294.13924577945369</v>
      </c>
    </row>
    <row r="8653" spans="2:3" x14ac:dyDescent="0.25">
      <c r="B8653" s="238">
        <v>8590</v>
      </c>
      <c r="C8653" s="237">
        <v>310.35819647406754</v>
      </c>
    </row>
    <row r="8654" spans="2:3" x14ac:dyDescent="0.25">
      <c r="B8654" s="238">
        <v>8591</v>
      </c>
      <c r="C8654" s="237">
        <v>113.42519353611124</v>
      </c>
    </row>
    <row r="8655" spans="2:3" x14ac:dyDescent="0.25">
      <c r="B8655" s="238">
        <v>8592</v>
      </c>
      <c r="C8655" s="237">
        <v>386.62101485490831</v>
      </c>
    </row>
    <row r="8656" spans="2:3" x14ac:dyDescent="0.25">
      <c r="B8656" s="238">
        <v>8593</v>
      </c>
      <c r="C8656" s="237">
        <v>195.6445225100276</v>
      </c>
    </row>
    <row r="8657" spans="2:3" x14ac:dyDescent="0.25">
      <c r="B8657" s="238">
        <v>8594</v>
      </c>
      <c r="C8657" s="237">
        <v>121.34593373237834</v>
      </c>
    </row>
    <row r="8658" spans="2:3" x14ac:dyDescent="0.25">
      <c r="B8658" s="238">
        <v>8595</v>
      </c>
      <c r="C8658" s="237">
        <v>44.896784502811499</v>
      </c>
    </row>
    <row r="8659" spans="2:3" x14ac:dyDescent="0.25">
      <c r="B8659" s="238">
        <v>8596</v>
      </c>
      <c r="C8659" s="237">
        <v>-96.274255070168039</v>
      </c>
    </row>
    <row r="8660" spans="2:3" x14ac:dyDescent="0.25">
      <c r="B8660" s="238">
        <v>8597</v>
      </c>
      <c r="C8660" s="237">
        <v>-96.740269278214839</v>
      </c>
    </row>
    <row r="8661" spans="2:3" x14ac:dyDescent="0.25">
      <c r="B8661" s="238">
        <v>8598</v>
      </c>
      <c r="C8661" s="237">
        <v>134.10692346281471</v>
      </c>
    </row>
    <row r="8662" spans="2:3" x14ac:dyDescent="0.25">
      <c r="B8662" s="238">
        <v>8599</v>
      </c>
      <c r="C8662" s="237">
        <v>93.207321344546614</v>
      </c>
    </row>
    <row r="8663" spans="2:3" x14ac:dyDescent="0.25">
      <c r="B8663" s="238">
        <v>8600</v>
      </c>
      <c r="C8663" s="237">
        <v>112.25031209483252</v>
      </c>
    </row>
    <row r="8664" spans="2:3" x14ac:dyDescent="0.25">
      <c r="B8664" s="238">
        <v>8601</v>
      </c>
      <c r="C8664" s="237">
        <v>192.4671411661775</v>
      </c>
    </row>
    <row r="8665" spans="2:3" x14ac:dyDescent="0.25">
      <c r="B8665" s="238">
        <v>8602</v>
      </c>
      <c r="C8665" s="237">
        <v>291.81085763881765</v>
      </c>
    </row>
    <row r="8666" spans="2:3" x14ac:dyDescent="0.25">
      <c r="B8666" s="238">
        <v>8603</v>
      </c>
      <c r="C8666" s="237">
        <v>35.045368705378309</v>
      </c>
    </row>
    <row r="8667" spans="2:3" x14ac:dyDescent="0.25">
      <c r="B8667" s="238">
        <v>8604</v>
      </c>
      <c r="C8667" s="237">
        <v>210.67568793367894</v>
      </c>
    </row>
    <row r="8668" spans="2:3" x14ac:dyDescent="0.25">
      <c r="B8668" s="238">
        <v>8605</v>
      </c>
      <c r="C8668" s="237">
        <v>-43.66758988713832</v>
      </c>
    </row>
    <row r="8669" spans="2:3" x14ac:dyDescent="0.25">
      <c r="B8669" s="238">
        <v>8606</v>
      </c>
      <c r="C8669" s="237">
        <v>252.99920455715397</v>
      </c>
    </row>
    <row r="8670" spans="2:3" x14ac:dyDescent="0.25">
      <c r="B8670" s="238">
        <v>8607</v>
      </c>
      <c r="C8670" s="237">
        <v>128.37292958712683</v>
      </c>
    </row>
    <row r="8671" spans="2:3" x14ac:dyDescent="0.25">
      <c r="B8671" s="238">
        <v>8608</v>
      </c>
      <c r="C8671" s="237">
        <v>123.98695140545536</v>
      </c>
    </row>
    <row r="8672" spans="2:3" x14ac:dyDescent="0.25">
      <c r="B8672" s="238">
        <v>8609</v>
      </c>
      <c r="C8672" s="237">
        <v>273.96939116066079</v>
      </c>
    </row>
    <row r="8673" spans="2:3" x14ac:dyDescent="0.25">
      <c r="B8673" s="238">
        <v>8610</v>
      </c>
      <c r="C8673" s="237">
        <v>196.72842705358119</v>
      </c>
    </row>
    <row r="8674" spans="2:3" x14ac:dyDescent="0.25">
      <c r="B8674" s="238">
        <v>8611</v>
      </c>
      <c r="C8674" s="237">
        <v>136.67414798186127</v>
      </c>
    </row>
    <row r="8675" spans="2:3" x14ac:dyDescent="0.25">
      <c r="B8675" s="238">
        <v>8612</v>
      </c>
      <c r="C8675" s="237">
        <v>-65.418641180080783</v>
      </c>
    </row>
    <row r="8676" spans="2:3" x14ac:dyDescent="0.25">
      <c r="B8676" s="238">
        <v>8613</v>
      </c>
      <c r="C8676" s="237">
        <v>157.47918490583763</v>
      </c>
    </row>
    <row r="8677" spans="2:3" x14ac:dyDescent="0.25">
      <c r="B8677" s="238">
        <v>8614</v>
      </c>
      <c r="C8677" s="237">
        <v>47.692338467577642</v>
      </c>
    </row>
    <row r="8678" spans="2:3" x14ac:dyDescent="0.25">
      <c r="B8678" s="238">
        <v>8615</v>
      </c>
      <c r="C8678" s="237">
        <v>-133.88587669812469</v>
      </c>
    </row>
    <row r="8679" spans="2:3" x14ac:dyDescent="0.25">
      <c r="B8679" s="238">
        <v>8616</v>
      </c>
      <c r="C8679" s="237">
        <v>75.881509248847692</v>
      </c>
    </row>
    <row r="8680" spans="2:3" x14ac:dyDescent="0.25">
      <c r="B8680" s="238">
        <v>8617</v>
      </c>
      <c r="C8680" s="237">
        <v>334.48570725630259</v>
      </c>
    </row>
    <row r="8681" spans="2:3" x14ac:dyDescent="0.25">
      <c r="B8681" s="238">
        <v>8618</v>
      </c>
      <c r="C8681" s="237">
        <v>65.261221915022091</v>
      </c>
    </row>
    <row r="8682" spans="2:3" x14ac:dyDescent="0.25">
      <c r="B8682" s="238">
        <v>8619</v>
      </c>
      <c r="C8682" s="237">
        <v>-142.13750598417073</v>
      </c>
    </row>
    <row r="8683" spans="2:3" x14ac:dyDescent="0.25">
      <c r="B8683" s="238">
        <v>8620</v>
      </c>
      <c r="C8683" s="237">
        <v>-63.415473897823006</v>
      </c>
    </row>
    <row r="8684" spans="2:3" x14ac:dyDescent="0.25">
      <c r="B8684" s="238">
        <v>8621</v>
      </c>
      <c r="C8684" s="237">
        <v>270.71369237455974</v>
      </c>
    </row>
    <row r="8685" spans="2:3" x14ac:dyDescent="0.25">
      <c r="B8685" s="238">
        <v>8622</v>
      </c>
      <c r="C8685" s="237">
        <v>358.44097095663318</v>
      </c>
    </row>
    <row r="8686" spans="2:3" x14ac:dyDescent="0.25">
      <c r="B8686" s="238">
        <v>8623</v>
      </c>
      <c r="C8686" s="237">
        <v>205.82172726560594</v>
      </c>
    </row>
    <row r="8687" spans="2:3" x14ac:dyDescent="0.25">
      <c r="B8687" s="238">
        <v>8624</v>
      </c>
      <c r="C8687" s="237">
        <v>-12.220757943351344</v>
      </c>
    </row>
    <row r="8688" spans="2:3" x14ac:dyDescent="0.25">
      <c r="B8688" s="238">
        <v>8625</v>
      </c>
      <c r="C8688" s="237">
        <v>61.929018982092735</v>
      </c>
    </row>
    <row r="8689" spans="2:3" x14ac:dyDescent="0.25">
      <c r="B8689" s="238">
        <v>8626</v>
      </c>
      <c r="C8689" s="237">
        <v>82.254710026898152</v>
      </c>
    </row>
    <row r="8690" spans="2:3" x14ac:dyDescent="0.25">
      <c r="B8690" s="238">
        <v>8627</v>
      </c>
      <c r="C8690" s="237">
        <v>511.87047924902248</v>
      </c>
    </row>
    <row r="8691" spans="2:3" x14ac:dyDescent="0.25">
      <c r="B8691" s="238">
        <v>8628</v>
      </c>
      <c r="C8691" s="237">
        <v>234.64837298266465</v>
      </c>
    </row>
    <row r="8692" spans="2:3" x14ac:dyDescent="0.25">
      <c r="B8692" s="238">
        <v>8629</v>
      </c>
      <c r="C8692" s="237">
        <v>56.255629384428659</v>
      </c>
    </row>
    <row r="8693" spans="2:3" x14ac:dyDescent="0.25">
      <c r="B8693" s="238">
        <v>8630</v>
      </c>
      <c r="C8693" s="237">
        <v>127.04972139208988</v>
      </c>
    </row>
    <row r="8694" spans="2:3" x14ac:dyDescent="0.25">
      <c r="B8694" s="238">
        <v>8631</v>
      </c>
      <c r="C8694" s="237">
        <v>160.50631459876126</v>
      </c>
    </row>
    <row r="8695" spans="2:3" x14ac:dyDescent="0.25">
      <c r="B8695" s="238">
        <v>8632</v>
      </c>
      <c r="C8695" s="237">
        <v>252.9206669881552</v>
      </c>
    </row>
    <row r="8696" spans="2:3" x14ac:dyDescent="0.25">
      <c r="B8696" s="238">
        <v>8633</v>
      </c>
      <c r="C8696" s="237">
        <v>22.446513052282185</v>
      </c>
    </row>
    <row r="8697" spans="2:3" x14ac:dyDescent="0.25">
      <c r="B8697" s="238">
        <v>8634</v>
      </c>
      <c r="C8697" s="237">
        <v>352.61694706412186</v>
      </c>
    </row>
    <row r="8698" spans="2:3" x14ac:dyDescent="0.25">
      <c r="B8698" s="238">
        <v>8635</v>
      </c>
      <c r="C8698" s="237">
        <v>238.30362630557514</v>
      </c>
    </row>
    <row r="8699" spans="2:3" x14ac:dyDescent="0.25">
      <c r="B8699" s="238">
        <v>8636</v>
      </c>
      <c r="C8699" s="237">
        <v>153.27795721639123</v>
      </c>
    </row>
    <row r="8700" spans="2:3" x14ac:dyDescent="0.25">
      <c r="B8700" s="238">
        <v>8637</v>
      </c>
      <c r="C8700" s="237">
        <v>131.01984789146002</v>
      </c>
    </row>
    <row r="8701" spans="2:3" x14ac:dyDescent="0.25">
      <c r="B8701" s="238">
        <v>8638</v>
      </c>
      <c r="C8701" s="237">
        <v>246.92432322088177</v>
      </c>
    </row>
    <row r="8702" spans="2:3" x14ac:dyDescent="0.25">
      <c r="B8702" s="238">
        <v>8639</v>
      </c>
      <c r="C8702" s="237">
        <v>186.58818212666569</v>
      </c>
    </row>
    <row r="8703" spans="2:3" x14ac:dyDescent="0.25">
      <c r="B8703" s="238">
        <v>8640</v>
      </c>
      <c r="C8703" s="237">
        <v>-39.886695048055572</v>
      </c>
    </row>
    <row r="8704" spans="2:3" x14ac:dyDescent="0.25">
      <c r="B8704" s="238">
        <v>8641</v>
      </c>
      <c r="C8704" s="237">
        <v>293.86697841477712</v>
      </c>
    </row>
    <row r="8705" spans="2:3" x14ac:dyDescent="0.25">
      <c r="B8705" s="238">
        <v>8642</v>
      </c>
      <c r="C8705" s="237">
        <v>156.51067128752587</v>
      </c>
    </row>
    <row r="8706" spans="2:3" x14ac:dyDescent="0.25">
      <c r="B8706" s="238">
        <v>8643</v>
      </c>
      <c r="C8706" s="237">
        <v>111.01024248515952</v>
      </c>
    </row>
    <row r="8707" spans="2:3" x14ac:dyDescent="0.25">
      <c r="B8707" s="238">
        <v>8644</v>
      </c>
      <c r="C8707" s="237">
        <v>234.96272594511333</v>
      </c>
    </row>
    <row r="8708" spans="2:3" x14ac:dyDescent="0.25">
      <c r="B8708" s="238">
        <v>8645</v>
      </c>
      <c r="C8708" s="237">
        <v>227.14832963108154</v>
      </c>
    </row>
    <row r="8709" spans="2:3" x14ac:dyDescent="0.25">
      <c r="B8709" s="238">
        <v>8646</v>
      </c>
      <c r="C8709" s="237">
        <v>39.105852314681542</v>
      </c>
    </row>
    <row r="8710" spans="2:3" x14ac:dyDescent="0.25">
      <c r="B8710" s="238">
        <v>8647</v>
      </c>
      <c r="C8710" s="237">
        <v>84.310432684106772</v>
      </c>
    </row>
    <row r="8711" spans="2:3" x14ac:dyDescent="0.25">
      <c r="B8711" s="238">
        <v>8648</v>
      </c>
      <c r="C8711" s="237">
        <v>-43.492765409963113</v>
      </c>
    </row>
    <row r="8712" spans="2:3" x14ac:dyDescent="0.25">
      <c r="B8712" s="238">
        <v>8649</v>
      </c>
      <c r="C8712" s="237">
        <v>234.2598091818403</v>
      </c>
    </row>
    <row r="8713" spans="2:3" x14ac:dyDescent="0.25">
      <c r="B8713" s="238">
        <v>8650</v>
      </c>
      <c r="C8713" s="237">
        <v>89.376670483567722</v>
      </c>
    </row>
    <row r="8714" spans="2:3" x14ac:dyDescent="0.25">
      <c r="B8714" s="238">
        <v>8651</v>
      </c>
      <c r="C8714" s="237">
        <v>65.36642687601578</v>
      </c>
    </row>
    <row r="8715" spans="2:3" x14ac:dyDescent="0.25">
      <c r="B8715" s="238">
        <v>8652</v>
      </c>
      <c r="C8715" s="237">
        <v>-69.007821300193257</v>
      </c>
    </row>
    <row r="8716" spans="2:3" x14ac:dyDescent="0.25">
      <c r="B8716" s="238">
        <v>8653</v>
      </c>
      <c r="C8716" s="237">
        <v>94.235046966943514</v>
      </c>
    </row>
    <row r="8717" spans="2:3" x14ac:dyDescent="0.25">
      <c r="B8717" s="238">
        <v>8654</v>
      </c>
      <c r="C8717" s="237">
        <v>177.3780732049342</v>
      </c>
    </row>
    <row r="8718" spans="2:3" x14ac:dyDescent="0.25">
      <c r="B8718" s="238">
        <v>8655</v>
      </c>
      <c r="C8718" s="237">
        <v>247.62786100473295</v>
      </c>
    </row>
    <row r="8719" spans="2:3" x14ac:dyDescent="0.25">
      <c r="B8719" s="238">
        <v>8656</v>
      </c>
      <c r="C8719" s="237">
        <v>92.908571956094619</v>
      </c>
    </row>
    <row r="8720" spans="2:3" x14ac:dyDescent="0.25">
      <c r="B8720" s="238">
        <v>8657</v>
      </c>
      <c r="C8720" s="237">
        <v>134.39662169775633</v>
      </c>
    </row>
    <row r="8721" spans="2:3" x14ac:dyDescent="0.25">
      <c r="B8721" s="238">
        <v>8658</v>
      </c>
      <c r="C8721" s="237">
        <v>87.550032236629661</v>
      </c>
    </row>
    <row r="8722" spans="2:3" x14ac:dyDescent="0.25">
      <c r="B8722" s="238">
        <v>8659</v>
      </c>
      <c r="C8722" s="237">
        <v>-36.430158035917486</v>
      </c>
    </row>
    <row r="8723" spans="2:3" x14ac:dyDescent="0.25">
      <c r="B8723" s="238">
        <v>8660</v>
      </c>
      <c r="C8723" s="237">
        <v>-38.257348706908459</v>
      </c>
    </row>
    <row r="8724" spans="2:3" x14ac:dyDescent="0.25">
      <c r="B8724" s="238">
        <v>8661</v>
      </c>
      <c r="C8724" s="237">
        <v>298.45543074310376</v>
      </c>
    </row>
    <row r="8725" spans="2:3" x14ac:dyDescent="0.25">
      <c r="B8725" s="238">
        <v>8662</v>
      </c>
      <c r="C8725" s="237">
        <v>43.466942468533645</v>
      </c>
    </row>
    <row r="8726" spans="2:3" x14ac:dyDescent="0.25">
      <c r="B8726" s="238">
        <v>8663</v>
      </c>
      <c r="C8726" s="237">
        <v>211.2528023912509</v>
      </c>
    </row>
    <row r="8727" spans="2:3" x14ac:dyDescent="0.25">
      <c r="B8727" s="238">
        <v>8664</v>
      </c>
      <c r="C8727" s="237">
        <v>-310.79929315817856</v>
      </c>
    </row>
    <row r="8728" spans="2:3" x14ac:dyDescent="0.25">
      <c r="B8728" s="238">
        <v>8665</v>
      </c>
      <c r="C8728" s="237">
        <v>31.294581972953608</v>
      </c>
    </row>
    <row r="8729" spans="2:3" x14ac:dyDescent="0.25">
      <c r="B8729" s="238">
        <v>8666</v>
      </c>
      <c r="C8729" s="237">
        <v>110.72310669335653</v>
      </c>
    </row>
    <row r="8730" spans="2:3" x14ac:dyDescent="0.25">
      <c r="B8730" s="238">
        <v>8667</v>
      </c>
      <c r="C8730" s="237">
        <v>-113.45488175297615</v>
      </c>
    </row>
    <row r="8731" spans="2:3" x14ac:dyDescent="0.25">
      <c r="B8731" s="238">
        <v>8668</v>
      </c>
      <c r="C8731" s="237">
        <v>199.25547219318386</v>
      </c>
    </row>
    <row r="8732" spans="2:3" x14ac:dyDescent="0.25">
      <c r="B8732" s="238">
        <v>8669</v>
      </c>
      <c r="C8732" s="237">
        <v>285.93707885288762</v>
      </c>
    </row>
    <row r="8733" spans="2:3" x14ac:dyDescent="0.25">
      <c r="B8733" s="238">
        <v>8670</v>
      </c>
      <c r="C8733" s="237">
        <v>179.58106113930842</v>
      </c>
    </row>
    <row r="8734" spans="2:3" x14ac:dyDescent="0.25">
      <c r="B8734" s="238">
        <v>8671</v>
      </c>
      <c r="C8734" s="237">
        <v>198.59652382432256</v>
      </c>
    </row>
    <row r="8735" spans="2:3" x14ac:dyDescent="0.25">
      <c r="B8735" s="238">
        <v>8672</v>
      </c>
      <c r="C8735" s="237">
        <v>322.72253198601379</v>
      </c>
    </row>
    <row r="8736" spans="2:3" x14ac:dyDescent="0.25">
      <c r="B8736" s="238">
        <v>8673</v>
      </c>
      <c r="C8736" s="237">
        <v>-120.62625120403911</v>
      </c>
    </row>
    <row r="8737" spans="2:3" x14ac:dyDescent="0.25">
      <c r="B8737" s="238">
        <v>8674</v>
      </c>
      <c r="C8737" s="237">
        <v>-9.3744030507828597</v>
      </c>
    </row>
    <row r="8738" spans="2:3" x14ac:dyDescent="0.25">
      <c r="B8738" s="238">
        <v>8675</v>
      </c>
      <c r="C8738" s="237">
        <v>168.97906947951773</v>
      </c>
    </row>
    <row r="8739" spans="2:3" x14ac:dyDescent="0.25">
      <c r="B8739" s="238">
        <v>8676</v>
      </c>
      <c r="C8739" s="237">
        <v>-53.691027246642619</v>
      </c>
    </row>
    <row r="8740" spans="2:3" x14ac:dyDescent="0.25">
      <c r="B8740" s="238">
        <v>8677</v>
      </c>
      <c r="C8740" s="237">
        <v>16.355560326096807</v>
      </c>
    </row>
    <row r="8741" spans="2:3" x14ac:dyDescent="0.25">
      <c r="B8741" s="238">
        <v>8678</v>
      </c>
      <c r="C8741" s="237">
        <v>-90.88994070010051</v>
      </c>
    </row>
    <row r="8742" spans="2:3" x14ac:dyDescent="0.25">
      <c r="B8742" s="238">
        <v>8679</v>
      </c>
      <c r="C8742" s="237">
        <v>190.4299351256798</v>
      </c>
    </row>
    <row r="8743" spans="2:3" x14ac:dyDescent="0.25">
      <c r="B8743" s="238">
        <v>8680</v>
      </c>
      <c r="C8743" s="237">
        <v>52.078033500951463</v>
      </c>
    </row>
    <row r="8744" spans="2:3" x14ac:dyDescent="0.25">
      <c r="B8744" s="238">
        <v>8681</v>
      </c>
      <c r="C8744" s="237">
        <v>138.11973181342154</v>
      </c>
    </row>
    <row r="8745" spans="2:3" x14ac:dyDescent="0.25">
      <c r="B8745" s="238">
        <v>8682</v>
      </c>
      <c r="C8745" s="237">
        <v>135.52934426401566</v>
      </c>
    </row>
    <row r="8746" spans="2:3" x14ac:dyDescent="0.25">
      <c r="B8746" s="238">
        <v>8683</v>
      </c>
      <c r="C8746" s="237">
        <v>256.08437623904365</v>
      </c>
    </row>
    <row r="8747" spans="2:3" x14ac:dyDescent="0.25">
      <c r="B8747" s="238">
        <v>8684</v>
      </c>
      <c r="C8747" s="237">
        <v>140.05899210915823</v>
      </c>
    </row>
    <row r="8748" spans="2:3" x14ac:dyDescent="0.25">
      <c r="B8748" s="238">
        <v>8685</v>
      </c>
      <c r="C8748" s="237">
        <v>324.25136853632125</v>
      </c>
    </row>
    <row r="8749" spans="2:3" x14ac:dyDescent="0.25">
      <c r="B8749" s="238">
        <v>8686</v>
      </c>
      <c r="C8749" s="237">
        <v>-33.373824995337145</v>
      </c>
    </row>
    <row r="8750" spans="2:3" x14ac:dyDescent="0.25">
      <c r="B8750" s="238">
        <v>8687</v>
      </c>
      <c r="C8750" s="237">
        <v>-2.0354780094484823</v>
      </c>
    </row>
    <row r="8751" spans="2:3" x14ac:dyDescent="0.25">
      <c r="B8751" s="238">
        <v>8688</v>
      </c>
      <c r="C8751" s="237">
        <v>294.41378805120576</v>
      </c>
    </row>
    <row r="8752" spans="2:3" x14ac:dyDescent="0.25">
      <c r="B8752" s="238">
        <v>8689</v>
      </c>
      <c r="C8752" s="237">
        <v>209.00734505932661</v>
      </c>
    </row>
    <row r="8753" spans="2:3" x14ac:dyDescent="0.25">
      <c r="B8753" s="238">
        <v>8690</v>
      </c>
      <c r="C8753" s="237">
        <v>17.292808726446623</v>
      </c>
    </row>
    <row r="8754" spans="2:3" x14ac:dyDescent="0.25">
      <c r="B8754" s="238">
        <v>8691</v>
      </c>
      <c r="C8754" s="237">
        <v>56.167821561205834</v>
      </c>
    </row>
    <row r="8755" spans="2:3" x14ac:dyDescent="0.25">
      <c r="B8755" s="238">
        <v>8692</v>
      </c>
      <c r="C8755" s="237">
        <v>147.72602789919327</v>
      </c>
    </row>
    <row r="8756" spans="2:3" x14ac:dyDescent="0.25">
      <c r="B8756" s="238">
        <v>8693</v>
      </c>
      <c r="C8756" s="237">
        <v>246.77086870946638</v>
      </c>
    </row>
    <row r="8757" spans="2:3" x14ac:dyDescent="0.25">
      <c r="B8757" s="238">
        <v>8694</v>
      </c>
      <c r="C8757" s="237">
        <v>28.70801622050314</v>
      </c>
    </row>
    <row r="8758" spans="2:3" x14ac:dyDescent="0.25">
      <c r="B8758" s="238">
        <v>8695</v>
      </c>
      <c r="C8758" s="237">
        <v>48.554950233033253</v>
      </c>
    </row>
    <row r="8759" spans="2:3" x14ac:dyDescent="0.25">
      <c r="B8759" s="238">
        <v>8696</v>
      </c>
      <c r="C8759" s="237">
        <v>54.319209932046732</v>
      </c>
    </row>
    <row r="8760" spans="2:3" x14ac:dyDescent="0.25">
      <c r="B8760" s="238">
        <v>8697</v>
      </c>
      <c r="C8760" s="237">
        <v>-8.3904461855388206</v>
      </c>
    </row>
    <row r="8761" spans="2:3" x14ac:dyDescent="0.25">
      <c r="B8761" s="238">
        <v>8698</v>
      </c>
      <c r="C8761" s="237">
        <v>57.843140456640704</v>
      </c>
    </row>
    <row r="8762" spans="2:3" x14ac:dyDescent="0.25">
      <c r="B8762" s="238">
        <v>8699</v>
      </c>
      <c r="C8762" s="237">
        <v>235.76451281033013</v>
      </c>
    </row>
    <row r="8763" spans="2:3" x14ac:dyDescent="0.25">
      <c r="B8763" s="238">
        <v>8700</v>
      </c>
      <c r="C8763" s="237">
        <v>-118.4610538970671</v>
      </c>
    </row>
    <row r="8764" spans="2:3" x14ac:dyDescent="0.25">
      <c r="B8764" s="238">
        <v>8701</v>
      </c>
      <c r="C8764" s="237">
        <v>207.28609550527091</v>
      </c>
    </row>
    <row r="8765" spans="2:3" x14ac:dyDescent="0.25">
      <c r="B8765" s="238">
        <v>8702</v>
      </c>
      <c r="C8765" s="237">
        <v>248.84734345538945</v>
      </c>
    </row>
    <row r="8766" spans="2:3" x14ac:dyDescent="0.25">
      <c r="B8766" s="238">
        <v>8703</v>
      </c>
      <c r="C8766" s="237">
        <v>218.11307929333373</v>
      </c>
    </row>
    <row r="8767" spans="2:3" x14ac:dyDescent="0.25">
      <c r="B8767" s="238">
        <v>8704</v>
      </c>
      <c r="C8767" s="237">
        <v>79.369888350589093</v>
      </c>
    </row>
    <row r="8768" spans="2:3" x14ac:dyDescent="0.25">
      <c r="B8768" s="238">
        <v>8705</v>
      </c>
      <c r="C8768" s="237">
        <v>52.750487302946624</v>
      </c>
    </row>
    <row r="8769" spans="2:3" x14ac:dyDescent="0.25">
      <c r="B8769" s="238">
        <v>8706</v>
      </c>
      <c r="C8769" s="237">
        <v>35.799961953390294</v>
      </c>
    </row>
    <row r="8770" spans="2:3" x14ac:dyDescent="0.25">
      <c r="B8770" s="238">
        <v>8707</v>
      </c>
      <c r="C8770" s="237">
        <v>195.17073642654873</v>
      </c>
    </row>
    <row r="8771" spans="2:3" x14ac:dyDescent="0.25">
      <c r="B8771" s="238">
        <v>8708</v>
      </c>
      <c r="C8771" s="237">
        <v>-2.9157389734565697</v>
      </c>
    </row>
    <row r="8772" spans="2:3" x14ac:dyDescent="0.25">
      <c r="B8772" s="238">
        <v>8709</v>
      </c>
      <c r="C8772" s="237">
        <v>77.493558942004114</v>
      </c>
    </row>
    <row r="8773" spans="2:3" x14ac:dyDescent="0.25">
      <c r="B8773" s="238">
        <v>8710</v>
      </c>
      <c r="C8773" s="237">
        <v>144.10003677161316</v>
      </c>
    </row>
    <row r="8774" spans="2:3" x14ac:dyDescent="0.25">
      <c r="B8774" s="238">
        <v>8711</v>
      </c>
      <c r="C8774" s="237">
        <v>266.18395705515582</v>
      </c>
    </row>
    <row r="8775" spans="2:3" x14ac:dyDescent="0.25">
      <c r="B8775" s="238">
        <v>8712</v>
      </c>
      <c r="C8775" s="237">
        <v>22.20360591695686</v>
      </c>
    </row>
    <row r="8776" spans="2:3" x14ac:dyDescent="0.25">
      <c r="B8776" s="238">
        <v>8713</v>
      </c>
      <c r="C8776" s="237">
        <v>-109.30231592758065</v>
      </c>
    </row>
    <row r="8777" spans="2:3" x14ac:dyDescent="0.25">
      <c r="B8777" s="238">
        <v>8714</v>
      </c>
      <c r="C8777" s="237">
        <v>104.47674636508098</v>
      </c>
    </row>
    <row r="8778" spans="2:3" x14ac:dyDescent="0.25">
      <c r="B8778" s="238">
        <v>8715</v>
      </c>
      <c r="C8778" s="237">
        <v>-200.59454748982773</v>
      </c>
    </row>
    <row r="8779" spans="2:3" x14ac:dyDescent="0.25">
      <c r="B8779" s="238">
        <v>8716</v>
      </c>
      <c r="C8779" s="237">
        <v>207.24618742270223</v>
      </c>
    </row>
    <row r="8780" spans="2:3" x14ac:dyDescent="0.25">
      <c r="B8780" s="238">
        <v>8717</v>
      </c>
      <c r="C8780" s="237">
        <v>51.665305887989959</v>
      </c>
    </row>
    <row r="8781" spans="2:3" x14ac:dyDescent="0.25">
      <c r="B8781" s="238">
        <v>8718</v>
      </c>
      <c r="C8781" s="237">
        <v>113.84017923176422</v>
      </c>
    </row>
    <row r="8782" spans="2:3" x14ac:dyDescent="0.25">
      <c r="B8782" s="238">
        <v>8719</v>
      </c>
      <c r="C8782" s="237">
        <v>274.77599034680702</v>
      </c>
    </row>
    <row r="8783" spans="2:3" x14ac:dyDescent="0.25">
      <c r="B8783" s="238">
        <v>8720</v>
      </c>
      <c r="C8783" s="237">
        <v>145.80381030707849</v>
      </c>
    </row>
    <row r="8784" spans="2:3" x14ac:dyDescent="0.25">
      <c r="B8784" s="238">
        <v>8721</v>
      </c>
      <c r="C8784" s="237">
        <v>-8.8155293544706694</v>
      </c>
    </row>
    <row r="8785" spans="2:3" x14ac:dyDescent="0.25">
      <c r="B8785" s="238">
        <v>8722</v>
      </c>
      <c r="C8785" s="237">
        <v>9.3559979347933222</v>
      </c>
    </row>
    <row r="8786" spans="2:3" x14ac:dyDescent="0.25">
      <c r="B8786" s="238">
        <v>8723</v>
      </c>
      <c r="C8786" s="237">
        <v>175.07682720302796</v>
      </c>
    </row>
    <row r="8787" spans="2:3" x14ac:dyDescent="0.25">
      <c r="B8787" s="238">
        <v>8724</v>
      </c>
      <c r="C8787" s="237">
        <v>184.64385416858937</v>
      </c>
    </row>
    <row r="8788" spans="2:3" x14ac:dyDescent="0.25">
      <c r="B8788" s="238">
        <v>8725</v>
      </c>
      <c r="C8788" s="237">
        <v>135.02153518787424</v>
      </c>
    </row>
    <row r="8789" spans="2:3" x14ac:dyDescent="0.25">
      <c r="B8789" s="238">
        <v>8726</v>
      </c>
      <c r="C8789" s="237">
        <v>207.96082161522904</v>
      </c>
    </row>
    <row r="8790" spans="2:3" x14ac:dyDescent="0.25">
      <c r="B8790" s="238">
        <v>8727</v>
      </c>
      <c r="C8790" s="237">
        <v>187.91476774096287</v>
      </c>
    </row>
    <row r="8791" spans="2:3" x14ac:dyDescent="0.25">
      <c r="B8791" s="238">
        <v>8728</v>
      </c>
      <c r="C8791" s="237">
        <v>259.54673551905216</v>
      </c>
    </row>
    <row r="8792" spans="2:3" x14ac:dyDescent="0.25">
      <c r="B8792" s="238">
        <v>8729</v>
      </c>
      <c r="C8792" s="237">
        <v>191.76400637546186</v>
      </c>
    </row>
    <row r="8793" spans="2:3" x14ac:dyDescent="0.25">
      <c r="B8793" s="238">
        <v>8730</v>
      </c>
      <c r="C8793" s="237">
        <v>97.021070793823029</v>
      </c>
    </row>
    <row r="8794" spans="2:3" x14ac:dyDescent="0.25">
      <c r="B8794" s="238">
        <v>8731</v>
      </c>
      <c r="C8794" s="237">
        <v>206.85374183682154</v>
      </c>
    </row>
    <row r="8795" spans="2:3" x14ac:dyDescent="0.25">
      <c r="B8795" s="238">
        <v>8732</v>
      </c>
      <c r="C8795" s="237">
        <v>191.27141581555759</v>
      </c>
    </row>
    <row r="8796" spans="2:3" x14ac:dyDescent="0.25">
      <c r="B8796" s="238">
        <v>8733</v>
      </c>
      <c r="C8796" s="237">
        <v>210.04945993087645</v>
      </c>
    </row>
    <row r="8797" spans="2:3" x14ac:dyDescent="0.25">
      <c r="B8797" s="238">
        <v>8734</v>
      </c>
      <c r="C8797" s="237">
        <v>401.70208305861223</v>
      </c>
    </row>
    <row r="8798" spans="2:3" x14ac:dyDescent="0.25">
      <c r="B8798" s="238">
        <v>8735</v>
      </c>
      <c r="C8798" s="237">
        <v>187.77018360217886</v>
      </c>
    </row>
    <row r="8799" spans="2:3" x14ac:dyDescent="0.25">
      <c r="B8799" s="238">
        <v>8736</v>
      </c>
      <c r="C8799" s="237">
        <v>80.305768419678756</v>
      </c>
    </row>
    <row r="8800" spans="2:3" x14ac:dyDescent="0.25">
      <c r="B8800" s="238">
        <v>8737</v>
      </c>
      <c r="C8800" s="237">
        <v>-162.62830170086909</v>
      </c>
    </row>
    <row r="8801" spans="2:3" x14ac:dyDescent="0.25">
      <c r="B8801" s="238">
        <v>8738</v>
      </c>
      <c r="C8801" s="237">
        <v>93.649012754232388</v>
      </c>
    </row>
    <row r="8802" spans="2:3" x14ac:dyDescent="0.25">
      <c r="B8802" s="238">
        <v>8739</v>
      </c>
      <c r="C8802" s="237">
        <v>-95.405011722892937</v>
      </c>
    </row>
    <row r="8803" spans="2:3" x14ac:dyDescent="0.25">
      <c r="B8803" s="238">
        <v>8740</v>
      </c>
      <c r="C8803" s="237">
        <v>219.33622168711472</v>
      </c>
    </row>
    <row r="8804" spans="2:3" x14ac:dyDescent="0.25">
      <c r="B8804" s="238">
        <v>8741</v>
      </c>
      <c r="C8804" s="237">
        <v>67.82952275266527</v>
      </c>
    </row>
    <row r="8805" spans="2:3" x14ac:dyDescent="0.25">
      <c r="B8805" s="238">
        <v>8742</v>
      </c>
      <c r="C8805" s="237">
        <v>123.96678403755588</v>
      </c>
    </row>
    <row r="8806" spans="2:3" x14ac:dyDescent="0.25">
      <c r="B8806" s="238">
        <v>8743</v>
      </c>
      <c r="C8806" s="237">
        <v>43.322513432991769</v>
      </c>
    </row>
    <row r="8807" spans="2:3" x14ac:dyDescent="0.25">
      <c r="B8807" s="238">
        <v>8744</v>
      </c>
      <c r="C8807" s="237">
        <v>65.675269255739096</v>
      </c>
    </row>
    <row r="8808" spans="2:3" x14ac:dyDescent="0.25">
      <c r="B8808" s="238">
        <v>8745</v>
      </c>
      <c r="C8808" s="237">
        <v>33.740529822577386</v>
      </c>
    </row>
    <row r="8809" spans="2:3" x14ac:dyDescent="0.25">
      <c r="B8809" s="238">
        <v>8746</v>
      </c>
      <c r="C8809" s="237">
        <v>60.3754872418464</v>
      </c>
    </row>
    <row r="8810" spans="2:3" x14ac:dyDescent="0.25">
      <c r="B8810" s="238">
        <v>8747</v>
      </c>
      <c r="C8810" s="237">
        <v>181.69744799482584</v>
      </c>
    </row>
    <row r="8811" spans="2:3" x14ac:dyDescent="0.25">
      <c r="B8811" s="238">
        <v>8748</v>
      </c>
      <c r="C8811" s="237">
        <v>4.7672068368903098</v>
      </c>
    </row>
    <row r="8812" spans="2:3" x14ac:dyDescent="0.25">
      <c r="B8812" s="238">
        <v>8749</v>
      </c>
      <c r="C8812" s="237">
        <v>64.35636724689445</v>
      </c>
    </row>
    <row r="8813" spans="2:3" x14ac:dyDescent="0.25">
      <c r="B8813" s="238">
        <v>8750</v>
      </c>
      <c r="C8813" s="237">
        <v>159.74729383587854</v>
      </c>
    </row>
    <row r="8814" spans="2:3" x14ac:dyDescent="0.25">
      <c r="B8814" s="238">
        <v>8751</v>
      </c>
      <c r="C8814" s="237">
        <v>227.27722976179751</v>
      </c>
    </row>
    <row r="8815" spans="2:3" x14ac:dyDescent="0.25">
      <c r="B8815" s="238">
        <v>8752</v>
      </c>
      <c r="C8815" s="237">
        <v>10.159449089459414</v>
      </c>
    </row>
    <row r="8816" spans="2:3" x14ac:dyDescent="0.25">
      <c r="B8816" s="238">
        <v>8753</v>
      </c>
      <c r="C8816" s="237">
        <v>226.45772736243856</v>
      </c>
    </row>
    <row r="8817" spans="2:3" x14ac:dyDescent="0.25">
      <c r="B8817" s="238">
        <v>8754</v>
      </c>
      <c r="C8817" s="237">
        <v>172.15686437075493</v>
      </c>
    </row>
    <row r="8818" spans="2:3" x14ac:dyDescent="0.25">
      <c r="B8818" s="238">
        <v>8755</v>
      </c>
      <c r="C8818" s="237">
        <v>44.36580007428222</v>
      </c>
    </row>
    <row r="8819" spans="2:3" x14ac:dyDescent="0.25">
      <c r="B8819" s="238">
        <v>8756</v>
      </c>
      <c r="C8819" s="237">
        <v>-28.958750193898965</v>
      </c>
    </row>
    <row r="8820" spans="2:3" x14ac:dyDescent="0.25">
      <c r="B8820" s="238">
        <v>8757</v>
      </c>
      <c r="C8820" s="237">
        <v>83.42982073821716</v>
      </c>
    </row>
    <row r="8821" spans="2:3" x14ac:dyDescent="0.25">
      <c r="B8821" s="238">
        <v>8758</v>
      </c>
      <c r="C8821" s="237">
        <v>353.34081522588826</v>
      </c>
    </row>
    <row r="8822" spans="2:3" x14ac:dyDescent="0.25">
      <c r="B8822" s="238">
        <v>8759</v>
      </c>
      <c r="C8822" s="237">
        <v>-144.46020131235076</v>
      </c>
    </row>
    <row r="8823" spans="2:3" x14ac:dyDescent="0.25">
      <c r="B8823" s="238">
        <v>8760</v>
      </c>
      <c r="C8823" s="237">
        <v>177.41655563141967</v>
      </c>
    </row>
    <row r="8824" spans="2:3" x14ac:dyDescent="0.25">
      <c r="B8824" s="238">
        <v>8761</v>
      </c>
      <c r="C8824" s="237">
        <v>158.2956971917246</v>
      </c>
    </row>
    <row r="8825" spans="2:3" x14ac:dyDescent="0.25">
      <c r="B8825" s="238">
        <v>8762</v>
      </c>
      <c r="C8825" s="237">
        <v>256.78066061266463</v>
      </c>
    </row>
    <row r="8826" spans="2:3" x14ac:dyDescent="0.25">
      <c r="B8826" s="238">
        <v>8763</v>
      </c>
      <c r="C8826" s="237">
        <v>225.63013608302609</v>
      </c>
    </row>
    <row r="8827" spans="2:3" x14ac:dyDescent="0.25">
      <c r="B8827" s="238">
        <v>8764</v>
      </c>
      <c r="C8827" s="237">
        <v>227.80743842034354</v>
      </c>
    </row>
    <row r="8828" spans="2:3" x14ac:dyDescent="0.25">
      <c r="B8828" s="238">
        <v>8765</v>
      </c>
      <c r="C8828" s="237">
        <v>115.88912074902979</v>
      </c>
    </row>
    <row r="8829" spans="2:3" x14ac:dyDescent="0.25">
      <c r="B8829" s="238">
        <v>8766</v>
      </c>
      <c r="C8829" s="237">
        <v>199.09627702226777</v>
      </c>
    </row>
    <row r="8830" spans="2:3" x14ac:dyDescent="0.25">
      <c r="B8830" s="238">
        <v>8767</v>
      </c>
      <c r="C8830" s="237">
        <v>237.67621911041351</v>
      </c>
    </row>
    <row r="8831" spans="2:3" x14ac:dyDescent="0.25">
      <c r="B8831" s="238">
        <v>8768</v>
      </c>
      <c r="C8831" s="237">
        <v>251.1805978962997</v>
      </c>
    </row>
    <row r="8832" spans="2:3" x14ac:dyDescent="0.25">
      <c r="B8832" s="238">
        <v>8769</v>
      </c>
      <c r="C8832" s="237">
        <v>64.589212916920445</v>
      </c>
    </row>
    <row r="8833" spans="2:3" x14ac:dyDescent="0.25">
      <c r="B8833" s="238">
        <v>8770</v>
      </c>
      <c r="C8833" s="237">
        <v>187.18084589781381</v>
      </c>
    </row>
    <row r="8834" spans="2:3" x14ac:dyDescent="0.25">
      <c r="B8834" s="238">
        <v>8771</v>
      </c>
      <c r="C8834" s="237">
        <v>113.98458793459442</v>
      </c>
    </row>
    <row r="8835" spans="2:3" x14ac:dyDescent="0.25">
      <c r="B8835" s="238">
        <v>8772</v>
      </c>
      <c r="C8835" s="237">
        <v>199.58046432092749</v>
      </c>
    </row>
    <row r="8836" spans="2:3" x14ac:dyDescent="0.25">
      <c r="B8836" s="238">
        <v>8773</v>
      </c>
      <c r="C8836" s="237">
        <v>96.203345081171662</v>
      </c>
    </row>
    <row r="8837" spans="2:3" x14ac:dyDescent="0.25">
      <c r="B8837" s="238">
        <v>8774</v>
      </c>
      <c r="C8837" s="237">
        <v>130.35750025826354</v>
      </c>
    </row>
    <row r="8838" spans="2:3" x14ac:dyDescent="0.25">
      <c r="B8838" s="238">
        <v>8775</v>
      </c>
      <c r="C8838" s="237">
        <v>232.4289815431365</v>
      </c>
    </row>
    <row r="8839" spans="2:3" x14ac:dyDescent="0.25">
      <c r="B8839" s="238">
        <v>8776</v>
      </c>
      <c r="C8839" s="237">
        <v>212.89929275019045</v>
      </c>
    </row>
    <row r="8840" spans="2:3" x14ac:dyDescent="0.25">
      <c r="B8840" s="238">
        <v>8777</v>
      </c>
      <c r="C8840" s="237">
        <v>205.24038034222997</v>
      </c>
    </row>
    <row r="8841" spans="2:3" x14ac:dyDescent="0.25">
      <c r="B8841" s="238">
        <v>8778</v>
      </c>
      <c r="C8841" s="237">
        <v>347.04240770314686</v>
      </c>
    </row>
    <row r="8842" spans="2:3" x14ac:dyDescent="0.25">
      <c r="B8842" s="238">
        <v>8779</v>
      </c>
      <c r="C8842" s="237">
        <v>250.69715448089067</v>
      </c>
    </row>
    <row r="8843" spans="2:3" x14ac:dyDescent="0.25">
      <c r="B8843" s="238">
        <v>8780</v>
      </c>
      <c r="C8843" s="237">
        <v>-131.03368514143901</v>
      </c>
    </row>
    <row r="8844" spans="2:3" x14ac:dyDescent="0.25">
      <c r="B8844" s="238">
        <v>8781</v>
      </c>
      <c r="C8844" s="237">
        <v>8.3222807295898917</v>
      </c>
    </row>
    <row r="8845" spans="2:3" x14ac:dyDescent="0.25">
      <c r="B8845" s="238">
        <v>8782</v>
      </c>
      <c r="C8845" s="237">
        <v>51.803277590320107</v>
      </c>
    </row>
    <row r="8846" spans="2:3" x14ac:dyDescent="0.25">
      <c r="B8846" s="238">
        <v>8783</v>
      </c>
      <c r="C8846" s="237">
        <v>179.29020275150651</v>
      </c>
    </row>
    <row r="8847" spans="2:3" x14ac:dyDescent="0.25">
      <c r="B8847" s="238">
        <v>8784</v>
      </c>
      <c r="C8847" s="237">
        <v>-15.835499404617792</v>
      </c>
    </row>
    <row r="8848" spans="2:3" x14ac:dyDescent="0.25">
      <c r="B8848" s="238">
        <v>8785</v>
      </c>
      <c r="C8848" s="237">
        <v>198.77411180557633</v>
      </c>
    </row>
    <row r="8849" spans="2:3" x14ac:dyDescent="0.25">
      <c r="B8849" s="238">
        <v>8786</v>
      </c>
      <c r="C8849" s="237">
        <v>-28.588913130946594</v>
      </c>
    </row>
    <row r="8850" spans="2:3" x14ac:dyDescent="0.25">
      <c r="B8850" s="238">
        <v>8787</v>
      </c>
      <c r="C8850" s="237">
        <v>-23.889918461606669</v>
      </c>
    </row>
    <row r="8851" spans="2:3" x14ac:dyDescent="0.25">
      <c r="B8851" s="238">
        <v>8788</v>
      </c>
      <c r="C8851" s="237">
        <v>195.29324168902764</v>
      </c>
    </row>
    <row r="8852" spans="2:3" x14ac:dyDescent="0.25">
      <c r="B8852" s="238">
        <v>8789</v>
      </c>
      <c r="C8852" s="237">
        <v>464.18932643753527</v>
      </c>
    </row>
    <row r="8853" spans="2:3" x14ac:dyDescent="0.25">
      <c r="B8853" s="238">
        <v>8790</v>
      </c>
      <c r="C8853" s="237">
        <v>113.37407759363926</v>
      </c>
    </row>
    <row r="8854" spans="2:3" x14ac:dyDescent="0.25">
      <c r="B8854" s="238">
        <v>8791</v>
      </c>
      <c r="C8854" s="237">
        <v>89.470744759666673</v>
      </c>
    </row>
    <row r="8855" spans="2:3" x14ac:dyDescent="0.25">
      <c r="B8855" s="238">
        <v>8792</v>
      </c>
      <c r="C8855" s="237">
        <v>-72.294355111187457</v>
      </c>
    </row>
    <row r="8856" spans="2:3" x14ac:dyDescent="0.25">
      <c r="B8856" s="238">
        <v>8793</v>
      </c>
      <c r="C8856" s="237">
        <v>197.76504388163664</v>
      </c>
    </row>
    <row r="8857" spans="2:3" x14ac:dyDescent="0.25">
      <c r="B8857" s="238">
        <v>8794</v>
      </c>
      <c r="C8857" s="237">
        <v>151.55515183494791</v>
      </c>
    </row>
    <row r="8858" spans="2:3" x14ac:dyDescent="0.25">
      <c r="B8858" s="238">
        <v>8795</v>
      </c>
      <c r="C8858" s="237">
        <v>53.132695489173983</v>
      </c>
    </row>
    <row r="8859" spans="2:3" x14ac:dyDescent="0.25">
      <c r="B8859" s="238">
        <v>8796</v>
      </c>
      <c r="C8859" s="237">
        <v>95.298701989164812</v>
      </c>
    </row>
    <row r="8860" spans="2:3" x14ac:dyDescent="0.25">
      <c r="B8860" s="238">
        <v>8797</v>
      </c>
      <c r="C8860" s="237">
        <v>-32.838921470846344</v>
      </c>
    </row>
    <row r="8861" spans="2:3" x14ac:dyDescent="0.25">
      <c r="B8861" s="238">
        <v>8798</v>
      </c>
      <c r="C8861" s="237">
        <v>-100.56505830480293</v>
      </c>
    </row>
    <row r="8862" spans="2:3" x14ac:dyDescent="0.25">
      <c r="B8862" s="238">
        <v>8799</v>
      </c>
      <c r="C8862" s="237">
        <v>-53.719954480172419</v>
      </c>
    </row>
    <row r="8863" spans="2:3" x14ac:dyDescent="0.25">
      <c r="B8863" s="238">
        <v>8800</v>
      </c>
      <c r="C8863" s="237">
        <v>147.32755668992243</v>
      </c>
    </row>
    <row r="8864" spans="2:3" x14ac:dyDescent="0.25">
      <c r="B8864" s="238">
        <v>8801</v>
      </c>
      <c r="C8864" s="237">
        <v>258.60072082847199</v>
      </c>
    </row>
    <row r="8865" spans="2:3" x14ac:dyDescent="0.25">
      <c r="B8865" s="238">
        <v>8802</v>
      </c>
      <c r="C8865" s="237">
        <v>328.82799104558268</v>
      </c>
    </row>
    <row r="8866" spans="2:3" x14ac:dyDescent="0.25">
      <c r="B8866" s="238">
        <v>8803</v>
      </c>
      <c r="C8866" s="237">
        <v>95.223740971532663</v>
      </c>
    </row>
    <row r="8867" spans="2:3" x14ac:dyDescent="0.25">
      <c r="B8867" s="238">
        <v>8804</v>
      </c>
      <c r="C8867" s="237">
        <v>28.746853131133335</v>
      </c>
    </row>
    <row r="8868" spans="2:3" x14ac:dyDescent="0.25">
      <c r="B8868" s="238">
        <v>8805</v>
      </c>
      <c r="C8868" s="237">
        <v>173.06987203591717</v>
      </c>
    </row>
    <row r="8869" spans="2:3" x14ac:dyDescent="0.25">
      <c r="B8869" s="238">
        <v>8806</v>
      </c>
      <c r="C8869" s="237">
        <v>102.35719042460971</v>
      </c>
    </row>
    <row r="8870" spans="2:3" x14ac:dyDescent="0.25">
      <c r="B8870" s="238">
        <v>8807</v>
      </c>
      <c r="C8870" s="237">
        <v>96.559752135655515</v>
      </c>
    </row>
    <row r="8871" spans="2:3" x14ac:dyDescent="0.25">
      <c r="B8871" s="238">
        <v>8808</v>
      </c>
      <c r="C8871" s="237">
        <v>289.72450215229168</v>
      </c>
    </row>
    <row r="8872" spans="2:3" x14ac:dyDescent="0.25">
      <c r="B8872" s="238">
        <v>8809</v>
      </c>
      <c r="C8872" s="237">
        <v>275.04378607776835</v>
      </c>
    </row>
    <row r="8873" spans="2:3" x14ac:dyDescent="0.25">
      <c r="B8873" s="238">
        <v>8810</v>
      </c>
      <c r="C8873" s="237">
        <v>180.78679819025274</v>
      </c>
    </row>
    <row r="8874" spans="2:3" x14ac:dyDescent="0.25">
      <c r="B8874" s="238">
        <v>8811</v>
      </c>
      <c r="C8874" s="237">
        <v>175.44836648776845</v>
      </c>
    </row>
    <row r="8875" spans="2:3" x14ac:dyDescent="0.25">
      <c r="B8875" s="238">
        <v>8812</v>
      </c>
      <c r="C8875" s="237">
        <v>15.201606813083359</v>
      </c>
    </row>
    <row r="8876" spans="2:3" x14ac:dyDescent="0.25">
      <c r="B8876" s="238">
        <v>8813</v>
      </c>
      <c r="C8876" s="237">
        <v>39.274431902642789</v>
      </c>
    </row>
    <row r="8877" spans="2:3" x14ac:dyDescent="0.25">
      <c r="B8877" s="238">
        <v>8814</v>
      </c>
      <c r="C8877" s="237">
        <v>119.80399277072775</v>
      </c>
    </row>
    <row r="8878" spans="2:3" x14ac:dyDescent="0.25">
      <c r="B8878" s="238">
        <v>8815</v>
      </c>
      <c r="C8878" s="237">
        <v>96.240827520666784</v>
      </c>
    </row>
    <row r="8879" spans="2:3" x14ac:dyDescent="0.25">
      <c r="B8879" s="238">
        <v>8816</v>
      </c>
      <c r="C8879" s="237">
        <v>216.85818126367553</v>
      </c>
    </row>
    <row r="8880" spans="2:3" x14ac:dyDescent="0.25">
      <c r="B8880" s="238">
        <v>8817</v>
      </c>
      <c r="C8880" s="237">
        <v>257.6821896233381</v>
      </c>
    </row>
    <row r="8881" spans="2:3" x14ac:dyDescent="0.25">
      <c r="B8881" s="238">
        <v>8818</v>
      </c>
      <c r="C8881" s="237">
        <v>97.218353174767756</v>
      </c>
    </row>
    <row r="8882" spans="2:3" x14ac:dyDescent="0.25">
      <c r="B8882" s="238">
        <v>8819</v>
      </c>
      <c r="C8882" s="237">
        <v>17.83152398732399</v>
      </c>
    </row>
    <row r="8883" spans="2:3" x14ac:dyDescent="0.25">
      <c r="B8883" s="238">
        <v>8820</v>
      </c>
      <c r="C8883" s="237">
        <v>96.806965783906918</v>
      </c>
    </row>
    <row r="8884" spans="2:3" x14ac:dyDescent="0.25">
      <c r="B8884" s="238">
        <v>8821</v>
      </c>
      <c r="C8884" s="237">
        <v>147.67053803624859</v>
      </c>
    </row>
    <row r="8885" spans="2:3" x14ac:dyDescent="0.25">
      <c r="B8885" s="238">
        <v>8822</v>
      </c>
      <c r="C8885" s="237">
        <v>-65.677645805342166</v>
      </c>
    </row>
    <row r="8886" spans="2:3" x14ac:dyDescent="0.25">
      <c r="B8886" s="238">
        <v>8823</v>
      </c>
      <c r="C8886" s="237">
        <v>469.32715458196344</v>
      </c>
    </row>
    <row r="8887" spans="2:3" x14ac:dyDescent="0.25">
      <c r="B8887" s="238">
        <v>8824</v>
      </c>
      <c r="C8887" s="237">
        <v>407.33161621871966</v>
      </c>
    </row>
    <row r="8888" spans="2:3" x14ac:dyDescent="0.25">
      <c r="B8888" s="238">
        <v>8825</v>
      </c>
      <c r="C8888" s="237">
        <v>89.895572683212094</v>
      </c>
    </row>
    <row r="8889" spans="2:3" x14ac:dyDescent="0.25">
      <c r="B8889" s="238">
        <v>8826</v>
      </c>
      <c r="C8889" s="237">
        <v>131.51650052492442</v>
      </c>
    </row>
    <row r="8890" spans="2:3" x14ac:dyDescent="0.25">
      <c r="B8890" s="238">
        <v>8827</v>
      </c>
      <c r="C8890" s="237">
        <v>38.995672084271845</v>
      </c>
    </row>
    <row r="8891" spans="2:3" x14ac:dyDescent="0.25">
      <c r="B8891" s="238">
        <v>8828</v>
      </c>
      <c r="C8891" s="237">
        <v>119.63432387460634</v>
      </c>
    </row>
    <row r="8892" spans="2:3" x14ac:dyDescent="0.25">
      <c r="B8892" s="238">
        <v>8829</v>
      </c>
      <c r="C8892" s="237">
        <v>-5.7447825441730913</v>
      </c>
    </row>
    <row r="8893" spans="2:3" x14ac:dyDescent="0.25">
      <c r="B8893" s="238">
        <v>8830</v>
      </c>
      <c r="C8893" s="237">
        <v>-104.63568598844915</v>
      </c>
    </row>
    <row r="8894" spans="2:3" x14ac:dyDescent="0.25">
      <c r="B8894" s="238">
        <v>8831</v>
      </c>
      <c r="C8894" s="237">
        <v>127.22381354398007</v>
      </c>
    </row>
    <row r="8895" spans="2:3" x14ac:dyDescent="0.25">
      <c r="B8895" s="238">
        <v>8832</v>
      </c>
      <c r="C8895" s="237">
        <v>290.19769059122928</v>
      </c>
    </row>
    <row r="8896" spans="2:3" x14ac:dyDescent="0.25">
      <c r="B8896" s="238">
        <v>8833</v>
      </c>
      <c r="C8896" s="237">
        <v>139.45914689343371</v>
      </c>
    </row>
    <row r="8897" spans="2:3" x14ac:dyDescent="0.25">
      <c r="B8897" s="238">
        <v>8834</v>
      </c>
      <c r="C8897" s="237">
        <v>-0.45641211148496552</v>
      </c>
    </row>
    <row r="8898" spans="2:3" x14ac:dyDescent="0.25">
      <c r="B8898" s="238">
        <v>8835</v>
      </c>
      <c r="C8898" s="237">
        <v>324.4830570022412</v>
      </c>
    </row>
    <row r="8899" spans="2:3" x14ac:dyDescent="0.25">
      <c r="B8899" s="238">
        <v>8836</v>
      </c>
      <c r="C8899" s="237">
        <v>6.9958639908153657</v>
      </c>
    </row>
    <row r="8900" spans="2:3" x14ac:dyDescent="0.25">
      <c r="B8900" s="238">
        <v>8837</v>
      </c>
      <c r="C8900" s="237">
        <v>143.62737294623113</v>
      </c>
    </row>
    <row r="8901" spans="2:3" x14ac:dyDescent="0.25">
      <c r="B8901" s="238">
        <v>8838</v>
      </c>
      <c r="C8901" s="237">
        <v>-146.43996438104449</v>
      </c>
    </row>
    <row r="8902" spans="2:3" x14ac:dyDescent="0.25">
      <c r="B8902" s="238">
        <v>8839</v>
      </c>
      <c r="C8902" s="237">
        <v>235.85305474264396</v>
      </c>
    </row>
    <row r="8903" spans="2:3" x14ac:dyDescent="0.25">
      <c r="B8903" s="238">
        <v>8840</v>
      </c>
      <c r="C8903" s="237">
        <v>-133.71713922684987</v>
      </c>
    </row>
    <row r="8904" spans="2:3" x14ac:dyDescent="0.25">
      <c r="B8904" s="238">
        <v>8841</v>
      </c>
      <c r="C8904" s="237">
        <v>90.993168260739679</v>
      </c>
    </row>
    <row r="8905" spans="2:3" x14ac:dyDescent="0.25">
      <c r="B8905" s="238">
        <v>8842</v>
      </c>
      <c r="C8905" s="237">
        <v>-40.646244393363929</v>
      </c>
    </row>
    <row r="8906" spans="2:3" x14ac:dyDescent="0.25">
      <c r="B8906" s="238">
        <v>8843</v>
      </c>
      <c r="C8906" s="237">
        <v>127.83009532036357</v>
      </c>
    </row>
    <row r="8907" spans="2:3" x14ac:dyDescent="0.25">
      <c r="B8907" s="238">
        <v>8844</v>
      </c>
      <c r="C8907" s="237">
        <v>230.31103940573487</v>
      </c>
    </row>
    <row r="8908" spans="2:3" x14ac:dyDescent="0.25">
      <c r="B8908" s="238">
        <v>8845</v>
      </c>
      <c r="C8908" s="237">
        <v>52.901484130634344</v>
      </c>
    </row>
    <row r="8909" spans="2:3" x14ac:dyDescent="0.25">
      <c r="B8909" s="238">
        <v>8846</v>
      </c>
      <c r="C8909" s="237">
        <v>39.374703253878536</v>
      </c>
    </row>
    <row r="8910" spans="2:3" x14ac:dyDescent="0.25">
      <c r="B8910" s="238">
        <v>8847</v>
      </c>
      <c r="C8910" s="237">
        <v>117.49641436402071</v>
      </c>
    </row>
    <row r="8911" spans="2:3" x14ac:dyDescent="0.25">
      <c r="B8911" s="238">
        <v>8848</v>
      </c>
      <c r="C8911" s="237">
        <v>142.28429293027381</v>
      </c>
    </row>
    <row r="8912" spans="2:3" x14ac:dyDescent="0.25">
      <c r="B8912" s="238">
        <v>8849</v>
      </c>
      <c r="C8912" s="237">
        <v>-29.065771758417753</v>
      </c>
    </row>
    <row r="8913" spans="2:3" x14ac:dyDescent="0.25">
      <c r="B8913" s="238">
        <v>8850</v>
      </c>
      <c r="C8913" s="237">
        <v>88.409008565238267</v>
      </c>
    </row>
    <row r="8914" spans="2:3" x14ac:dyDescent="0.25">
      <c r="B8914" s="238">
        <v>8851</v>
      </c>
      <c r="C8914" s="237">
        <v>115.59217923562221</v>
      </c>
    </row>
    <row r="8915" spans="2:3" x14ac:dyDescent="0.25">
      <c r="B8915" s="238">
        <v>8852</v>
      </c>
      <c r="C8915" s="237">
        <v>5.4385477033779068</v>
      </c>
    </row>
    <row r="8916" spans="2:3" x14ac:dyDescent="0.25">
      <c r="B8916" s="238">
        <v>8853</v>
      </c>
      <c r="C8916" s="237">
        <v>297.44943604274499</v>
      </c>
    </row>
    <row r="8917" spans="2:3" x14ac:dyDescent="0.25">
      <c r="B8917" s="238">
        <v>8854</v>
      </c>
      <c r="C8917" s="237">
        <v>153.28977240590123</v>
      </c>
    </row>
    <row r="8918" spans="2:3" x14ac:dyDescent="0.25">
      <c r="B8918" s="238">
        <v>8855</v>
      </c>
      <c r="C8918" s="237">
        <v>77.92051180192702</v>
      </c>
    </row>
    <row r="8919" spans="2:3" x14ac:dyDescent="0.25">
      <c r="B8919" s="238">
        <v>8856</v>
      </c>
      <c r="C8919" s="237">
        <v>129.73354271306178</v>
      </c>
    </row>
    <row r="8920" spans="2:3" x14ac:dyDescent="0.25">
      <c r="B8920" s="238">
        <v>8857</v>
      </c>
      <c r="C8920" s="237">
        <v>116.96608060469433</v>
      </c>
    </row>
    <row r="8921" spans="2:3" x14ac:dyDescent="0.25">
      <c r="B8921" s="238">
        <v>8858</v>
      </c>
      <c r="C8921" s="237">
        <v>284.07992346733477</v>
      </c>
    </row>
    <row r="8922" spans="2:3" x14ac:dyDescent="0.25">
      <c r="B8922" s="238">
        <v>8859</v>
      </c>
      <c r="C8922" s="237">
        <v>276.02318214900686</v>
      </c>
    </row>
    <row r="8923" spans="2:3" x14ac:dyDescent="0.25">
      <c r="B8923" s="238">
        <v>8860</v>
      </c>
      <c r="C8923" s="237">
        <v>298.2457676340145</v>
      </c>
    </row>
    <row r="8924" spans="2:3" x14ac:dyDescent="0.25">
      <c r="B8924" s="238">
        <v>8861</v>
      </c>
      <c r="C8924" s="237">
        <v>173.70521354221677</v>
      </c>
    </row>
    <row r="8925" spans="2:3" x14ac:dyDescent="0.25">
      <c r="B8925" s="238">
        <v>8862</v>
      </c>
      <c r="C8925" s="237">
        <v>58.901447840557388</v>
      </c>
    </row>
    <row r="8926" spans="2:3" x14ac:dyDescent="0.25">
      <c r="B8926" s="238">
        <v>8863</v>
      </c>
      <c r="C8926" s="237">
        <v>-58.854416452257652</v>
      </c>
    </row>
    <row r="8927" spans="2:3" x14ac:dyDescent="0.25">
      <c r="B8927" s="238">
        <v>8864</v>
      </c>
      <c r="C8927" s="237">
        <v>20.470191418423127</v>
      </c>
    </row>
    <row r="8928" spans="2:3" x14ac:dyDescent="0.25">
      <c r="B8928" s="238">
        <v>8865</v>
      </c>
      <c r="C8928" s="237">
        <v>133.48219760430567</v>
      </c>
    </row>
    <row r="8929" spans="2:3" x14ac:dyDescent="0.25">
      <c r="B8929" s="238">
        <v>8866</v>
      </c>
      <c r="C8929" s="237">
        <v>130.45484853872802</v>
      </c>
    </row>
    <row r="8930" spans="2:3" x14ac:dyDescent="0.25">
      <c r="B8930" s="238">
        <v>8867</v>
      </c>
      <c r="C8930" s="237">
        <v>111.69048077591052</v>
      </c>
    </row>
    <row r="8931" spans="2:3" x14ac:dyDescent="0.25">
      <c r="B8931" s="238">
        <v>8868</v>
      </c>
      <c r="C8931" s="237">
        <v>145.51508079133751</v>
      </c>
    </row>
    <row r="8932" spans="2:3" x14ac:dyDescent="0.25">
      <c r="B8932" s="238">
        <v>8869</v>
      </c>
      <c r="C8932" s="237">
        <v>156.63909767165691</v>
      </c>
    </row>
    <row r="8933" spans="2:3" x14ac:dyDescent="0.25">
      <c r="B8933" s="238">
        <v>8870</v>
      </c>
      <c r="C8933" s="237">
        <v>263.46130880010185</v>
      </c>
    </row>
    <row r="8934" spans="2:3" x14ac:dyDescent="0.25">
      <c r="B8934" s="238">
        <v>8871</v>
      </c>
      <c r="C8934" s="237">
        <v>224.13285125043558</v>
      </c>
    </row>
    <row r="8935" spans="2:3" x14ac:dyDescent="0.25">
      <c r="B8935" s="238">
        <v>8872</v>
      </c>
      <c r="C8935" s="237">
        <v>92.118585696517783</v>
      </c>
    </row>
    <row r="8936" spans="2:3" x14ac:dyDescent="0.25">
      <c r="B8936" s="238">
        <v>8873</v>
      </c>
      <c r="C8936" s="237">
        <v>229.08746613451939</v>
      </c>
    </row>
    <row r="8937" spans="2:3" x14ac:dyDescent="0.25">
      <c r="B8937" s="238">
        <v>8874</v>
      </c>
      <c r="C8937" s="237">
        <v>467.50130805686672</v>
      </c>
    </row>
    <row r="8938" spans="2:3" x14ac:dyDescent="0.25">
      <c r="B8938" s="238">
        <v>8875</v>
      </c>
      <c r="C8938" s="237">
        <v>-65.994089058446264</v>
      </c>
    </row>
    <row r="8939" spans="2:3" x14ac:dyDescent="0.25">
      <c r="B8939" s="238">
        <v>8876</v>
      </c>
      <c r="C8939" s="237">
        <v>94.110146746237689</v>
      </c>
    </row>
    <row r="8940" spans="2:3" x14ac:dyDescent="0.25">
      <c r="B8940" s="238">
        <v>8877</v>
      </c>
      <c r="C8940" s="237">
        <v>-22.214378548304012</v>
      </c>
    </row>
    <row r="8941" spans="2:3" x14ac:dyDescent="0.25">
      <c r="B8941" s="238">
        <v>8878</v>
      </c>
      <c r="C8941" s="237">
        <v>-4.0187222054347558</v>
      </c>
    </row>
    <row r="8942" spans="2:3" x14ac:dyDescent="0.25">
      <c r="B8942" s="238">
        <v>8879</v>
      </c>
      <c r="C8942" s="237">
        <v>25.758121376418401</v>
      </c>
    </row>
    <row r="8943" spans="2:3" x14ac:dyDescent="0.25">
      <c r="B8943" s="238">
        <v>8880</v>
      </c>
      <c r="C8943" s="237">
        <v>106.55801766133008</v>
      </c>
    </row>
    <row r="8944" spans="2:3" x14ac:dyDescent="0.25">
      <c r="B8944" s="238">
        <v>8881</v>
      </c>
      <c r="C8944" s="237">
        <v>99.746919884676274</v>
      </c>
    </row>
    <row r="8945" spans="2:3" x14ac:dyDescent="0.25">
      <c r="B8945" s="238">
        <v>8882</v>
      </c>
      <c r="C8945" s="237">
        <v>298.51226258981956</v>
      </c>
    </row>
    <row r="8946" spans="2:3" x14ac:dyDescent="0.25">
      <c r="B8946" s="238">
        <v>8883</v>
      </c>
      <c r="C8946" s="237">
        <v>194.404051121598</v>
      </c>
    </row>
    <row r="8947" spans="2:3" x14ac:dyDescent="0.25">
      <c r="B8947" s="238">
        <v>8884</v>
      </c>
      <c r="C8947" s="237">
        <v>89.20125410086095</v>
      </c>
    </row>
    <row r="8948" spans="2:3" x14ac:dyDescent="0.25">
      <c r="B8948" s="238">
        <v>8885</v>
      </c>
      <c r="C8948" s="237">
        <v>182.35378059343202</v>
      </c>
    </row>
    <row r="8949" spans="2:3" x14ac:dyDescent="0.25">
      <c r="B8949" s="238">
        <v>8886</v>
      </c>
      <c r="C8949" s="237">
        <v>-25.557841260803144</v>
      </c>
    </row>
    <row r="8950" spans="2:3" x14ac:dyDescent="0.25">
      <c r="B8950" s="238">
        <v>8887</v>
      </c>
      <c r="C8950" s="237">
        <v>155.48382732868686</v>
      </c>
    </row>
    <row r="8951" spans="2:3" x14ac:dyDescent="0.25">
      <c r="B8951" s="238">
        <v>8888</v>
      </c>
      <c r="C8951" s="237">
        <v>456.46381442030048</v>
      </c>
    </row>
    <row r="8952" spans="2:3" x14ac:dyDescent="0.25">
      <c r="B8952" s="238">
        <v>8889</v>
      </c>
      <c r="C8952" s="237">
        <v>201.51512802601201</v>
      </c>
    </row>
    <row r="8953" spans="2:3" x14ac:dyDescent="0.25">
      <c r="B8953" s="238">
        <v>8890</v>
      </c>
      <c r="C8953" s="237">
        <v>102.55009060520734</v>
      </c>
    </row>
    <row r="8954" spans="2:3" x14ac:dyDescent="0.25">
      <c r="B8954" s="238">
        <v>8891</v>
      </c>
      <c r="C8954" s="237">
        <v>-143.74839970078887</v>
      </c>
    </row>
    <row r="8955" spans="2:3" x14ac:dyDescent="0.25">
      <c r="B8955" s="238">
        <v>8892</v>
      </c>
      <c r="C8955" s="237">
        <v>30.279995819680863</v>
      </c>
    </row>
    <row r="8956" spans="2:3" x14ac:dyDescent="0.25">
      <c r="B8956" s="238">
        <v>8893</v>
      </c>
      <c r="C8956" s="237">
        <v>54.084833057006193</v>
      </c>
    </row>
    <row r="8957" spans="2:3" x14ac:dyDescent="0.25">
      <c r="B8957" s="238">
        <v>8894</v>
      </c>
      <c r="C8957" s="237">
        <v>68.354267258609894</v>
      </c>
    </row>
    <row r="8958" spans="2:3" x14ac:dyDescent="0.25">
      <c r="B8958" s="238">
        <v>8895</v>
      </c>
      <c r="C8958" s="237">
        <v>18.048682473832343</v>
      </c>
    </row>
    <row r="8959" spans="2:3" x14ac:dyDescent="0.25">
      <c r="B8959" s="238">
        <v>8896</v>
      </c>
      <c r="C8959" s="237">
        <v>16.553750820031496</v>
      </c>
    </row>
    <row r="8960" spans="2:3" x14ac:dyDescent="0.25">
      <c r="B8960" s="238">
        <v>8897</v>
      </c>
      <c r="C8960" s="237">
        <v>251.97021402646527</v>
      </c>
    </row>
    <row r="8961" spans="2:3" x14ac:dyDescent="0.25">
      <c r="B8961" s="238">
        <v>8898</v>
      </c>
      <c r="C8961" s="237">
        <v>70.859647447329479</v>
      </c>
    </row>
    <row r="8962" spans="2:3" x14ac:dyDescent="0.25">
      <c r="B8962" s="238">
        <v>8899</v>
      </c>
      <c r="C8962" s="237">
        <v>195.38921438250935</v>
      </c>
    </row>
    <row r="8963" spans="2:3" x14ac:dyDescent="0.25">
      <c r="B8963" s="238">
        <v>8900</v>
      </c>
      <c r="C8963" s="237">
        <v>-110.74123942070619</v>
      </c>
    </row>
    <row r="8964" spans="2:3" x14ac:dyDescent="0.25">
      <c r="B8964" s="238">
        <v>8901</v>
      </c>
      <c r="C8964" s="237">
        <v>38.485146574559124</v>
      </c>
    </row>
    <row r="8965" spans="2:3" x14ac:dyDescent="0.25">
      <c r="B8965" s="238">
        <v>8902</v>
      </c>
      <c r="C8965" s="237">
        <v>-2.844274782680543</v>
      </c>
    </row>
    <row r="8966" spans="2:3" x14ac:dyDescent="0.25">
      <c r="B8966" s="238">
        <v>8903</v>
      </c>
      <c r="C8966" s="237">
        <v>-74.999465535551224</v>
      </c>
    </row>
    <row r="8967" spans="2:3" x14ac:dyDescent="0.25">
      <c r="B8967" s="238">
        <v>8904</v>
      </c>
      <c r="C8967" s="237">
        <v>81.248128651131282</v>
      </c>
    </row>
    <row r="8968" spans="2:3" x14ac:dyDescent="0.25">
      <c r="B8968" s="238">
        <v>8905</v>
      </c>
      <c r="C8968" s="237">
        <v>-14.635414134614564</v>
      </c>
    </row>
    <row r="8969" spans="2:3" x14ac:dyDescent="0.25">
      <c r="B8969" s="238">
        <v>8906</v>
      </c>
      <c r="C8969" s="237">
        <v>241.26374884048167</v>
      </c>
    </row>
    <row r="8970" spans="2:3" x14ac:dyDescent="0.25">
      <c r="B8970" s="238">
        <v>8907</v>
      </c>
      <c r="C8970" s="237">
        <v>-249.48550412065583</v>
      </c>
    </row>
    <row r="8971" spans="2:3" x14ac:dyDescent="0.25">
      <c r="B8971" s="238">
        <v>8908</v>
      </c>
      <c r="C8971" s="237">
        <v>460.50118426272138</v>
      </c>
    </row>
    <row r="8972" spans="2:3" x14ac:dyDescent="0.25">
      <c r="B8972" s="238">
        <v>8909</v>
      </c>
      <c r="C8972" s="237">
        <v>187.9311501507205</v>
      </c>
    </row>
    <row r="8973" spans="2:3" x14ac:dyDescent="0.25">
      <c r="B8973" s="238">
        <v>8910</v>
      </c>
      <c r="C8973" s="237">
        <v>223.3597383152146</v>
      </c>
    </row>
    <row r="8974" spans="2:3" x14ac:dyDescent="0.25">
      <c r="B8974" s="238">
        <v>8911</v>
      </c>
      <c r="C8974" s="237">
        <v>-139.64804559080312</v>
      </c>
    </row>
    <row r="8975" spans="2:3" x14ac:dyDescent="0.25">
      <c r="B8975" s="238">
        <v>8912</v>
      </c>
      <c r="C8975" s="237">
        <v>6.8060611882551996</v>
      </c>
    </row>
    <row r="8976" spans="2:3" x14ac:dyDescent="0.25">
      <c r="B8976" s="238">
        <v>8913</v>
      </c>
      <c r="C8976" s="237">
        <v>207.19553167295555</v>
      </c>
    </row>
    <row r="8977" spans="2:3" x14ac:dyDescent="0.25">
      <c r="B8977" s="238">
        <v>8914</v>
      </c>
      <c r="C8977" s="237">
        <v>125.49351225516776</v>
      </c>
    </row>
    <row r="8978" spans="2:3" x14ac:dyDescent="0.25">
      <c r="B8978" s="238">
        <v>8915</v>
      </c>
      <c r="C8978" s="237">
        <v>210.74267953217372</v>
      </c>
    </row>
    <row r="8979" spans="2:3" x14ac:dyDescent="0.25">
      <c r="B8979" s="238">
        <v>8916</v>
      </c>
      <c r="C8979" s="237">
        <v>4.673018929108423</v>
      </c>
    </row>
    <row r="8980" spans="2:3" x14ac:dyDescent="0.25">
      <c r="B8980" s="238">
        <v>8917</v>
      </c>
      <c r="C8980" s="237">
        <v>56.596648141560024</v>
      </c>
    </row>
    <row r="8981" spans="2:3" x14ac:dyDescent="0.25">
      <c r="B8981" s="238">
        <v>8918</v>
      </c>
      <c r="C8981" s="237">
        <v>98.956728841075744</v>
      </c>
    </row>
    <row r="8982" spans="2:3" x14ac:dyDescent="0.25">
      <c r="B8982" s="238">
        <v>8919</v>
      </c>
      <c r="C8982" s="237">
        <v>131.38208892289185</v>
      </c>
    </row>
    <row r="8983" spans="2:3" x14ac:dyDescent="0.25">
      <c r="B8983" s="238">
        <v>8920</v>
      </c>
      <c r="C8983" s="237">
        <v>174.65284414607018</v>
      </c>
    </row>
    <row r="8984" spans="2:3" x14ac:dyDescent="0.25">
      <c r="B8984" s="238">
        <v>8921</v>
      </c>
      <c r="C8984" s="237">
        <v>143.60500178788601</v>
      </c>
    </row>
    <row r="8985" spans="2:3" x14ac:dyDescent="0.25">
      <c r="B8985" s="238">
        <v>8922</v>
      </c>
      <c r="C8985" s="237">
        <v>309.02966855040705</v>
      </c>
    </row>
    <row r="8986" spans="2:3" x14ac:dyDescent="0.25">
      <c r="B8986" s="238">
        <v>8923</v>
      </c>
      <c r="C8986" s="237">
        <v>-78.04115297223089</v>
      </c>
    </row>
    <row r="8987" spans="2:3" x14ac:dyDescent="0.25">
      <c r="B8987" s="238">
        <v>8924</v>
      </c>
      <c r="C8987" s="237">
        <v>177.73581615876759</v>
      </c>
    </row>
    <row r="8988" spans="2:3" x14ac:dyDescent="0.25">
      <c r="B8988" s="238">
        <v>8925</v>
      </c>
      <c r="C8988" s="237">
        <v>232.67628096757642</v>
      </c>
    </row>
    <row r="8989" spans="2:3" x14ac:dyDescent="0.25">
      <c r="B8989" s="238">
        <v>8926</v>
      </c>
      <c r="C8989" s="237">
        <v>77.360003692640845</v>
      </c>
    </row>
    <row r="8990" spans="2:3" x14ac:dyDescent="0.25">
      <c r="B8990" s="238">
        <v>8927</v>
      </c>
      <c r="C8990" s="237">
        <v>252.9188447213327</v>
      </c>
    </row>
    <row r="8991" spans="2:3" x14ac:dyDescent="0.25">
      <c r="B8991" s="238">
        <v>8928</v>
      </c>
      <c r="C8991" s="237">
        <v>266.58649131464284</v>
      </c>
    </row>
    <row r="8992" spans="2:3" x14ac:dyDescent="0.25">
      <c r="B8992" s="238">
        <v>8929</v>
      </c>
      <c r="C8992" s="237">
        <v>186.30514462846583</v>
      </c>
    </row>
    <row r="8993" spans="2:3" x14ac:dyDescent="0.25">
      <c r="B8993" s="238">
        <v>8930</v>
      </c>
      <c r="C8993" s="237">
        <v>151.45353206530396</v>
      </c>
    </row>
    <row r="8994" spans="2:3" x14ac:dyDescent="0.25">
      <c r="B8994" s="238">
        <v>8931</v>
      </c>
      <c r="C8994" s="237">
        <v>229.15906441294629</v>
      </c>
    </row>
    <row r="8995" spans="2:3" x14ac:dyDescent="0.25">
      <c r="B8995" s="238">
        <v>8932</v>
      </c>
      <c r="C8995" s="237">
        <v>-77.052101443312409</v>
      </c>
    </row>
    <row r="8996" spans="2:3" x14ac:dyDescent="0.25">
      <c r="B8996" s="238">
        <v>8933</v>
      </c>
      <c r="C8996" s="237">
        <v>-20.546725589372443</v>
      </c>
    </row>
    <row r="8997" spans="2:3" x14ac:dyDescent="0.25">
      <c r="B8997" s="238">
        <v>8934</v>
      </c>
      <c r="C8997" s="237">
        <v>-17.714499956114366</v>
      </c>
    </row>
    <row r="8998" spans="2:3" x14ac:dyDescent="0.25">
      <c r="B8998" s="238">
        <v>8935</v>
      </c>
      <c r="C8998" s="237">
        <v>164.00101857650048</v>
      </c>
    </row>
    <row r="8999" spans="2:3" x14ac:dyDescent="0.25">
      <c r="B8999" s="238">
        <v>8936</v>
      </c>
      <c r="C8999" s="237">
        <v>71.539632494321225</v>
      </c>
    </row>
    <row r="9000" spans="2:3" x14ac:dyDescent="0.25">
      <c r="B9000" s="238">
        <v>8937</v>
      </c>
      <c r="C9000" s="237">
        <v>146.09643617848184</v>
      </c>
    </row>
    <row r="9001" spans="2:3" x14ac:dyDescent="0.25">
      <c r="B9001" s="238">
        <v>8938</v>
      </c>
      <c r="C9001" s="237">
        <v>145.70950814454861</v>
      </c>
    </row>
    <row r="9002" spans="2:3" x14ac:dyDescent="0.25">
      <c r="B9002" s="238">
        <v>8939</v>
      </c>
      <c r="C9002" s="237">
        <v>235.73625541151463</v>
      </c>
    </row>
    <row r="9003" spans="2:3" x14ac:dyDescent="0.25">
      <c r="B9003" s="238">
        <v>8940</v>
      </c>
      <c r="C9003" s="237">
        <v>128.79151588558807</v>
      </c>
    </row>
    <row r="9004" spans="2:3" x14ac:dyDescent="0.25">
      <c r="B9004" s="238">
        <v>8941</v>
      </c>
      <c r="C9004" s="237">
        <v>65.279698825075428</v>
      </c>
    </row>
    <row r="9005" spans="2:3" x14ac:dyDescent="0.25">
      <c r="B9005" s="238">
        <v>8942</v>
      </c>
      <c r="C9005" s="237">
        <v>253.1546786648268</v>
      </c>
    </row>
    <row r="9006" spans="2:3" x14ac:dyDescent="0.25">
      <c r="B9006" s="238">
        <v>8943</v>
      </c>
      <c r="C9006" s="237">
        <v>15.958716714147272</v>
      </c>
    </row>
    <row r="9007" spans="2:3" x14ac:dyDescent="0.25">
      <c r="B9007" s="238">
        <v>8944</v>
      </c>
      <c r="C9007" s="237">
        <v>308.49238201644584</v>
      </c>
    </row>
    <row r="9008" spans="2:3" x14ac:dyDescent="0.25">
      <c r="B9008" s="238">
        <v>8945</v>
      </c>
      <c r="C9008" s="237">
        <v>173.79456799345252</v>
      </c>
    </row>
    <row r="9009" spans="2:3" x14ac:dyDescent="0.25">
      <c r="B9009" s="238">
        <v>8946</v>
      </c>
      <c r="C9009" s="237">
        <v>-63.117376525240047</v>
      </c>
    </row>
    <row r="9010" spans="2:3" x14ac:dyDescent="0.25">
      <c r="B9010" s="238">
        <v>8947</v>
      </c>
      <c r="C9010" s="237">
        <v>-22.481180622924427</v>
      </c>
    </row>
    <row r="9011" spans="2:3" x14ac:dyDescent="0.25">
      <c r="B9011" s="238">
        <v>8948</v>
      </c>
      <c r="C9011" s="237">
        <v>-40.257202392992582</v>
      </c>
    </row>
    <row r="9012" spans="2:3" x14ac:dyDescent="0.25">
      <c r="B9012" s="238">
        <v>8949</v>
      </c>
      <c r="C9012" s="237">
        <v>36.204000828350715</v>
      </c>
    </row>
    <row r="9013" spans="2:3" x14ac:dyDescent="0.25">
      <c r="B9013" s="238">
        <v>8950</v>
      </c>
      <c r="C9013" s="237">
        <v>136.44111222500638</v>
      </c>
    </row>
    <row r="9014" spans="2:3" x14ac:dyDescent="0.25">
      <c r="B9014" s="238">
        <v>8951</v>
      </c>
      <c r="C9014" s="237">
        <v>179.07439213954882</v>
      </c>
    </row>
    <row r="9015" spans="2:3" x14ac:dyDescent="0.25">
      <c r="B9015" s="238">
        <v>8952</v>
      </c>
      <c r="C9015" s="237">
        <v>200.47081864573121</v>
      </c>
    </row>
    <row r="9016" spans="2:3" x14ac:dyDescent="0.25">
      <c r="B9016" s="238">
        <v>8953</v>
      </c>
      <c r="C9016" s="237">
        <v>105.65753559442507</v>
      </c>
    </row>
    <row r="9017" spans="2:3" x14ac:dyDescent="0.25">
      <c r="B9017" s="238">
        <v>8954</v>
      </c>
      <c r="C9017" s="237">
        <v>89.711580402814633</v>
      </c>
    </row>
    <row r="9018" spans="2:3" x14ac:dyDescent="0.25">
      <c r="B9018" s="238">
        <v>8955</v>
      </c>
      <c r="C9018" s="237">
        <v>44.049081895730495</v>
      </c>
    </row>
    <row r="9019" spans="2:3" x14ac:dyDescent="0.25">
      <c r="B9019" s="238">
        <v>8956</v>
      </c>
      <c r="C9019" s="237">
        <v>289.70000632609208</v>
      </c>
    </row>
    <row r="9020" spans="2:3" x14ac:dyDescent="0.25">
      <c r="B9020" s="238">
        <v>8957</v>
      </c>
      <c r="C9020" s="237">
        <v>199.32569710458273</v>
      </c>
    </row>
    <row r="9021" spans="2:3" x14ac:dyDescent="0.25">
      <c r="B9021" s="238">
        <v>8958</v>
      </c>
      <c r="C9021" s="237">
        <v>131.87337782094494</v>
      </c>
    </row>
    <row r="9022" spans="2:3" x14ac:dyDescent="0.25">
      <c r="B9022" s="238">
        <v>8959</v>
      </c>
      <c r="C9022" s="237">
        <v>349.95102866362606</v>
      </c>
    </row>
    <row r="9023" spans="2:3" x14ac:dyDescent="0.25">
      <c r="B9023" s="238">
        <v>8960</v>
      </c>
      <c r="C9023" s="237">
        <v>252.29687971147501</v>
      </c>
    </row>
    <row r="9024" spans="2:3" x14ac:dyDescent="0.25">
      <c r="B9024" s="238">
        <v>8961</v>
      </c>
      <c r="C9024" s="237">
        <v>-21.61733184453513</v>
      </c>
    </row>
    <row r="9025" spans="2:3" x14ac:dyDescent="0.25">
      <c r="B9025" s="238">
        <v>8962</v>
      </c>
      <c r="C9025" s="237">
        <v>74.596635678494223</v>
      </c>
    </row>
    <row r="9026" spans="2:3" x14ac:dyDescent="0.25">
      <c r="B9026" s="238">
        <v>8963</v>
      </c>
      <c r="C9026" s="237">
        <v>243.20510679826344</v>
      </c>
    </row>
    <row r="9027" spans="2:3" x14ac:dyDescent="0.25">
      <c r="B9027" s="238">
        <v>8964</v>
      </c>
      <c r="C9027" s="237">
        <v>36.753768532559874</v>
      </c>
    </row>
    <row r="9028" spans="2:3" x14ac:dyDescent="0.25">
      <c r="B9028" s="238">
        <v>8965</v>
      </c>
      <c r="C9028" s="237">
        <v>177.86338820653413</v>
      </c>
    </row>
    <row r="9029" spans="2:3" x14ac:dyDescent="0.25">
      <c r="B9029" s="238">
        <v>8966</v>
      </c>
      <c r="C9029" s="237">
        <v>141.48536270159184</v>
      </c>
    </row>
    <row r="9030" spans="2:3" x14ac:dyDescent="0.25">
      <c r="B9030" s="238">
        <v>8967</v>
      </c>
      <c r="C9030" s="237">
        <v>30.500842378425531</v>
      </c>
    </row>
    <row r="9031" spans="2:3" x14ac:dyDescent="0.25">
      <c r="B9031" s="238">
        <v>8968</v>
      </c>
      <c r="C9031" s="237">
        <v>-83.892361979906099</v>
      </c>
    </row>
    <row r="9032" spans="2:3" x14ac:dyDescent="0.25">
      <c r="B9032" s="238">
        <v>8969</v>
      </c>
      <c r="C9032" s="237">
        <v>181.61027481817666</v>
      </c>
    </row>
    <row r="9033" spans="2:3" x14ac:dyDescent="0.25">
      <c r="B9033" s="238">
        <v>8970</v>
      </c>
      <c r="C9033" s="237">
        <v>121.04359067015957</v>
      </c>
    </row>
    <row r="9034" spans="2:3" x14ac:dyDescent="0.25">
      <c r="B9034" s="238">
        <v>8971</v>
      </c>
      <c r="C9034" s="237">
        <v>18.500747613275834</v>
      </c>
    </row>
    <row r="9035" spans="2:3" x14ac:dyDescent="0.25">
      <c r="B9035" s="238">
        <v>8972</v>
      </c>
      <c r="C9035" s="237">
        <v>105.16706886369485</v>
      </c>
    </row>
    <row r="9036" spans="2:3" x14ac:dyDescent="0.25">
      <c r="B9036" s="238">
        <v>8973</v>
      </c>
      <c r="C9036" s="237">
        <v>23.16562320812919</v>
      </c>
    </row>
    <row r="9037" spans="2:3" x14ac:dyDescent="0.25">
      <c r="B9037" s="238">
        <v>8974</v>
      </c>
      <c r="C9037" s="237">
        <v>68.756026163483483</v>
      </c>
    </row>
    <row r="9038" spans="2:3" x14ac:dyDescent="0.25">
      <c r="B9038" s="238">
        <v>8975</v>
      </c>
      <c r="C9038" s="237">
        <v>270.93491675782184</v>
      </c>
    </row>
    <row r="9039" spans="2:3" x14ac:dyDescent="0.25">
      <c r="B9039" s="238">
        <v>8976</v>
      </c>
      <c r="C9039" s="237">
        <v>240.30932996333866</v>
      </c>
    </row>
    <row r="9040" spans="2:3" x14ac:dyDescent="0.25">
      <c r="B9040" s="238">
        <v>8977</v>
      </c>
      <c r="C9040" s="237">
        <v>187.99073465036631</v>
      </c>
    </row>
    <row r="9041" spans="2:3" x14ac:dyDescent="0.25">
      <c r="B9041" s="238">
        <v>8978</v>
      </c>
      <c r="C9041" s="237">
        <v>119.74528825795315</v>
      </c>
    </row>
    <row r="9042" spans="2:3" x14ac:dyDescent="0.25">
      <c r="B9042" s="238">
        <v>8979</v>
      </c>
      <c r="C9042" s="237">
        <v>141.84001095481327</v>
      </c>
    </row>
    <row r="9043" spans="2:3" x14ac:dyDescent="0.25">
      <c r="B9043" s="238">
        <v>8980</v>
      </c>
      <c r="C9043" s="237">
        <v>2.0933051590602219</v>
      </c>
    </row>
    <row r="9044" spans="2:3" x14ac:dyDescent="0.25">
      <c r="B9044" s="238">
        <v>8981</v>
      </c>
      <c r="C9044" s="237">
        <v>132.2982306114526</v>
      </c>
    </row>
    <row r="9045" spans="2:3" x14ac:dyDescent="0.25">
      <c r="B9045" s="238">
        <v>8982</v>
      </c>
      <c r="C9045" s="237">
        <v>218.3850469251534</v>
      </c>
    </row>
    <row r="9046" spans="2:3" x14ac:dyDescent="0.25">
      <c r="B9046" s="238">
        <v>8983</v>
      </c>
      <c r="C9046" s="237">
        <v>299.38655824963575</v>
      </c>
    </row>
    <row r="9047" spans="2:3" x14ac:dyDescent="0.25">
      <c r="B9047" s="238">
        <v>8984</v>
      </c>
      <c r="C9047" s="237">
        <v>120.0675946741523</v>
      </c>
    </row>
    <row r="9048" spans="2:3" x14ac:dyDescent="0.25">
      <c r="B9048" s="238">
        <v>8985</v>
      </c>
      <c r="C9048" s="237">
        <v>124.85201246685519</v>
      </c>
    </row>
    <row r="9049" spans="2:3" x14ac:dyDescent="0.25">
      <c r="B9049" s="238">
        <v>8986</v>
      </c>
      <c r="C9049" s="237">
        <v>-116.64008793468892</v>
      </c>
    </row>
    <row r="9050" spans="2:3" x14ac:dyDescent="0.25">
      <c r="B9050" s="238">
        <v>8987</v>
      </c>
      <c r="C9050" s="237">
        <v>227.39781335438281</v>
      </c>
    </row>
    <row r="9051" spans="2:3" x14ac:dyDescent="0.25">
      <c r="B9051" s="238">
        <v>8988</v>
      </c>
      <c r="C9051" s="237">
        <v>0.55157101290599542</v>
      </c>
    </row>
    <row r="9052" spans="2:3" x14ac:dyDescent="0.25">
      <c r="B9052" s="238">
        <v>8989</v>
      </c>
      <c r="C9052" s="237">
        <v>246.30714141137355</v>
      </c>
    </row>
    <row r="9053" spans="2:3" x14ac:dyDescent="0.25">
      <c r="B9053" s="238">
        <v>8990</v>
      </c>
      <c r="C9053" s="237">
        <v>114.68977304660204</v>
      </c>
    </row>
    <row r="9054" spans="2:3" x14ac:dyDescent="0.25">
      <c r="B9054" s="238">
        <v>8991</v>
      </c>
      <c r="C9054" s="237">
        <v>193.72663210772149</v>
      </c>
    </row>
    <row r="9055" spans="2:3" x14ac:dyDescent="0.25">
      <c r="B9055" s="238">
        <v>8992</v>
      </c>
      <c r="C9055" s="237">
        <v>137.16867440864266</v>
      </c>
    </row>
    <row r="9056" spans="2:3" x14ac:dyDescent="0.25">
      <c r="B9056" s="238">
        <v>8993</v>
      </c>
      <c r="C9056" s="237">
        <v>-48.416138481519255</v>
      </c>
    </row>
    <row r="9057" spans="2:3" x14ac:dyDescent="0.25">
      <c r="B9057" s="238">
        <v>8994</v>
      </c>
      <c r="C9057" s="237">
        <v>295.23984895592957</v>
      </c>
    </row>
    <row r="9058" spans="2:3" x14ac:dyDescent="0.25">
      <c r="B9058" s="238">
        <v>8995</v>
      </c>
      <c r="C9058" s="237">
        <v>144.29629868773765</v>
      </c>
    </row>
    <row r="9059" spans="2:3" x14ac:dyDescent="0.25">
      <c r="B9059" s="238">
        <v>8996</v>
      </c>
      <c r="C9059" s="237">
        <v>179.7920370784957</v>
      </c>
    </row>
    <row r="9060" spans="2:3" x14ac:dyDescent="0.25">
      <c r="B9060" s="238">
        <v>8997</v>
      </c>
      <c r="C9060" s="237">
        <v>140.24034514863254</v>
      </c>
    </row>
    <row r="9061" spans="2:3" x14ac:dyDescent="0.25">
      <c r="B9061" s="238">
        <v>8998</v>
      </c>
      <c r="C9061" s="237">
        <v>199.60291292049146</v>
      </c>
    </row>
    <row r="9062" spans="2:3" x14ac:dyDescent="0.25">
      <c r="B9062" s="238">
        <v>8999</v>
      </c>
      <c r="C9062" s="237">
        <v>145.58632602609478</v>
      </c>
    </row>
    <row r="9063" spans="2:3" x14ac:dyDescent="0.25">
      <c r="B9063" s="238">
        <v>9000</v>
      </c>
      <c r="C9063" s="237">
        <v>120.44734038412366</v>
      </c>
    </row>
    <row r="9064" spans="2:3" x14ac:dyDescent="0.25">
      <c r="B9064" s="238">
        <v>9001</v>
      </c>
      <c r="C9064" s="237">
        <v>137.7217781236601</v>
      </c>
    </row>
    <row r="9065" spans="2:3" x14ac:dyDescent="0.25">
      <c r="B9065" s="238">
        <v>9002</v>
      </c>
      <c r="C9065" s="237">
        <v>16.057281184233204</v>
      </c>
    </row>
    <row r="9066" spans="2:3" x14ac:dyDescent="0.25">
      <c r="B9066" s="238">
        <v>9003</v>
      </c>
      <c r="C9066" s="237">
        <v>232.82189856486789</v>
      </c>
    </row>
    <row r="9067" spans="2:3" x14ac:dyDescent="0.25">
      <c r="B9067" s="238">
        <v>9004</v>
      </c>
      <c r="C9067" s="237">
        <v>139.70396186579919</v>
      </c>
    </row>
    <row r="9068" spans="2:3" x14ac:dyDescent="0.25">
      <c r="B9068" s="238">
        <v>9005</v>
      </c>
      <c r="C9068" s="237">
        <v>236.14492305122792</v>
      </c>
    </row>
    <row r="9069" spans="2:3" x14ac:dyDescent="0.25">
      <c r="B9069" s="238">
        <v>9006</v>
      </c>
      <c r="C9069" s="237">
        <v>105.46358107721132</v>
      </c>
    </row>
    <row r="9070" spans="2:3" x14ac:dyDescent="0.25">
      <c r="B9070" s="238">
        <v>9007</v>
      </c>
      <c r="C9070" s="237">
        <v>-0.9400344376412022</v>
      </c>
    </row>
    <row r="9071" spans="2:3" x14ac:dyDescent="0.25">
      <c r="B9071" s="238">
        <v>9008</v>
      </c>
      <c r="C9071" s="237">
        <v>165.69119141717559</v>
      </c>
    </row>
    <row r="9072" spans="2:3" x14ac:dyDescent="0.25">
      <c r="B9072" s="238">
        <v>9009</v>
      </c>
      <c r="C9072" s="237">
        <v>112.04262720736151</v>
      </c>
    </row>
    <row r="9073" spans="2:3" x14ac:dyDescent="0.25">
      <c r="B9073" s="238">
        <v>9010</v>
      </c>
      <c r="C9073" s="237">
        <v>-17.692579574062052</v>
      </c>
    </row>
    <row r="9074" spans="2:3" x14ac:dyDescent="0.25">
      <c r="B9074" s="238">
        <v>9011</v>
      </c>
      <c r="C9074" s="237">
        <v>304.71395307428384</v>
      </c>
    </row>
    <row r="9075" spans="2:3" x14ac:dyDescent="0.25">
      <c r="B9075" s="238">
        <v>9012</v>
      </c>
      <c r="C9075" s="237">
        <v>66.603896889116228</v>
      </c>
    </row>
    <row r="9076" spans="2:3" x14ac:dyDescent="0.25">
      <c r="B9076" s="238">
        <v>9013</v>
      </c>
      <c r="C9076" s="237">
        <v>87.342100806618234</v>
      </c>
    </row>
    <row r="9077" spans="2:3" x14ac:dyDescent="0.25">
      <c r="B9077" s="238">
        <v>9014</v>
      </c>
      <c r="C9077" s="237">
        <v>172.37806491756658</v>
      </c>
    </row>
    <row r="9078" spans="2:3" x14ac:dyDescent="0.25">
      <c r="B9078" s="238">
        <v>9015</v>
      </c>
      <c r="C9078" s="237">
        <v>0.28838301357062335</v>
      </c>
    </row>
    <row r="9079" spans="2:3" x14ac:dyDescent="0.25">
      <c r="B9079" s="238">
        <v>9016</v>
      </c>
      <c r="C9079" s="237">
        <v>225.98095710620441</v>
      </c>
    </row>
    <row r="9080" spans="2:3" x14ac:dyDescent="0.25">
      <c r="B9080" s="238">
        <v>9017</v>
      </c>
      <c r="C9080" s="237">
        <v>79.556410216747253</v>
      </c>
    </row>
    <row r="9081" spans="2:3" x14ac:dyDescent="0.25">
      <c r="B9081" s="238">
        <v>9018</v>
      </c>
      <c r="C9081" s="237">
        <v>58.828118405989791</v>
      </c>
    </row>
    <row r="9082" spans="2:3" x14ac:dyDescent="0.25">
      <c r="B9082" s="238">
        <v>9019</v>
      </c>
      <c r="C9082" s="237">
        <v>227.85433907733122</v>
      </c>
    </row>
    <row r="9083" spans="2:3" x14ac:dyDescent="0.25">
      <c r="B9083" s="238">
        <v>9020</v>
      </c>
      <c r="C9083" s="237">
        <v>329.75933458517648</v>
      </c>
    </row>
    <row r="9084" spans="2:3" x14ac:dyDescent="0.25">
      <c r="B9084" s="238">
        <v>9021</v>
      </c>
      <c r="C9084" s="237">
        <v>180.27061317028267</v>
      </c>
    </row>
    <row r="9085" spans="2:3" x14ac:dyDescent="0.25">
      <c r="B9085" s="238">
        <v>9022</v>
      </c>
      <c r="C9085" s="237">
        <v>150.47327490137175</v>
      </c>
    </row>
    <row r="9086" spans="2:3" x14ac:dyDescent="0.25">
      <c r="B9086" s="238">
        <v>9023</v>
      </c>
      <c r="C9086" s="237">
        <v>-3.6441103312979948</v>
      </c>
    </row>
    <row r="9087" spans="2:3" x14ac:dyDescent="0.25">
      <c r="B9087" s="238">
        <v>9024</v>
      </c>
      <c r="C9087" s="237">
        <v>219.17678053223898</v>
      </c>
    </row>
    <row r="9088" spans="2:3" x14ac:dyDescent="0.25">
      <c r="B9088" s="238">
        <v>9025</v>
      </c>
      <c r="C9088" s="237">
        <v>233.75531127060412</v>
      </c>
    </row>
    <row r="9089" spans="2:3" x14ac:dyDescent="0.25">
      <c r="B9089" s="238">
        <v>9026</v>
      </c>
      <c r="C9089" s="237">
        <v>4.4286749768832152</v>
      </c>
    </row>
    <row r="9090" spans="2:3" x14ac:dyDescent="0.25">
      <c r="B9090" s="238">
        <v>9027</v>
      </c>
      <c r="C9090" s="237">
        <v>145.0265158436967</v>
      </c>
    </row>
    <row r="9091" spans="2:3" x14ac:dyDescent="0.25">
      <c r="B9091" s="238">
        <v>9028</v>
      </c>
      <c r="C9091" s="237">
        <v>253.49177048143432</v>
      </c>
    </row>
    <row r="9092" spans="2:3" x14ac:dyDescent="0.25">
      <c r="B9092" s="238">
        <v>9029</v>
      </c>
      <c r="C9092" s="237">
        <v>20.140962607914446</v>
      </c>
    </row>
    <row r="9093" spans="2:3" x14ac:dyDescent="0.25">
      <c r="B9093" s="238">
        <v>9030</v>
      </c>
      <c r="C9093" s="237">
        <v>-130.20271956230886</v>
      </c>
    </row>
    <row r="9094" spans="2:3" x14ac:dyDescent="0.25">
      <c r="B9094" s="238">
        <v>9031</v>
      </c>
      <c r="C9094" s="237">
        <v>-12.783735324518688</v>
      </c>
    </row>
    <row r="9095" spans="2:3" x14ac:dyDescent="0.25">
      <c r="B9095" s="238">
        <v>9032</v>
      </c>
      <c r="C9095" s="237">
        <v>30.415990795189316</v>
      </c>
    </row>
    <row r="9096" spans="2:3" x14ac:dyDescent="0.25">
      <c r="B9096" s="238">
        <v>9033</v>
      </c>
      <c r="C9096" s="237">
        <v>141.75895063147533</v>
      </c>
    </row>
    <row r="9097" spans="2:3" x14ac:dyDescent="0.25">
      <c r="B9097" s="238">
        <v>9034</v>
      </c>
      <c r="C9097" s="237">
        <v>5.0550941858015648</v>
      </c>
    </row>
    <row r="9098" spans="2:3" x14ac:dyDescent="0.25">
      <c r="B9098" s="238">
        <v>9035</v>
      </c>
      <c r="C9098" s="237">
        <v>186.70153425219402</v>
      </c>
    </row>
    <row r="9099" spans="2:3" x14ac:dyDescent="0.25">
      <c r="B9099" s="238">
        <v>9036</v>
      </c>
      <c r="C9099" s="237">
        <v>160.82477564046084</v>
      </c>
    </row>
    <row r="9100" spans="2:3" x14ac:dyDescent="0.25">
      <c r="B9100" s="238">
        <v>9037</v>
      </c>
      <c r="C9100" s="237">
        <v>194.97479861076459</v>
      </c>
    </row>
    <row r="9101" spans="2:3" x14ac:dyDescent="0.25">
      <c r="B9101" s="238">
        <v>9038</v>
      </c>
      <c r="C9101" s="237">
        <v>86.763036553428023</v>
      </c>
    </row>
    <row r="9102" spans="2:3" x14ac:dyDescent="0.25">
      <c r="B9102" s="238">
        <v>9039</v>
      </c>
      <c r="C9102" s="237">
        <v>240.11629015544844</v>
      </c>
    </row>
    <row r="9103" spans="2:3" x14ac:dyDescent="0.25">
      <c r="B9103" s="238">
        <v>9040</v>
      </c>
      <c r="C9103" s="237">
        <v>52.249829481331275</v>
      </c>
    </row>
    <row r="9104" spans="2:3" x14ac:dyDescent="0.25">
      <c r="B9104" s="238">
        <v>9041</v>
      </c>
      <c r="C9104" s="237">
        <v>126.66302605978326</v>
      </c>
    </row>
    <row r="9105" spans="2:3" x14ac:dyDescent="0.25">
      <c r="B9105" s="238">
        <v>9042</v>
      </c>
      <c r="C9105" s="237">
        <v>198.7718418755243</v>
      </c>
    </row>
    <row r="9106" spans="2:3" x14ac:dyDescent="0.25">
      <c r="B9106" s="238">
        <v>9043</v>
      </c>
      <c r="C9106" s="237">
        <v>246.01713194026061</v>
      </c>
    </row>
    <row r="9107" spans="2:3" x14ac:dyDescent="0.25">
      <c r="B9107" s="238">
        <v>9044</v>
      </c>
      <c r="C9107" s="237">
        <v>0.37747419682175121</v>
      </c>
    </row>
    <row r="9108" spans="2:3" x14ac:dyDescent="0.25">
      <c r="B9108" s="238">
        <v>9045</v>
      </c>
      <c r="C9108" s="237">
        <v>121.12993835323155</v>
      </c>
    </row>
    <row r="9109" spans="2:3" x14ac:dyDescent="0.25">
      <c r="B9109" s="238">
        <v>9046</v>
      </c>
      <c r="C9109" s="237">
        <v>107.72905441533905</v>
      </c>
    </row>
    <row r="9110" spans="2:3" x14ac:dyDescent="0.25">
      <c r="B9110" s="238">
        <v>9047</v>
      </c>
      <c r="C9110" s="237">
        <v>49.443918072729176</v>
      </c>
    </row>
    <row r="9111" spans="2:3" x14ac:dyDescent="0.25">
      <c r="B9111" s="238">
        <v>9048</v>
      </c>
      <c r="C9111" s="237">
        <v>90.749990147171729</v>
      </c>
    </row>
    <row r="9112" spans="2:3" x14ac:dyDescent="0.25">
      <c r="B9112" s="238">
        <v>9049</v>
      </c>
      <c r="C9112" s="237">
        <v>-36.664658157999156</v>
      </c>
    </row>
    <row r="9113" spans="2:3" x14ac:dyDescent="0.25">
      <c r="B9113" s="238">
        <v>9050</v>
      </c>
      <c r="C9113" s="237">
        <v>410.1863451400697</v>
      </c>
    </row>
    <row r="9114" spans="2:3" x14ac:dyDescent="0.25">
      <c r="B9114" s="238">
        <v>9051</v>
      </c>
      <c r="C9114" s="237">
        <v>225.37876974322131</v>
      </c>
    </row>
    <row r="9115" spans="2:3" x14ac:dyDescent="0.25">
      <c r="B9115" s="238">
        <v>9052</v>
      </c>
      <c r="C9115" s="237">
        <v>272.81644670658409</v>
      </c>
    </row>
    <row r="9116" spans="2:3" x14ac:dyDescent="0.25">
      <c r="B9116" s="238">
        <v>9053</v>
      </c>
      <c r="C9116" s="237">
        <v>283.75038421556451</v>
      </c>
    </row>
    <row r="9117" spans="2:3" x14ac:dyDescent="0.25">
      <c r="B9117" s="238">
        <v>9054</v>
      </c>
      <c r="C9117" s="237">
        <v>221.11916305022825</v>
      </c>
    </row>
    <row r="9118" spans="2:3" x14ac:dyDescent="0.25">
      <c r="B9118" s="238">
        <v>9055</v>
      </c>
      <c r="C9118" s="237">
        <v>121.0707456853507</v>
      </c>
    </row>
    <row r="9119" spans="2:3" x14ac:dyDescent="0.25">
      <c r="B9119" s="238">
        <v>9056</v>
      </c>
      <c r="C9119" s="237">
        <v>-22.921976891035058</v>
      </c>
    </row>
    <row r="9120" spans="2:3" x14ac:dyDescent="0.25">
      <c r="B9120" s="238">
        <v>9057</v>
      </c>
      <c r="C9120" s="237">
        <v>166.59550715729992</v>
      </c>
    </row>
    <row r="9121" spans="2:3" x14ac:dyDescent="0.25">
      <c r="B9121" s="238">
        <v>9058</v>
      </c>
      <c r="C9121" s="237">
        <v>267.38984011967682</v>
      </c>
    </row>
    <row r="9122" spans="2:3" x14ac:dyDescent="0.25">
      <c r="B9122" s="238">
        <v>9059</v>
      </c>
      <c r="C9122" s="237">
        <v>62.455192198058199</v>
      </c>
    </row>
    <row r="9123" spans="2:3" x14ac:dyDescent="0.25">
      <c r="B9123" s="238">
        <v>9060</v>
      </c>
      <c r="C9123" s="237">
        <v>29.263785830647251</v>
      </c>
    </row>
    <row r="9124" spans="2:3" x14ac:dyDescent="0.25">
      <c r="B9124" s="238">
        <v>9061</v>
      </c>
      <c r="C9124" s="237">
        <v>211.2751725021044</v>
      </c>
    </row>
    <row r="9125" spans="2:3" x14ac:dyDescent="0.25">
      <c r="B9125" s="238">
        <v>9062</v>
      </c>
      <c r="C9125" s="237">
        <v>111.66656970547744</v>
      </c>
    </row>
    <row r="9126" spans="2:3" x14ac:dyDescent="0.25">
      <c r="B9126" s="238">
        <v>9063</v>
      </c>
      <c r="C9126" s="237">
        <v>189.75405669713649</v>
      </c>
    </row>
    <row r="9127" spans="2:3" x14ac:dyDescent="0.25">
      <c r="B9127" s="238">
        <v>9064</v>
      </c>
      <c r="C9127" s="237">
        <v>343.27734237753867</v>
      </c>
    </row>
    <row r="9128" spans="2:3" x14ac:dyDescent="0.25">
      <c r="B9128" s="238">
        <v>9065</v>
      </c>
      <c r="C9128" s="237">
        <v>116.07881898740973</v>
      </c>
    </row>
    <row r="9129" spans="2:3" x14ac:dyDescent="0.25">
      <c r="B9129" s="238">
        <v>9066</v>
      </c>
      <c r="C9129" s="237">
        <v>-181.28841902841464</v>
      </c>
    </row>
    <row r="9130" spans="2:3" x14ac:dyDescent="0.25">
      <c r="B9130" s="238">
        <v>9067</v>
      </c>
      <c r="C9130" s="237">
        <v>106.51846764666792</v>
      </c>
    </row>
    <row r="9131" spans="2:3" x14ac:dyDescent="0.25">
      <c r="B9131" s="238">
        <v>9068</v>
      </c>
      <c r="C9131" s="237">
        <v>118.463061852306</v>
      </c>
    </row>
    <row r="9132" spans="2:3" x14ac:dyDescent="0.25">
      <c r="B9132" s="238">
        <v>9069</v>
      </c>
      <c r="C9132" s="237">
        <v>186.56449419842176</v>
      </c>
    </row>
    <row r="9133" spans="2:3" x14ac:dyDescent="0.25">
      <c r="B9133" s="238">
        <v>9070</v>
      </c>
      <c r="C9133" s="237">
        <v>178.1240323402443</v>
      </c>
    </row>
    <row r="9134" spans="2:3" x14ac:dyDescent="0.25">
      <c r="B9134" s="238">
        <v>9071</v>
      </c>
      <c r="C9134" s="237">
        <v>4.7590213054140236</v>
      </c>
    </row>
    <row r="9135" spans="2:3" x14ac:dyDescent="0.25">
      <c r="B9135" s="238">
        <v>9072</v>
      </c>
      <c r="C9135" s="237">
        <v>272.831068312355</v>
      </c>
    </row>
    <row r="9136" spans="2:3" x14ac:dyDescent="0.25">
      <c r="B9136" s="238">
        <v>9073</v>
      </c>
      <c r="C9136" s="237">
        <v>122.0761605472773</v>
      </c>
    </row>
    <row r="9137" spans="2:3" x14ac:dyDescent="0.25">
      <c r="B9137" s="238">
        <v>9074</v>
      </c>
      <c r="C9137" s="237">
        <v>64.349990868406991</v>
      </c>
    </row>
    <row r="9138" spans="2:3" x14ac:dyDescent="0.25">
      <c r="B9138" s="238">
        <v>9075</v>
      </c>
      <c r="C9138" s="237">
        <v>49.638197238908802</v>
      </c>
    </row>
    <row r="9139" spans="2:3" x14ac:dyDescent="0.25">
      <c r="B9139" s="238">
        <v>9076</v>
      </c>
      <c r="C9139" s="237">
        <v>39.887622398546853</v>
      </c>
    </row>
    <row r="9140" spans="2:3" x14ac:dyDescent="0.25">
      <c r="B9140" s="238">
        <v>9077</v>
      </c>
      <c r="C9140" s="237">
        <v>34.287841610342525</v>
      </c>
    </row>
    <row r="9141" spans="2:3" x14ac:dyDescent="0.25">
      <c r="B9141" s="238">
        <v>9078</v>
      </c>
      <c r="C9141" s="237">
        <v>174.23079021224603</v>
      </c>
    </row>
    <row r="9142" spans="2:3" x14ac:dyDescent="0.25">
      <c r="B9142" s="238">
        <v>9079</v>
      </c>
      <c r="C9142" s="237">
        <v>153.25503440425513</v>
      </c>
    </row>
    <row r="9143" spans="2:3" x14ac:dyDescent="0.25">
      <c r="B9143" s="238">
        <v>9080</v>
      </c>
      <c r="C9143" s="237">
        <v>199.47013939668022</v>
      </c>
    </row>
    <row r="9144" spans="2:3" x14ac:dyDescent="0.25">
      <c r="B9144" s="238">
        <v>9081</v>
      </c>
      <c r="C9144" s="237">
        <v>-27.024864665604497</v>
      </c>
    </row>
    <row r="9145" spans="2:3" x14ac:dyDescent="0.25">
      <c r="B9145" s="238">
        <v>9082</v>
      </c>
      <c r="C9145" s="237">
        <v>-149.99669973516626</v>
      </c>
    </row>
    <row r="9146" spans="2:3" x14ac:dyDescent="0.25">
      <c r="B9146" s="238">
        <v>9083</v>
      </c>
      <c r="C9146" s="237">
        <v>21.148141379477565</v>
      </c>
    </row>
    <row r="9147" spans="2:3" x14ac:dyDescent="0.25">
      <c r="B9147" s="238">
        <v>9084</v>
      </c>
      <c r="C9147" s="237">
        <v>129.06211848730322</v>
      </c>
    </row>
    <row r="9148" spans="2:3" x14ac:dyDescent="0.25">
      <c r="B9148" s="238">
        <v>9085</v>
      </c>
      <c r="C9148" s="237">
        <v>-23.252484375494475</v>
      </c>
    </row>
    <row r="9149" spans="2:3" x14ac:dyDescent="0.25">
      <c r="B9149" s="238">
        <v>9086</v>
      </c>
      <c r="C9149" s="237">
        <v>-149.44222732638394</v>
      </c>
    </row>
    <row r="9150" spans="2:3" x14ac:dyDescent="0.25">
      <c r="B9150" s="238">
        <v>9087</v>
      </c>
      <c r="C9150" s="237">
        <v>-46.76863571345271</v>
      </c>
    </row>
    <row r="9151" spans="2:3" x14ac:dyDescent="0.25">
      <c r="B9151" s="238">
        <v>9088</v>
      </c>
      <c r="C9151" s="237">
        <v>134.59756233937628</v>
      </c>
    </row>
    <row r="9152" spans="2:3" x14ac:dyDescent="0.25">
      <c r="B9152" s="238">
        <v>9089</v>
      </c>
      <c r="C9152" s="237">
        <v>11.50312491892781</v>
      </c>
    </row>
    <row r="9153" spans="2:3" x14ac:dyDescent="0.25">
      <c r="B9153" s="238">
        <v>9090</v>
      </c>
      <c r="C9153" s="237">
        <v>104.77814583224638</v>
      </c>
    </row>
    <row r="9154" spans="2:3" x14ac:dyDescent="0.25">
      <c r="B9154" s="238">
        <v>9091</v>
      </c>
      <c r="C9154" s="237">
        <v>100.65868666355081</v>
      </c>
    </row>
    <row r="9155" spans="2:3" x14ac:dyDescent="0.25">
      <c r="B9155" s="238">
        <v>9092</v>
      </c>
      <c r="C9155" s="237">
        <v>187.03076806785919</v>
      </c>
    </row>
    <row r="9156" spans="2:3" x14ac:dyDescent="0.25">
      <c r="B9156" s="238">
        <v>9093</v>
      </c>
      <c r="C9156" s="237">
        <v>205.55097388068236</v>
      </c>
    </row>
    <row r="9157" spans="2:3" x14ac:dyDescent="0.25">
      <c r="B9157" s="238">
        <v>9094</v>
      </c>
      <c r="C9157" s="237">
        <v>5.4487332117634111</v>
      </c>
    </row>
    <row r="9158" spans="2:3" x14ac:dyDescent="0.25">
      <c r="B9158" s="238">
        <v>9095</v>
      </c>
      <c r="C9158" s="237">
        <v>170.19432665591648</v>
      </c>
    </row>
    <row r="9159" spans="2:3" x14ac:dyDescent="0.25">
      <c r="B9159" s="238">
        <v>9096</v>
      </c>
      <c r="C9159" s="237">
        <v>110.00657221615552</v>
      </c>
    </row>
    <row r="9160" spans="2:3" x14ac:dyDescent="0.25">
      <c r="B9160" s="238">
        <v>9097</v>
      </c>
      <c r="C9160" s="237">
        <v>-55.509311902993488</v>
      </c>
    </row>
    <row r="9161" spans="2:3" x14ac:dyDescent="0.25">
      <c r="B9161" s="238">
        <v>9098</v>
      </c>
      <c r="C9161" s="237">
        <v>157.26505306872224</v>
      </c>
    </row>
    <row r="9162" spans="2:3" x14ac:dyDescent="0.25">
      <c r="B9162" s="238">
        <v>9099</v>
      </c>
      <c r="C9162" s="237">
        <v>406.8927918824852</v>
      </c>
    </row>
    <row r="9163" spans="2:3" x14ac:dyDescent="0.25">
      <c r="B9163" s="238">
        <v>9100</v>
      </c>
      <c r="C9163" s="237">
        <v>215.61206267403261</v>
      </c>
    </row>
    <row r="9164" spans="2:3" x14ac:dyDescent="0.25">
      <c r="B9164" s="238">
        <v>9101</v>
      </c>
      <c r="C9164" s="237">
        <v>259.33508342477023</v>
      </c>
    </row>
    <row r="9165" spans="2:3" x14ac:dyDescent="0.25">
      <c r="B9165" s="238">
        <v>9102</v>
      </c>
      <c r="C9165" s="237">
        <v>65.896008971954132</v>
      </c>
    </row>
    <row r="9166" spans="2:3" x14ac:dyDescent="0.25">
      <c r="B9166" s="238">
        <v>9103</v>
      </c>
      <c r="C9166" s="237">
        <v>171.41863149300463</v>
      </c>
    </row>
    <row r="9167" spans="2:3" x14ac:dyDescent="0.25">
      <c r="B9167" s="238">
        <v>9104</v>
      </c>
      <c r="C9167" s="237">
        <v>51.066468679077161</v>
      </c>
    </row>
    <row r="9168" spans="2:3" x14ac:dyDescent="0.25">
      <c r="B9168" s="238">
        <v>9105</v>
      </c>
      <c r="C9168" s="237">
        <v>233.71539189764979</v>
      </c>
    </row>
    <row r="9169" spans="2:3" x14ac:dyDescent="0.25">
      <c r="B9169" s="238">
        <v>9106</v>
      </c>
      <c r="C9169" s="237">
        <v>147.53661774362746</v>
      </c>
    </row>
    <row r="9170" spans="2:3" x14ac:dyDescent="0.25">
      <c r="B9170" s="238">
        <v>9107</v>
      </c>
      <c r="C9170" s="237">
        <v>68.228075892133461</v>
      </c>
    </row>
    <row r="9171" spans="2:3" x14ac:dyDescent="0.25">
      <c r="B9171" s="238">
        <v>9108</v>
      </c>
      <c r="C9171" s="237">
        <v>24.921306497015436</v>
      </c>
    </row>
    <row r="9172" spans="2:3" x14ac:dyDescent="0.25">
      <c r="B9172" s="238">
        <v>9109</v>
      </c>
      <c r="C9172" s="237">
        <v>49.612676373644561</v>
      </c>
    </row>
    <row r="9173" spans="2:3" x14ac:dyDescent="0.25">
      <c r="B9173" s="238">
        <v>9110</v>
      </c>
      <c r="C9173" s="237">
        <v>-40.262650561515471</v>
      </c>
    </row>
    <row r="9174" spans="2:3" x14ac:dyDescent="0.25">
      <c r="B9174" s="238">
        <v>9111</v>
      </c>
      <c r="C9174" s="237">
        <v>177.97281655381101</v>
      </c>
    </row>
    <row r="9175" spans="2:3" x14ac:dyDescent="0.25">
      <c r="B9175" s="238">
        <v>9112</v>
      </c>
      <c r="C9175" s="237">
        <v>214.32663505485098</v>
      </c>
    </row>
    <row r="9176" spans="2:3" x14ac:dyDescent="0.25">
      <c r="B9176" s="238">
        <v>9113</v>
      </c>
      <c r="C9176" s="237">
        <v>93.943439435006852</v>
      </c>
    </row>
    <row r="9177" spans="2:3" x14ac:dyDescent="0.25">
      <c r="B9177" s="238">
        <v>9114</v>
      </c>
      <c r="C9177" s="237">
        <v>20.021306097910468</v>
      </c>
    </row>
    <row r="9178" spans="2:3" x14ac:dyDescent="0.25">
      <c r="B9178" s="238">
        <v>9115</v>
      </c>
      <c r="C9178" s="237">
        <v>110.08542471274853</v>
      </c>
    </row>
    <row r="9179" spans="2:3" x14ac:dyDescent="0.25">
      <c r="B9179" s="238">
        <v>9116</v>
      </c>
      <c r="C9179" s="237">
        <v>160.4270437633929</v>
      </c>
    </row>
    <row r="9180" spans="2:3" x14ac:dyDescent="0.25">
      <c r="B9180" s="238">
        <v>9117</v>
      </c>
      <c r="C9180" s="237">
        <v>79.245266984267715</v>
      </c>
    </row>
    <row r="9181" spans="2:3" x14ac:dyDescent="0.25">
      <c r="B9181" s="238">
        <v>9118</v>
      </c>
      <c r="C9181" s="237">
        <v>-66.014839115154643</v>
      </c>
    </row>
    <row r="9182" spans="2:3" x14ac:dyDescent="0.25">
      <c r="B9182" s="238">
        <v>9119</v>
      </c>
      <c r="C9182" s="237">
        <v>520.21465319975277</v>
      </c>
    </row>
    <row r="9183" spans="2:3" x14ac:dyDescent="0.25">
      <c r="B9183" s="238">
        <v>9120</v>
      </c>
      <c r="C9183" s="237">
        <v>129.70796356815717</v>
      </c>
    </row>
    <row r="9184" spans="2:3" x14ac:dyDescent="0.25">
      <c r="B9184" s="238">
        <v>9121</v>
      </c>
      <c r="C9184" s="237">
        <v>235.79776678397246</v>
      </c>
    </row>
    <row r="9185" spans="2:3" x14ac:dyDescent="0.25">
      <c r="B9185" s="238">
        <v>9122</v>
      </c>
      <c r="C9185" s="237">
        <v>389.33304073717665</v>
      </c>
    </row>
    <row r="9186" spans="2:3" x14ac:dyDescent="0.25">
      <c r="B9186" s="238">
        <v>9123</v>
      </c>
      <c r="C9186" s="237">
        <v>84.743296165607276</v>
      </c>
    </row>
    <row r="9187" spans="2:3" x14ac:dyDescent="0.25">
      <c r="B9187" s="238">
        <v>9124</v>
      </c>
      <c r="C9187" s="237">
        <v>367.73948819277308</v>
      </c>
    </row>
    <row r="9188" spans="2:3" x14ac:dyDescent="0.25">
      <c r="B9188" s="238">
        <v>9125</v>
      </c>
      <c r="C9188" s="237">
        <v>202.65668292000771</v>
      </c>
    </row>
    <row r="9189" spans="2:3" x14ac:dyDescent="0.25">
      <c r="B9189" s="238">
        <v>9126</v>
      </c>
      <c r="C9189" s="237">
        <v>31.091285422296494</v>
      </c>
    </row>
    <row r="9190" spans="2:3" x14ac:dyDescent="0.25">
      <c r="B9190" s="238">
        <v>9127</v>
      </c>
      <c r="C9190" s="237">
        <v>7.5530844055679438</v>
      </c>
    </row>
    <row r="9191" spans="2:3" x14ac:dyDescent="0.25">
      <c r="B9191" s="238">
        <v>9128</v>
      </c>
      <c r="C9191" s="237">
        <v>12.992943118727823</v>
      </c>
    </row>
    <row r="9192" spans="2:3" x14ac:dyDescent="0.25">
      <c r="B9192" s="238">
        <v>9129</v>
      </c>
      <c r="C9192" s="237">
        <v>217.91436188532862</v>
      </c>
    </row>
    <row r="9193" spans="2:3" x14ac:dyDescent="0.25">
      <c r="B9193" s="238">
        <v>9130</v>
      </c>
      <c r="C9193" s="237">
        <v>79.904044632853186</v>
      </c>
    </row>
    <row r="9194" spans="2:3" x14ac:dyDescent="0.25">
      <c r="B9194" s="238">
        <v>9131</v>
      </c>
      <c r="C9194" s="237">
        <v>17.090681184282374</v>
      </c>
    </row>
    <row r="9195" spans="2:3" x14ac:dyDescent="0.25">
      <c r="B9195" s="238">
        <v>9132</v>
      </c>
      <c r="C9195" s="237">
        <v>103.88580323852979</v>
      </c>
    </row>
    <row r="9196" spans="2:3" x14ac:dyDescent="0.25">
      <c r="B9196" s="238">
        <v>9133</v>
      </c>
      <c r="C9196" s="237">
        <v>351.17307229331351</v>
      </c>
    </row>
    <row r="9197" spans="2:3" x14ac:dyDescent="0.25">
      <c r="B9197" s="238">
        <v>9134</v>
      </c>
      <c r="C9197" s="237">
        <v>415.58081817590937</v>
      </c>
    </row>
    <row r="9198" spans="2:3" x14ac:dyDescent="0.25">
      <c r="B9198" s="238">
        <v>9135</v>
      </c>
      <c r="C9198" s="237">
        <v>174.53849362755352</v>
      </c>
    </row>
    <row r="9199" spans="2:3" x14ac:dyDescent="0.25">
      <c r="B9199" s="238">
        <v>9136</v>
      </c>
      <c r="C9199" s="237">
        <v>-168.1635262513139</v>
      </c>
    </row>
    <row r="9200" spans="2:3" x14ac:dyDescent="0.25">
      <c r="B9200" s="238">
        <v>9137</v>
      </c>
      <c r="C9200" s="237">
        <v>51.210999389378543</v>
      </c>
    </row>
    <row r="9201" spans="2:3" x14ac:dyDescent="0.25">
      <c r="B9201" s="238">
        <v>9138</v>
      </c>
      <c r="C9201" s="237">
        <v>150.03743690220864</v>
      </c>
    </row>
    <row r="9202" spans="2:3" x14ac:dyDescent="0.25">
      <c r="B9202" s="238">
        <v>9139</v>
      </c>
      <c r="C9202" s="237">
        <v>298.84537378166749</v>
      </c>
    </row>
    <row r="9203" spans="2:3" x14ac:dyDescent="0.25">
      <c r="B9203" s="238">
        <v>9140</v>
      </c>
      <c r="C9203" s="237">
        <v>24.510229005353523</v>
      </c>
    </row>
    <row r="9204" spans="2:3" x14ac:dyDescent="0.25">
      <c r="B9204" s="238">
        <v>9141</v>
      </c>
      <c r="C9204" s="237">
        <v>-143.92892382541356</v>
      </c>
    </row>
    <row r="9205" spans="2:3" x14ac:dyDescent="0.25">
      <c r="B9205" s="238">
        <v>9142</v>
      </c>
      <c r="C9205" s="237">
        <v>86.886706175334183</v>
      </c>
    </row>
    <row r="9206" spans="2:3" x14ac:dyDescent="0.25">
      <c r="B9206" s="238">
        <v>9143</v>
      </c>
      <c r="C9206" s="237">
        <v>283.73279703963772</v>
      </c>
    </row>
    <row r="9207" spans="2:3" x14ac:dyDescent="0.25">
      <c r="B9207" s="238">
        <v>9144</v>
      </c>
      <c r="C9207" s="237">
        <v>327.62029910252159</v>
      </c>
    </row>
    <row r="9208" spans="2:3" x14ac:dyDescent="0.25">
      <c r="B9208" s="238">
        <v>9145</v>
      </c>
      <c r="C9208" s="237">
        <v>151.42585760343133</v>
      </c>
    </row>
    <row r="9209" spans="2:3" x14ac:dyDescent="0.25">
      <c r="B9209" s="238">
        <v>9146</v>
      </c>
      <c r="C9209" s="237">
        <v>-32.377868757289747</v>
      </c>
    </row>
    <row r="9210" spans="2:3" x14ac:dyDescent="0.25">
      <c r="B9210" s="238">
        <v>9147</v>
      </c>
      <c r="C9210" s="237">
        <v>37.543504194988387</v>
      </c>
    </row>
    <row r="9211" spans="2:3" x14ac:dyDescent="0.25">
      <c r="B9211" s="238">
        <v>9148</v>
      </c>
      <c r="C9211" s="237">
        <v>128.92244510233502</v>
      </c>
    </row>
    <row r="9212" spans="2:3" x14ac:dyDescent="0.25">
      <c r="B9212" s="238">
        <v>9149</v>
      </c>
      <c r="C9212" s="237">
        <v>281.12657875588616</v>
      </c>
    </row>
    <row r="9213" spans="2:3" x14ac:dyDescent="0.25">
      <c r="B9213" s="238">
        <v>9150</v>
      </c>
      <c r="C9213" s="237">
        <v>-173.20654464707019</v>
      </c>
    </row>
    <row r="9214" spans="2:3" x14ac:dyDescent="0.25">
      <c r="B9214" s="238">
        <v>9151</v>
      </c>
      <c r="C9214" s="237">
        <v>-106.76478392622036</v>
      </c>
    </row>
    <row r="9215" spans="2:3" x14ac:dyDescent="0.25">
      <c r="B9215" s="238">
        <v>9152</v>
      </c>
      <c r="C9215" s="237">
        <v>198.90450670769155</v>
      </c>
    </row>
    <row r="9216" spans="2:3" x14ac:dyDescent="0.25">
      <c r="B9216" s="238">
        <v>9153</v>
      </c>
      <c r="C9216" s="237">
        <v>84.966197084779935</v>
      </c>
    </row>
    <row r="9217" spans="2:3" x14ac:dyDescent="0.25">
      <c r="B9217" s="238">
        <v>9154</v>
      </c>
      <c r="C9217" s="237">
        <v>152.22855402848171</v>
      </c>
    </row>
    <row r="9218" spans="2:3" x14ac:dyDescent="0.25">
      <c r="B9218" s="238">
        <v>9155</v>
      </c>
      <c r="C9218" s="237">
        <v>200.0999679003865</v>
      </c>
    </row>
    <row r="9219" spans="2:3" x14ac:dyDescent="0.25">
      <c r="B9219" s="238">
        <v>9156</v>
      </c>
      <c r="C9219" s="237">
        <v>188.24269986598037</v>
      </c>
    </row>
    <row r="9220" spans="2:3" x14ac:dyDescent="0.25">
      <c r="B9220" s="238">
        <v>9157</v>
      </c>
      <c r="C9220" s="237">
        <v>16.033923603836172</v>
      </c>
    </row>
    <row r="9221" spans="2:3" x14ac:dyDescent="0.25">
      <c r="B9221" s="238">
        <v>9158</v>
      </c>
      <c r="C9221" s="237">
        <v>298.39815718114681</v>
      </c>
    </row>
    <row r="9222" spans="2:3" x14ac:dyDescent="0.25">
      <c r="B9222" s="238">
        <v>9159</v>
      </c>
      <c r="C9222" s="237">
        <v>181.79981984377531</v>
      </c>
    </row>
    <row r="9223" spans="2:3" x14ac:dyDescent="0.25">
      <c r="B9223" s="238">
        <v>9160</v>
      </c>
      <c r="C9223" s="237">
        <v>-22.923675914509175</v>
      </c>
    </row>
    <row r="9224" spans="2:3" x14ac:dyDescent="0.25">
      <c r="B9224" s="238">
        <v>9161</v>
      </c>
      <c r="C9224" s="237">
        <v>219.71715108851521</v>
      </c>
    </row>
    <row r="9225" spans="2:3" x14ac:dyDescent="0.25">
      <c r="B9225" s="238">
        <v>9162</v>
      </c>
      <c r="C9225" s="237">
        <v>144.41709869488852</v>
      </c>
    </row>
    <row r="9226" spans="2:3" x14ac:dyDescent="0.25">
      <c r="B9226" s="238">
        <v>9163</v>
      </c>
      <c r="C9226" s="237">
        <v>239.8354633858406</v>
      </c>
    </row>
    <row r="9227" spans="2:3" x14ac:dyDescent="0.25">
      <c r="B9227" s="238">
        <v>9164</v>
      </c>
      <c r="C9227" s="237">
        <v>75.196343909827334</v>
      </c>
    </row>
    <row r="9228" spans="2:3" x14ac:dyDescent="0.25">
      <c r="B9228" s="238">
        <v>9165</v>
      </c>
      <c r="C9228" s="237">
        <v>212.3209838305653</v>
      </c>
    </row>
    <row r="9229" spans="2:3" x14ac:dyDescent="0.25">
      <c r="B9229" s="238">
        <v>9166</v>
      </c>
      <c r="C9229" s="237">
        <v>165.6506254985872</v>
      </c>
    </row>
    <row r="9230" spans="2:3" x14ac:dyDescent="0.25">
      <c r="B9230" s="238">
        <v>9167</v>
      </c>
      <c r="C9230" s="237">
        <v>164.13701515161529</v>
      </c>
    </row>
    <row r="9231" spans="2:3" x14ac:dyDescent="0.25">
      <c r="B9231" s="238">
        <v>9168</v>
      </c>
      <c r="C9231" s="237">
        <v>43.452286508308617</v>
      </c>
    </row>
    <row r="9232" spans="2:3" x14ac:dyDescent="0.25">
      <c r="B9232" s="238">
        <v>9169</v>
      </c>
      <c r="C9232" s="237">
        <v>-20.760507831290852</v>
      </c>
    </row>
    <row r="9233" spans="2:3" x14ac:dyDescent="0.25">
      <c r="B9233" s="238">
        <v>9170</v>
      </c>
      <c r="C9233" s="237">
        <v>93.52203005985713</v>
      </c>
    </row>
    <row r="9234" spans="2:3" x14ac:dyDescent="0.25">
      <c r="B9234" s="238">
        <v>9171</v>
      </c>
      <c r="C9234" s="237">
        <v>265.69988634986078</v>
      </c>
    </row>
    <row r="9235" spans="2:3" x14ac:dyDescent="0.25">
      <c r="B9235" s="238">
        <v>9172</v>
      </c>
      <c r="C9235" s="237">
        <v>-131.06930534971264</v>
      </c>
    </row>
    <row r="9236" spans="2:3" x14ac:dyDescent="0.25">
      <c r="B9236" s="238">
        <v>9173</v>
      </c>
      <c r="C9236" s="237">
        <v>178.3781586211627</v>
      </c>
    </row>
    <row r="9237" spans="2:3" x14ac:dyDescent="0.25">
      <c r="B9237" s="238">
        <v>9174</v>
      </c>
      <c r="C9237" s="237">
        <v>31.697942594431382</v>
      </c>
    </row>
    <row r="9238" spans="2:3" x14ac:dyDescent="0.25">
      <c r="B9238" s="238">
        <v>9175</v>
      </c>
      <c r="C9238" s="237">
        <v>75.358667852145089</v>
      </c>
    </row>
    <row r="9239" spans="2:3" x14ac:dyDescent="0.25">
      <c r="B9239" s="238">
        <v>9176</v>
      </c>
      <c r="C9239" s="237">
        <v>203.83686087885943</v>
      </c>
    </row>
    <row r="9240" spans="2:3" x14ac:dyDescent="0.25">
      <c r="B9240" s="238">
        <v>9177</v>
      </c>
      <c r="C9240" s="237">
        <v>-39.978413097951659</v>
      </c>
    </row>
    <row r="9241" spans="2:3" x14ac:dyDescent="0.25">
      <c r="B9241" s="238">
        <v>9178</v>
      </c>
      <c r="C9241" s="237">
        <v>84.358813210118697</v>
      </c>
    </row>
    <row r="9242" spans="2:3" x14ac:dyDescent="0.25">
      <c r="B9242" s="238">
        <v>9179</v>
      </c>
      <c r="C9242" s="237">
        <v>301.03867041246485</v>
      </c>
    </row>
    <row r="9243" spans="2:3" x14ac:dyDescent="0.25">
      <c r="B9243" s="238">
        <v>9180</v>
      </c>
      <c r="C9243" s="237">
        <v>-158.61117170987586</v>
      </c>
    </row>
    <row r="9244" spans="2:3" x14ac:dyDescent="0.25">
      <c r="B9244" s="238">
        <v>9181</v>
      </c>
      <c r="C9244" s="237">
        <v>203.03346982396243</v>
      </c>
    </row>
    <row r="9245" spans="2:3" x14ac:dyDescent="0.25">
      <c r="B9245" s="238">
        <v>9182</v>
      </c>
      <c r="C9245" s="237">
        <v>104.3983041752432</v>
      </c>
    </row>
    <row r="9246" spans="2:3" x14ac:dyDescent="0.25">
      <c r="B9246" s="238">
        <v>9183</v>
      </c>
      <c r="C9246" s="237">
        <v>92.086248467323443</v>
      </c>
    </row>
    <row r="9247" spans="2:3" x14ac:dyDescent="0.25">
      <c r="B9247" s="238">
        <v>9184</v>
      </c>
      <c r="C9247" s="237">
        <v>272.92980942452994</v>
      </c>
    </row>
    <row r="9248" spans="2:3" x14ac:dyDescent="0.25">
      <c r="B9248" s="238">
        <v>9185</v>
      </c>
      <c r="C9248" s="237">
        <v>246.19589025128158</v>
      </c>
    </row>
    <row r="9249" spans="2:3" x14ac:dyDescent="0.25">
      <c r="B9249" s="238">
        <v>9186</v>
      </c>
      <c r="C9249" s="237">
        <v>108.67623544097761</v>
      </c>
    </row>
    <row r="9250" spans="2:3" x14ac:dyDescent="0.25">
      <c r="B9250" s="238">
        <v>9187</v>
      </c>
      <c r="C9250" s="237">
        <v>246.51982826864696</v>
      </c>
    </row>
    <row r="9251" spans="2:3" x14ac:dyDescent="0.25">
      <c r="B9251" s="238">
        <v>9188</v>
      </c>
      <c r="C9251" s="237">
        <v>107.84810039275817</v>
      </c>
    </row>
    <row r="9252" spans="2:3" x14ac:dyDescent="0.25">
      <c r="B9252" s="238">
        <v>9189</v>
      </c>
      <c r="C9252" s="237">
        <v>106.39985966195965</v>
      </c>
    </row>
    <row r="9253" spans="2:3" x14ac:dyDescent="0.25">
      <c r="B9253" s="238">
        <v>9190</v>
      </c>
      <c r="C9253" s="237">
        <v>64.115073295341659</v>
      </c>
    </row>
    <row r="9254" spans="2:3" x14ac:dyDescent="0.25">
      <c r="B9254" s="238">
        <v>9191</v>
      </c>
      <c r="C9254" s="237">
        <v>8.136568242191629</v>
      </c>
    </row>
    <row r="9255" spans="2:3" x14ac:dyDescent="0.25">
      <c r="B9255" s="238">
        <v>9192</v>
      </c>
      <c r="C9255" s="237">
        <v>-137.27860052413808</v>
      </c>
    </row>
    <row r="9256" spans="2:3" x14ac:dyDescent="0.25">
      <c r="B9256" s="238">
        <v>9193</v>
      </c>
      <c r="C9256" s="237">
        <v>2.0845912090687762</v>
      </c>
    </row>
    <row r="9257" spans="2:3" x14ac:dyDescent="0.25">
      <c r="B9257" s="238">
        <v>9194</v>
      </c>
      <c r="C9257" s="237">
        <v>285.98962763135455</v>
      </c>
    </row>
    <row r="9258" spans="2:3" x14ac:dyDescent="0.25">
      <c r="B9258" s="238">
        <v>9195</v>
      </c>
      <c r="C9258" s="237">
        <v>286.72374679897268</v>
      </c>
    </row>
    <row r="9259" spans="2:3" x14ac:dyDescent="0.25">
      <c r="B9259" s="238">
        <v>9196</v>
      </c>
      <c r="C9259" s="237">
        <v>25.554825238726508</v>
      </c>
    </row>
    <row r="9260" spans="2:3" x14ac:dyDescent="0.25">
      <c r="B9260" s="238">
        <v>9197</v>
      </c>
      <c r="C9260" s="237">
        <v>-81.802621783806302</v>
      </c>
    </row>
    <row r="9261" spans="2:3" x14ac:dyDescent="0.25">
      <c r="B9261" s="238">
        <v>9198</v>
      </c>
      <c r="C9261" s="237">
        <v>200.48703826344956</v>
      </c>
    </row>
    <row r="9262" spans="2:3" x14ac:dyDescent="0.25">
      <c r="B9262" s="238">
        <v>9199</v>
      </c>
      <c r="C9262" s="237">
        <v>251.07418502372406</v>
      </c>
    </row>
    <row r="9263" spans="2:3" x14ac:dyDescent="0.25">
      <c r="B9263" s="238">
        <v>9200</v>
      </c>
      <c r="C9263" s="237">
        <v>124.83594219847318</v>
      </c>
    </row>
    <row r="9264" spans="2:3" x14ac:dyDescent="0.25">
      <c r="B9264" s="238">
        <v>9201</v>
      </c>
      <c r="C9264" s="237">
        <v>134.31248422025749</v>
      </c>
    </row>
    <row r="9265" spans="2:3" x14ac:dyDescent="0.25">
      <c r="B9265" s="238">
        <v>9202</v>
      </c>
      <c r="C9265" s="237">
        <v>103.4680713641913</v>
      </c>
    </row>
    <row r="9266" spans="2:3" x14ac:dyDescent="0.25">
      <c r="B9266" s="238">
        <v>9203</v>
      </c>
      <c r="C9266" s="237">
        <v>76.273509335070571</v>
      </c>
    </row>
    <row r="9267" spans="2:3" x14ac:dyDescent="0.25">
      <c r="B9267" s="238">
        <v>9204</v>
      </c>
      <c r="C9267" s="237">
        <v>178.18231473661433</v>
      </c>
    </row>
    <row r="9268" spans="2:3" x14ac:dyDescent="0.25">
      <c r="B9268" s="238">
        <v>9205</v>
      </c>
      <c r="C9268" s="237">
        <v>36.089780922045762</v>
      </c>
    </row>
    <row r="9269" spans="2:3" x14ac:dyDescent="0.25">
      <c r="B9269" s="238">
        <v>9206</v>
      </c>
      <c r="C9269" s="237">
        <v>185.44827374088277</v>
      </c>
    </row>
    <row r="9270" spans="2:3" x14ac:dyDescent="0.25">
      <c r="B9270" s="238">
        <v>9207</v>
      </c>
      <c r="C9270" s="237">
        <v>255.00775742139604</v>
      </c>
    </row>
    <row r="9271" spans="2:3" x14ac:dyDescent="0.25">
      <c r="B9271" s="238">
        <v>9208</v>
      </c>
      <c r="C9271" s="237">
        <v>8.3050136375025403</v>
      </c>
    </row>
    <row r="9272" spans="2:3" x14ac:dyDescent="0.25">
      <c r="B9272" s="238">
        <v>9209</v>
      </c>
      <c r="C9272" s="237">
        <v>279.23884610484663</v>
      </c>
    </row>
    <row r="9273" spans="2:3" x14ac:dyDescent="0.25">
      <c r="B9273" s="238">
        <v>9210</v>
      </c>
      <c r="C9273" s="237">
        <v>69.490338860523053</v>
      </c>
    </row>
    <row r="9274" spans="2:3" x14ac:dyDescent="0.25">
      <c r="B9274" s="238">
        <v>9211</v>
      </c>
      <c r="C9274" s="237">
        <v>203.45326851839431</v>
      </c>
    </row>
    <row r="9275" spans="2:3" x14ac:dyDescent="0.25">
      <c r="B9275" s="238">
        <v>9212</v>
      </c>
      <c r="C9275" s="237">
        <v>403.59026186637692</v>
      </c>
    </row>
    <row r="9276" spans="2:3" x14ac:dyDescent="0.25">
      <c r="B9276" s="238">
        <v>9213</v>
      </c>
      <c r="C9276" s="237">
        <v>116.15122459059499</v>
      </c>
    </row>
    <row r="9277" spans="2:3" x14ac:dyDescent="0.25">
      <c r="B9277" s="238">
        <v>9214</v>
      </c>
      <c r="C9277" s="237">
        <v>-135.04951412854129</v>
      </c>
    </row>
    <row r="9278" spans="2:3" x14ac:dyDescent="0.25">
      <c r="B9278" s="238">
        <v>9215</v>
      </c>
      <c r="C9278" s="237">
        <v>262.11834143818402</v>
      </c>
    </row>
    <row r="9279" spans="2:3" x14ac:dyDescent="0.25">
      <c r="B9279" s="238">
        <v>9216</v>
      </c>
      <c r="C9279" s="237">
        <v>191.45775486461372</v>
      </c>
    </row>
    <row r="9280" spans="2:3" x14ac:dyDescent="0.25">
      <c r="B9280" s="238">
        <v>9217</v>
      </c>
      <c r="C9280" s="237">
        <v>3.8955179661239328</v>
      </c>
    </row>
    <row r="9281" spans="2:3" x14ac:dyDescent="0.25">
      <c r="B9281" s="238">
        <v>9218</v>
      </c>
      <c r="C9281" s="237">
        <v>34.834701040562592</v>
      </c>
    </row>
    <row r="9282" spans="2:3" x14ac:dyDescent="0.25">
      <c r="B9282" s="238">
        <v>9219</v>
      </c>
      <c r="C9282" s="237">
        <v>248.59188605506725</v>
      </c>
    </row>
    <row r="9283" spans="2:3" x14ac:dyDescent="0.25">
      <c r="B9283" s="238">
        <v>9220</v>
      </c>
      <c r="C9283" s="237">
        <v>12.039989588539669</v>
      </c>
    </row>
    <row r="9284" spans="2:3" x14ac:dyDescent="0.25">
      <c r="B9284" s="238">
        <v>9221</v>
      </c>
      <c r="C9284" s="237">
        <v>109.50286998401386</v>
      </c>
    </row>
    <row r="9285" spans="2:3" x14ac:dyDescent="0.25">
      <c r="B9285" s="238">
        <v>9222</v>
      </c>
      <c r="C9285" s="237">
        <v>0.98891215181089365</v>
      </c>
    </row>
    <row r="9286" spans="2:3" x14ac:dyDescent="0.25">
      <c r="B9286" s="238">
        <v>9223</v>
      </c>
      <c r="C9286" s="237">
        <v>125.47214584539022</v>
      </c>
    </row>
    <row r="9287" spans="2:3" x14ac:dyDescent="0.25">
      <c r="B9287" s="238">
        <v>9224</v>
      </c>
      <c r="C9287" s="237">
        <v>90.747624990849914</v>
      </c>
    </row>
    <row r="9288" spans="2:3" x14ac:dyDescent="0.25">
      <c r="B9288" s="238">
        <v>9225</v>
      </c>
      <c r="C9288" s="237">
        <v>207.31592518042183</v>
      </c>
    </row>
    <row r="9289" spans="2:3" x14ac:dyDescent="0.25">
      <c r="B9289" s="238">
        <v>9226</v>
      </c>
      <c r="C9289" s="237">
        <v>55.051388308541206</v>
      </c>
    </row>
    <row r="9290" spans="2:3" x14ac:dyDescent="0.25">
      <c r="B9290" s="238">
        <v>9227</v>
      </c>
      <c r="C9290" s="237">
        <v>186.24568930301797</v>
      </c>
    </row>
    <row r="9291" spans="2:3" x14ac:dyDescent="0.25">
      <c r="B9291" s="238">
        <v>9228</v>
      </c>
      <c r="C9291" s="237">
        <v>14.806129625599596</v>
      </c>
    </row>
    <row r="9292" spans="2:3" x14ac:dyDescent="0.25">
      <c r="B9292" s="238">
        <v>9229</v>
      </c>
      <c r="C9292" s="237">
        <v>27.244422663325949</v>
      </c>
    </row>
    <row r="9293" spans="2:3" x14ac:dyDescent="0.25">
      <c r="B9293" s="238">
        <v>9230</v>
      </c>
      <c r="C9293" s="237">
        <v>16.994308342192866</v>
      </c>
    </row>
    <row r="9294" spans="2:3" x14ac:dyDescent="0.25">
      <c r="B9294" s="238">
        <v>9231</v>
      </c>
      <c r="C9294" s="237">
        <v>318.6731442771885</v>
      </c>
    </row>
    <row r="9295" spans="2:3" x14ac:dyDescent="0.25">
      <c r="B9295" s="238">
        <v>9232</v>
      </c>
      <c r="C9295" s="237">
        <v>290.71203745817002</v>
      </c>
    </row>
    <row r="9296" spans="2:3" x14ac:dyDescent="0.25">
      <c r="B9296" s="238">
        <v>9233</v>
      </c>
      <c r="C9296" s="237">
        <v>194.9518212216968</v>
      </c>
    </row>
    <row r="9297" spans="2:3" x14ac:dyDescent="0.25">
      <c r="B9297" s="238">
        <v>9234</v>
      </c>
      <c r="C9297" s="237">
        <v>69.953061197711193</v>
      </c>
    </row>
    <row r="9298" spans="2:3" x14ac:dyDescent="0.25">
      <c r="B9298" s="238">
        <v>9235</v>
      </c>
      <c r="C9298" s="237">
        <v>183.54395752614215</v>
      </c>
    </row>
    <row r="9299" spans="2:3" x14ac:dyDescent="0.25">
      <c r="B9299" s="238">
        <v>9236</v>
      </c>
      <c r="C9299" s="237">
        <v>8.0457287309438357</v>
      </c>
    </row>
    <row r="9300" spans="2:3" x14ac:dyDescent="0.25">
      <c r="B9300" s="238">
        <v>9237</v>
      </c>
      <c r="C9300" s="237">
        <v>239.37810978189142</v>
      </c>
    </row>
    <row r="9301" spans="2:3" x14ac:dyDescent="0.25">
      <c r="B9301" s="238">
        <v>9238</v>
      </c>
      <c r="C9301" s="237">
        <v>221.29307386057181</v>
      </c>
    </row>
    <row r="9302" spans="2:3" x14ac:dyDescent="0.25">
      <c r="B9302" s="238">
        <v>9239</v>
      </c>
      <c r="C9302" s="237">
        <v>241.87205871038302</v>
      </c>
    </row>
    <row r="9303" spans="2:3" x14ac:dyDescent="0.25">
      <c r="B9303" s="238">
        <v>9240</v>
      </c>
      <c r="C9303" s="237">
        <v>275.12628048891281</v>
      </c>
    </row>
    <row r="9304" spans="2:3" x14ac:dyDescent="0.25">
      <c r="B9304" s="238">
        <v>9241</v>
      </c>
      <c r="C9304" s="237">
        <v>-136.32178175769036</v>
      </c>
    </row>
    <row r="9305" spans="2:3" x14ac:dyDescent="0.25">
      <c r="B9305" s="238">
        <v>9242</v>
      </c>
      <c r="C9305" s="237">
        <v>71.805274031702169</v>
      </c>
    </row>
    <row r="9306" spans="2:3" x14ac:dyDescent="0.25">
      <c r="B9306" s="238">
        <v>9243</v>
      </c>
      <c r="C9306" s="237">
        <v>-0.62624574020911439</v>
      </c>
    </row>
    <row r="9307" spans="2:3" x14ac:dyDescent="0.25">
      <c r="B9307" s="238">
        <v>9244</v>
      </c>
      <c r="C9307" s="237">
        <v>151.25599804673365</v>
      </c>
    </row>
    <row r="9308" spans="2:3" x14ac:dyDescent="0.25">
      <c r="B9308" s="238">
        <v>9245</v>
      </c>
      <c r="C9308" s="237">
        <v>117.67794971712534</v>
      </c>
    </row>
    <row r="9309" spans="2:3" x14ac:dyDescent="0.25">
      <c r="B9309" s="238">
        <v>9246</v>
      </c>
      <c r="C9309" s="237">
        <v>202.97451032754918</v>
      </c>
    </row>
    <row r="9310" spans="2:3" x14ac:dyDescent="0.25">
      <c r="B9310" s="238">
        <v>9247</v>
      </c>
      <c r="C9310" s="237">
        <v>110.38914896438921</v>
      </c>
    </row>
    <row r="9311" spans="2:3" x14ac:dyDescent="0.25">
      <c r="B9311" s="238">
        <v>9248</v>
      </c>
      <c r="C9311" s="237">
        <v>130.92833198910171</v>
      </c>
    </row>
    <row r="9312" spans="2:3" x14ac:dyDescent="0.25">
      <c r="B9312" s="238">
        <v>9249</v>
      </c>
      <c r="C9312" s="237">
        <v>177.40782324403682</v>
      </c>
    </row>
    <row r="9313" spans="2:3" x14ac:dyDescent="0.25">
      <c r="B9313" s="238">
        <v>9250</v>
      </c>
      <c r="C9313" s="237">
        <v>151.08588704913404</v>
      </c>
    </row>
    <row r="9314" spans="2:3" x14ac:dyDescent="0.25">
      <c r="B9314" s="238">
        <v>9251</v>
      </c>
      <c r="C9314" s="237">
        <v>-68.868939917619571</v>
      </c>
    </row>
    <row r="9315" spans="2:3" x14ac:dyDescent="0.25">
      <c r="B9315" s="238">
        <v>9252</v>
      </c>
      <c r="C9315" s="237">
        <v>289.18861397948319</v>
      </c>
    </row>
    <row r="9316" spans="2:3" x14ac:dyDescent="0.25">
      <c r="B9316" s="238">
        <v>9253</v>
      </c>
      <c r="C9316" s="237">
        <v>215.69910817531846</v>
      </c>
    </row>
    <row r="9317" spans="2:3" x14ac:dyDescent="0.25">
      <c r="B9317" s="238">
        <v>9254</v>
      </c>
      <c r="C9317" s="237">
        <v>89.579009216904524</v>
      </c>
    </row>
    <row r="9318" spans="2:3" x14ac:dyDescent="0.25">
      <c r="B9318" s="238">
        <v>9255</v>
      </c>
      <c r="C9318" s="237">
        <v>143.78793201567424</v>
      </c>
    </row>
    <row r="9319" spans="2:3" x14ac:dyDescent="0.25">
      <c r="B9319" s="238">
        <v>9256</v>
      </c>
      <c r="C9319" s="237">
        <v>340.68587623527856</v>
      </c>
    </row>
    <row r="9320" spans="2:3" x14ac:dyDescent="0.25">
      <c r="B9320" s="238">
        <v>9257</v>
      </c>
      <c r="C9320" s="237">
        <v>221.05525229226043</v>
      </c>
    </row>
    <row r="9321" spans="2:3" x14ac:dyDescent="0.25">
      <c r="B9321" s="238">
        <v>9258</v>
      </c>
      <c r="C9321" s="237">
        <v>-62.548656507341917</v>
      </c>
    </row>
    <row r="9322" spans="2:3" x14ac:dyDescent="0.25">
      <c r="B9322" s="238">
        <v>9259</v>
      </c>
      <c r="C9322" s="237">
        <v>-121.56677596477567</v>
      </c>
    </row>
    <row r="9323" spans="2:3" x14ac:dyDescent="0.25">
      <c r="B9323" s="238">
        <v>9260</v>
      </c>
      <c r="C9323" s="237">
        <v>190.23902146717171</v>
      </c>
    </row>
    <row r="9324" spans="2:3" x14ac:dyDescent="0.25">
      <c r="B9324" s="238">
        <v>9261</v>
      </c>
      <c r="C9324" s="237">
        <v>399.56348828695786</v>
      </c>
    </row>
    <row r="9325" spans="2:3" x14ac:dyDescent="0.25">
      <c r="B9325" s="238">
        <v>9262</v>
      </c>
      <c r="C9325" s="237">
        <v>214.83172841779674</v>
      </c>
    </row>
    <row r="9326" spans="2:3" x14ac:dyDescent="0.25">
      <c r="B9326" s="238">
        <v>9263</v>
      </c>
      <c r="C9326" s="237">
        <v>213.61785780414488</v>
      </c>
    </row>
    <row r="9327" spans="2:3" x14ac:dyDescent="0.25">
      <c r="B9327" s="238">
        <v>9264</v>
      </c>
      <c r="C9327" s="237">
        <v>104.69860045581039</v>
      </c>
    </row>
    <row r="9328" spans="2:3" x14ac:dyDescent="0.25">
      <c r="B9328" s="238">
        <v>9265</v>
      </c>
      <c r="C9328" s="237">
        <v>122.21999537219665</v>
      </c>
    </row>
    <row r="9329" spans="2:3" x14ac:dyDescent="0.25">
      <c r="B9329" s="238">
        <v>9266</v>
      </c>
      <c r="C9329" s="237">
        <v>127.58719198068151</v>
      </c>
    </row>
    <row r="9330" spans="2:3" x14ac:dyDescent="0.25">
      <c r="B9330" s="238">
        <v>9267</v>
      </c>
      <c r="C9330" s="237">
        <v>51.362558332213027</v>
      </c>
    </row>
    <row r="9331" spans="2:3" x14ac:dyDescent="0.25">
      <c r="B9331" s="238">
        <v>9268</v>
      </c>
      <c r="C9331" s="237">
        <v>277.14711333017033</v>
      </c>
    </row>
    <row r="9332" spans="2:3" x14ac:dyDescent="0.25">
      <c r="B9332" s="238">
        <v>9269</v>
      </c>
      <c r="C9332" s="237">
        <v>48.811513187570384</v>
      </c>
    </row>
    <row r="9333" spans="2:3" x14ac:dyDescent="0.25">
      <c r="B9333" s="238">
        <v>9270</v>
      </c>
      <c r="C9333" s="237">
        <v>154.04454682543474</v>
      </c>
    </row>
    <row r="9334" spans="2:3" x14ac:dyDescent="0.25">
      <c r="B9334" s="238">
        <v>9271</v>
      </c>
      <c r="C9334" s="237">
        <v>0.770823990879137</v>
      </c>
    </row>
    <row r="9335" spans="2:3" x14ac:dyDescent="0.25">
      <c r="B9335" s="238">
        <v>9272</v>
      </c>
      <c r="C9335" s="237">
        <v>14.448719679960703</v>
      </c>
    </row>
    <row r="9336" spans="2:3" x14ac:dyDescent="0.25">
      <c r="B9336" s="238">
        <v>9273</v>
      </c>
      <c r="C9336" s="237">
        <v>83.325733920120996</v>
      </c>
    </row>
    <row r="9337" spans="2:3" x14ac:dyDescent="0.25">
      <c r="B9337" s="238">
        <v>9274</v>
      </c>
      <c r="C9337" s="237">
        <v>-17.37447683846662</v>
      </c>
    </row>
    <row r="9338" spans="2:3" x14ac:dyDescent="0.25">
      <c r="B9338" s="238">
        <v>9275</v>
      </c>
      <c r="C9338" s="237">
        <v>196.39636087528658</v>
      </c>
    </row>
    <row r="9339" spans="2:3" x14ac:dyDescent="0.25">
      <c r="B9339" s="238">
        <v>9276</v>
      </c>
      <c r="C9339" s="237">
        <v>34.274102226407621</v>
      </c>
    </row>
    <row r="9340" spans="2:3" x14ac:dyDescent="0.25">
      <c r="B9340" s="238">
        <v>9277</v>
      </c>
      <c r="C9340" s="237">
        <v>144.10070257112102</v>
      </c>
    </row>
    <row r="9341" spans="2:3" x14ac:dyDescent="0.25">
      <c r="B9341" s="238">
        <v>9278</v>
      </c>
      <c r="C9341" s="237">
        <v>-99.215190363750963</v>
      </c>
    </row>
    <row r="9342" spans="2:3" x14ac:dyDescent="0.25">
      <c r="B9342" s="238">
        <v>9279</v>
      </c>
      <c r="C9342" s="237">
        <v>302.94572993550292</v>
      </c>
    </row>
    <row r="9343" spans="2:3" x14ac:dyDescent="0.25">
      <c r="B9343" s="238">
        <v>9280</v>
      </c>
      <c r="C9343" s="237">
        <v>95.330103260789571</v>
      </c>
    </row>
    <row r="9344" spans="2:3" x14ac:dyDescent="0.25">
      <c r="B9344" s="238">
        <v>9281</v>
      </c>
      <c r="C9344" s="237">
        <v>292.0337864256847</v>
      </c>
    </row>
    <row r="9345" spans="2:3" x14ac:dyDescent="0.25">
      <c r="B9345" s="238">
        <v>9282</v>
      </c>
      <c r="C9345" s="237">
        <v>-106.04593878632988</v>
      </c>
    </row>
    <row r="9346" spans="2:3" x14ac:dyDescent="0.25">
      <c r="B9346" s="238">
        <v>9283</v>
      </c>
      <c r="C9346" s="237">
        <v>191.48630484150448</v>
      </c>
    </row>
    <row r="9347" spans="2:3" x14ac:dyDescent="0.25">
      <c r="B9347" s="238">
        <v>9284</v>
      </c>
      <c r="C9347" s="237">
        <v>-189.52648260313242</v>
      </c>
    </row>
    <row r="9348" spans="2:3" x14ac:dyDescent="0.25">
      <c r="B9348" s="238">
        <v>9285</v>
      </c>
      <c r="C9348" s="237">
        <v>20.754663442280332</v>
      </c>
    </row>
    <row r="9349" spans="2:3" x14ac:dyDescent="0.25">
      <c r="B9349" s="238">
        <v>9286</v>
      </c>
      <c r="C9349" s="237">
        <v>195.4392081655287</v>
      </c>
    </row>
    <row r="9350" spans="2:3" x14ac:dyDescent="0.25">
      <c r="B9350" s="238">
        <v>9287</v>
      </c>
      <c r="C9350" s="237">
        <v>197.36687433280434</v>
      </c>
    </row>
    <row r="9351" spans="2:3" x14ac:dyDescent="0.25">
      <c r="B9351" s="238">
        <v>9288</v>
      </c>
      <c r="C9351" s="237">
        <v>143.08448421043735</v>
      </c>
    </row>
    <row r="9352" spans="2:3" x14ac:dyDescent="0.25">
      <c r="B9352" s="238">
        <v>9289</v>
      </c>
      <c r="C9352" s="237">
        <v>211.6568232421568</v>
      </c>
    </row>
    <row r="9353" spans="2:3" x14ac:dyDescent="0.25">
      <c r="B9353" s="238">
        <v>9290</v>
      </c>
      <c r="C9353" s="237">
        <v>206.16884205600905</v>
      </c>
    </row>
    <row r="9354" spans="2:3" x14ac:dyDescent="0.25">
      <c r="B9354" s="238">
        <v>9291</v>
      </c>
      <c r="C9354" s="237">
        <v>360.62452917245281</v>
      </c>
    </row>
    <row r="9355" spans="2:3" x14ac:dyDescent="0.25">
      <c r="B9355" s="238">
        <v>9292</v>
      </c>
      <c r="C9355" s="237">
        <v>322.30677178168469</v>
      </c>
    </row>
    <row r="9356" spans="2:3" x14ac:dyDescent="0.25">
      <c r="B9356" s="238">
        <v>9293</v>
      </c>
      <c r="C9356" s="237">
        <v>77.402401146429952</v>
      </c>
    </row>
    <row r="9357" spans="2:3" x14ac:dyDescent="0.25">
      <c r="B9357" s="238">
        <v>9294</v>
      </c>
      <c r="C9357" s="237">
        <v>66.797783196637681</v>
      </c>
    </row>
    <row r="9358" spans="2:3" x14ac:dyDescent="0.25">
      <c r="B9358" s="238">
        <v>9295</v>
      </c>
      <c r="C9358" s="237">
        <v>-5.7349521319332979</v>
      </c>
    </row>
    <row r="9359" spans="2:3" x14ac:dyDescent="0.25">
      <c r="B9359" s="238">
        <v>9296</v>
      </c>
      <c r="C9359" s="237">
        <v>5.1964773691332198</v>
      </c>
    </row>
    <row r="9360" spans="2:3" x14ac:dyDescent="0.25">
      <c r="B9360" s="238">
        <v>9297</v>
      </c>
      <c r="C9360" s="237">
        <v>54.564042198300342</v>
      </c>
    </row>
    <row r="9361" spans="2:3" x14ac:dyDescent="0.25">
      <c r="B9361" s="238">
        <v>9298</v>
      </c>
      <c r="C9361" s="237">
        <v>-159.77299198893854</v>
      </c>
    </row>
    <row r="9362" spans="2:3" x14ac:dyDescent="0.25">
      <c r="B9362" s="238">
        <v>9299</v>
      </c>
      <c r="C9362" s="237">
        <v>152.62388128931838</v>
      </c>
    </row>
    <row r="9363" spans="2:3" x14ac:dyDescent="0.25">
      <c r="B9363" s="238">
        <v>9300</v>
      </c>
      <c r="C9363" s="237">
        <v>40.416389716522602</v>
      </c>
    </row>
    <row r="9364" spans="2:3" x14ac:dyDescent="0.25">
      <c r="B9364" s="238">
        <v>9301</v>
      </c>
      <c r="C9364" s="237">
        <v>223.0557292489807</v>
      </c>
    </row>
    <row r="9365" spans="2:3" x14ac:dyDescent="0.25">
      <c r="B9365" s="238">
        <v>9302</v>
      </c>
      <c r="C9365" s="237">
        <v>24.143907098528445</v>
      </c>
    </row>
    <row r="9366" spans="2:3" x14ac:dyDescent="0.25">
      <c r="B9366" s="238">
        <v>9303</v>
      </c>
      <c r="C9366" s="237">
        <v>262.93967356113706</v>
      </c>
    </row>
    <row r="9367" spans="2:3" x14ac:dyDescent="0.25">
      <c r="B9367" s="238">
        <v>9304</v>
      </c>
      <c r="C9367" s="237">
        <v>256.799088606277</v>
      </c>
    </row>
    <row r="9368" spans="2:3" x14ac:dyDescent="0.25">
      <c r="B9368" s="238">
        <v>9305</v>
      </c>
      <c r="C9368" s="237">
        <v>150.64170445595994</v>
      </c>
    </row>
    <row r="9369" spans="2:3" x14ac:dyDescent="0.25">
      <c r="B9369" s="238">
        <v>9306</v>
      </c>
      <c r="C9369" s="237">
        <v>-104.98580990574575</v>
      </c>
    </row>
    <row r="9370" spans="2:3" x14ac:dyDescent="0.25">
      <c r="B9370" s="238">
        <v>9307</v>
      </c>
      <c r="C9370" s="237">
        <v>26.993003964388876</v>
      </c>
    </row>
    <row r="9371" spans="2:3" x14ac:dyDescent="0.25">
      <c r="B9371" s="238">
        <v>9308</v>
      </c>
      <c r="C9371" s="237">
        <v>153.01173006893339</v>
      </c>
    </row>
    <row r="9372" spans="2:3" x14ac:dyDescent="0.25">
      <c r="B9372" s="238">
        <v>9309</v>
      </c>
      <c r="C9372" s="237">
        <v>361.12985753176696</v>
      </c>
    </row>
    <row r="9373" spans="2:3" x14ac:dyDescent="0.25">
      <c r="B9373" s="238">
        <v>9310</v>
      </c>
      <c r="C9373" s="237">
        <v>237.88692644776179</v>
      </c>
    </row>
    <row r="9374" spans="2:3" x14ac:dyDescent="0.25">
      <c r="B9374" s="238">
        <v>9311</v>
      </c>
      <c r="C9374" s="237">
        <v>-72.026720987533963</v>
      </c>
    </row>
    <row r="9375" spans="2:3" x14ac:dyDescent="0.25">
      <c r="B9375" s="238">
        <v>9312</v>
      </c>
      <c r="C9375" s="237">
        <v>79.069116069084487</v>
      </c>
    </row>
    <row r="9376" spans="2:3" x14ac:dyDescent="0.25">
      <c r="B9376" s="238">
        <v>9313</v>
      </c>
      <c r="C9376" s="237">
        <v>61.70875185824854</v>
      </c>
    </row>
    <row r="9377" spans="2:3" x14ac:dyDescent="0.25">
      <c r="B9377" s="238">
        <v>9314</v>
      </c>
      <c r="C9377" s="237">
        <v>-81.371752990093057</v>
      </c>
    </row>
    <row r="9378" spans="2:3" x14ac:dyDescent="0.25">
      <c r="B9378" s="238">
        <v>9315</v>
      </c>
      <c r="C9378" s="237">
        <v>148.40380686597177</v>
      </c>
    </row>
    <row r="9379" spans="2:3" x14ac:dyDescent="0.25">
      <c r="B9379" s="238">
        <v>9316</v>
      </c>
      <c r="C9379" s="237">
        <v>130.4466351194709</v>
      </c>
    </row>
    <row r="9380" spans="2:3" x14ac:dyDescent="0.25">
      <c r="B9380" s="238">
        <v>9317</v>
      </c>
      <c r="C9380" s="237">
        <v>67.550163960533411</v>
      </c>
    </row>
    <row r="9381" spans="2:3" x14ac:dyDescent="0.25">
      <c r="B9381" s="238">
        <v>9318</v>
      </c>
      <c r="C9381" s="237">
        <v>181.11215590181007</v>
      </c>
    </row>
    <row r="9382" spans="2:3" x14ac:dyDescent="0.25">
      <c r="B9382" s="238">
        <v>9319</v>
      </c>
      <c r="C9382" s="237">
        <v>99.309272422764224</v>
      </c>
    </row>
    <row r="9383" spans="2:3" x14ac:dyDescent="0.25">
      <c r="B9383" s="238">
        <v>9320</v>
      </c>
      <c r="C9383" s="237">
        <v>145.96586691661332</v>
      </c>
    </row>
    <row r="9384" spans="2:3" x14ac:dyDescent="0.25">
      <c r="B9384" s="238">
        <v>9321</v>
      </c>
      <c r="C9384" s="237">
        <v>215.24526939145176</v>
      </c>
    </row>
    <row r="9385" spans="2:3" x14ac:dyDescent="0.25">
      <c r="B9385" s="238">
        <v>9322</v>
      </c>
      <c r="C9385" s="237">
        <v>365.28872078456141</v>
      </c>
    </row>
    <row r="9386" spans="2:3" x14ac:dyDescent="0.25">
      <c r="B9386" s="238">
        <v>9323</v>
      </c>
      <c r="C9386" s="237">
        <v>185.95065365923182</v>
      </c>
    </row>
    <row r="9387" spans="2:3" x14ac:dyDescent="0.25">
      <c r="B9387" s="238">
        <v>9324</v>
      </c>
      <c r="C9387" s="237">
        <v>209.11499872845846</v>
      </c>
    </row>
    <row r="9388" spans="2:3" x14ac:dyDescent="0.25">
      <c r="B9388" s="238">
        <v>9325</v>
      </c>
      <c r="C9388" s="237">
        <v>-12.833489323278428</v>
      </c>
    </row>
    <row r="9389" spans="2:3" x14ac:dyDescent="0.25">
      <c r="B9389" s="238">
        <v>9326</v>
      </c>
      <c r="C9389" s="237">
        <v>203.25135285211843</v>
      </c>
    </row>
    <row r="9390" spans="2:3" x14ac:dyDescent="0.25">
      <c r="B9390" s="238">
        <v>9327</v>
      </c>
      <c r="C9390" s="237">
        <v>14.127673399201043</v>
      </c>
    </row>
    <row r="9391" spans="2:3" x14ac:dyDescent="0.25">
      <c r="B9391" s="238">
        <v>9328</v>
      </c>
      <c r="C9391" s="237">
        <v>237.07794599138191</v>
      </c>
    </row>
    <row r="9392" spans="2:3" x14ac:dyDescent="0.25">
      <c r="B9392" s="238">
        <v>9329</v>
      </c>
      <c r="C9392" s="237">
        <v>198.98347849404581</v>
      </c>
    </row>
    <row r="9393" spans="2:3" x14ac:dyDescent="0.25">
      <c r="B9393" s="238">
        <v>9330</v>
      </c>
      <c r="C9393" s="237">
        <v>66.67686287753142</v>
      </c>
    </row>
    <row r="9394" spans="2:3" x14ac:dyDescent="0.25">
      <c r="B9394" s="238">
        <v>9331</v>
      </c>
      <c r="C9394" s="237">
        <v>376.49354950836778</v>
      </c>
    </row>
    <row r="9395" spans="2:3" x14ac:dyDescent="0.25">
      <c r="B9395" s="238">
        <v>9332</v>
      </c>
      <c r="C9395" s="237">
        <v>9.2406064418130995</v>
      </c>
    </row>
    <row r="9396" spans="2:3" x14ac:dyDescent="0.25">
      <c r="B9396" s="238">
        <v>9333</v>
      </c>
      <c r="C9396" s="237">
        <v>144.98283822054572</v>
      </c>
    </row>
    <row r="9397" spans="2:3" x14ac:dyDescent="0.25">
      <c r="B9397" s="238">
        <v>9334</v>
      </c>
      <c r="C9397" s="237">
        <v>111.00758229286589</v>
      </c>
    </row>
    <row r="9398" spans="2:3" x14ac:dyDescent="0.25">
      <c r="B9398" s="238">
        <v>9335</v>
      </c>
      <c r="C9398" s="237">
        <v>172.9297421066201</v>
      </c>
    </row>
    <row r="9399" spans="2:3" x14ac:dyDescent="0.25">
      <c r="B9399" s="238">
        <v>9336</v>
      </c>
      <c r="C9399" s="237">
        <v>63.445347058126977</v>
      </c>
    </row>
    <row r="9400" spans="2:3" x14ac:dyDescent="0.25">
      <c r="B9400" s="238">
        <v>9337</v>
      </c>
      <c r="C9400" s="237">
        <v>225.74703627048191</v>
      </c>
    </row>
    <row r="9401" spans="2:3" x14ac:dyDescent="0.25">
      <c r="B9401" s="238">
        <v>9338</v>
      </c>
      <c r="C9401" s="237">
        <v>194.25808713094881</v>
      </c>
    </row>
    <row r="9402" spans="2:3" x14ac:dyDescent="0.25">
      <c r="B9402" s="238">
        <v>9339</v>
      </c>
      <c r="C9402" s="237">
        <v>87.626525741899059</v>
      </c>
    </row>
    <row r="9403" spans="2:3" x14ac:dyDescent="0.25">
      <c r="B9403" s="238">
        <v>9340</v>
      </c>
      <c r="C9403" s="237">
        <v>-69.470977964569926</v>
      </c>
    </row>
    <row r="9404" spans="2:3" x14ac:dyDescent="0.25">
      <c r="B9404" s="238">
        <v>9341</v>
      </c>
      <c r="C9404" s="237">
        <v>-79.975547908364831</v>
      </c>
    </row>
    <row r="9405" spans="2:3" x14ac:dyDescent="0.25">
      <c r="B9405" s="238">
        <v>9342</v>
      </c>
      <c r="C9405" s="237">
        <v>295.80561379853577</v>
      </c>
    </row>
    <row r="9406" spans="2:3" x14ac:dyDescent="0.25">
      <c r="B9406" s="238">
        <v>9343</v>
      </c>
      <c r="C9406" s="237">
        <v>107.04132240404482</v>
      </c>
    </row>
    <row r="9407" spans="2:3" x14ac:dyDescent="0.25">
      <c r="B9407" s="238">
        <v>9344</v>
      </c>
      <c r="C9407" s="237">
        <v>108.24231976814649</v>
      </c>
    </row>
    <row r="9408" spans="2:3" x14ac:dyDescent="0.25">
      <c r="B9408" s="238">
        <v>9345</v>
      </c>
      <c r="C9408" s="237">
        <v>59.757997940113221</v>
      </c>
    </row>
    <row r="9409" spans="2:3" x14ac:dyDescent="0.25">
      <c r="B9409" s="238">
        <v>9346</v>
      </c>
      <c r="C9409" s="237">
        <v>105.08567863999176</v>
      </c>
    </row>
    <row r="9410" spans="2:3" x14ac:dyDescent="0.25">
      <c r="B9410" s="238">
        <v>9347</v>
      </c>
      <c r="C9410" s="237">
        <v>-64.706679915770962</v>
      </c>
    </row>
    <row r="9411" spans="2:3" x14ac:dyDescent="0.25">
      <c r="B9411" s="238">
        <v>9348</v>
      </c>
      <c r="C9411" s="237">
        <v>-78.029540606949354</v>
      </c>
    </row>
    <row r="9412" spans="2:3" x14ac:dyDescent="0.25">
      <c r="B9412" s="238">
        <v>9349</v>
      </c>
      <c r="C9412" s="237">
        <v>74.524543222882784</v>
      </c>
    </row>
    <row r="9413" spans="2:3" x14ac:dyDescent="0.25">
      <c r="B9413" s="238">
        <v>9350</v>
      </c>
      <c r="C9413" s="237">
        <v>334.46818043144685</v>
      </c>
    </row>
    <row r="9414" spans="2:3" x14ac:dyDescent="0.25">
      <c r="B9414" s="238">
        <v>9351</v>
      </c>
      <c r="C9414" s="237">
        <v>-8.4678477632443787</v>
      </c>
    </row>
    <row r="9415" spans="2:3" x14ac:dyDescent="0.25">
      <c r="B9415" s="238">
        <v>9352</v>
      </c>
      <c r="C9415" s="237">
        <v>186.85228503121783</v>
      </c>
    </row>
    <row r="9416" spans="2:3" x14ac:dyDescent="0.25">
      <c r="B9416" s="238">
        <v>9353</v>
      </c>
      <c r="C9416" s="237">
        <v>-170.5110799285153</v>
      </c>
    </row>
    <row r="9417" spans="2:3" x14ac:dyDescent="0.25">
      <c r="B9417" s="238">
        <v>9354</v>
      </c>
      <c r="C9417" s="237">
        <v>187.78994744732086</v>
      </c>
    </row>
    <row r="9418" spans="2:3" x14ac:dyDescent="0.25">
      <c r="B9418" s="238">
        <v>9355</v>
      </c>
      <c r="C9418" s="237">
        <v>228.39090022766726</v>
      </c>
    </row>
    <row r="9419" spans="2:3" x14ac:dyDescent="0.25">
      <c r="B9419" s="238">
        <v>9356</v>
      </c>
      <c r="C9419" s="237">
        <v>-24.63376770004848</v>
      </c>
    </row>
    <row r="9420" spans="2:3" x14ac:dyDescent="0.25">
      <c r="B9420" s="238">
        <v>9357</v>
      </c>
      <c r="C9420" s="237">
        <v>140.78995521471356</v>
      </c>
    </row>
    <row r="9421" spans="2:3" x14ac:dyDescent="0.25">
      <c r="B9421" s="238">
        <v>9358</v>
      </c>
      <c r="C9421" s="237">
        <v>-92.023893572274858</v>
      </c>
    </row>
    <row r="9422" spans="2:3" x14ac:dyDescent="0.25">
      <c r="B9422" s="238">
        <v>9359</v>
      </c>
      <c r="C9422" s="237">
        <v>88.312793864983206</v>
      </c>
    </row>
    <row r="9423" spans="2:3" x14ac:dyDescent="0.25">
      <c r="B9423" s="238">
        <v>9360</v>
      </c>
      <c r="C9423" s="237">
        <v>320.82368396823767</v>
      </c>
    </row>
    <row r="9424" spans="2:3" x14ac:dyDescent="0.25">
      <c r="B9424" s="238">
        <v>9361</v>
      </c>
      <c r="C9424" s="237">
        <v>235.36677294394823</v>
      </c>
    </row>
    <row r="9425" spans="2:3" x14ac:dyDescent="0.25">
      <c r="B9425" s="238">
        <v>9362</v>
      </c>
      <c r="C9425" s="237">
        <v>204.25709120654926</v>
      </c>
    </row>
    <row r="9426" spans="2:3" x14ac:dyDescent="0.25">
      <c r="B9426" s="238">
        <v>9363</v>
      </c>
      <c r="C9426" s="237">
        <v>108.32128773414749</v>
      </c>
    </row>
    <row r="9427" spans="2:3" x14ac:dyDescent="0.25">
      <c r="B9427" s="238">
        <v>9364</v>
      </c>
      <c r="C9427" s="237">
        <v>216.95570138408405</v>
      </c>
    </row>
    <row r="9428" spans="2:3" x14ac:dyDescent="0.25">
      <c r="B9428" s="238">
        <v>9365</v>
      </c>
      <c r="C9428" s="237">
        <v>415.99079780448238</v>
      </c>
    </row>
    <row r="9429" spans="2:3" x14ac:dyDescent="0.25">
      <c r="B9429" s="238">
        <v>9366</v>
      </c>
      <c r="C9429" s="237">
        <v>72.512041703807114</v>
      </c>
    </row>
    <row r="9430" spans="2:3" x14ac:dyDescent="0.25">
      <c r="B9430" s="238">
        <v>9367</v>
      </c>
      <c r="C9430" s="237">
        <v>20.8618628961095</v>
      </c>
    </row>
    <row r="9431" spans="2:3" x14ac:dyDescent="0.25">
      <c r="B9431" s="238">
        <v>9368</v>
      </c>
      <c r="C9431" s="237">
        <v>180.28580496224416</v>
      </c>
    </row>
    <row r="9432" spans="2:3" x14ac:dyDescent="0.25">
      <c r="B9432" s="238">
        <v>9369</v>
      </c>
      <c r="C9432" s="237">
        <v>191.70787679832205</v>
      </c>
    </row>
    <row r="9433" spans="2:3" x14ac:dyDescent="0.25">
      <c r="B9433" s="238">
        <v>9370</v>
      </c>
      <c r="C9433" s="237">
        <v>185.45718564162755</v>
      </c>
    </row>
    <row r="9434" spans="2:3" x14ac:dyDescent="0.25">
      <c r="B9434" s="238">
        <v>9371</v>
      </c>
      <c r="C9434" s="237">
        <v>106.47836289337975</v>
      </c>
    </row>
    <row r="9435" spans="2:3" x14ac:dyDescent="0.25">
      <c r="B9435" s="238">
        <v>9372</v>
      </c>
      <c r="C9435" s="237">
        <v>320.01162621895583</v>
      </c>
    </row>
    <row r="9436" spans="2:3" x14ac:dyDescent="0.25">
      <c r="B9436" s="238">
        <v>9373</v>
      </c>
      <c r="C9436" s="237">
        <v>250.29019931243602</v>
      </c>
    </row>
    <row r="9437" spans="2:3" x14ac:dyDescent="0.25">
      <c r="B9437" s="238">
        <v>9374</v>
      </c>
      <c r="C9437" s="237">
        <v>70.19771601194374</v>
      </c>
    </row>
    <row r="9438" spans="2:3" x14ac:dyDescent="0.25">
      <c r="B9438" s="238">
        <v>9375</v>
      </c>
      <c r="C9438" s="237">
        <v>29.32969945158392</v>
      </c>
    </row>
    <row r="9439" spans="2:3" x14ac:dyDescent="0.25">
      <c r="B9439" s="238">
        <v>9376</v>
      </c>
      <c r="C9439" s="237">
        <v>27.351541780837522</v>
      </c>
    </row>
    <row r="9440" spans="2:3" x14ac:dyDescent="0.25">
      <c r="B9440" s="238">
        <v>9377</v>
      </c>
      <c r="C9440" s="237">
        <v>378.72421493992999</v>
      </c>
    </row>
    <row r="9441" spans="2:3" x14ac:dyDescent="0.25">
      <c r="B9441" s="238">
        <v>9378</v>
      </c>
      <c r="C9441" s="237">
        <v>-15.349025570026726</v>
      </c>
    </row>
    <row r="9442" spans="2:3" x14ac:dyDescent="0.25">
      <c r="B9442" s="238">
        <v>9379</v>
      </c>
      <c r="C9442" s="237">
        <v>-62.566920522379775</v>
      </c>
    </row>
    <row r="9443" spans="2:3" x14ac:dyDescent="0.25">
      <c r="B9443" s="238">
        <v>9380</v>
      </c>
      <c r="C9443" s="237">
        <v>-52.090456397612741</v>
      </c>
    </row>
    <row r="9444" spans="2:3" x14ac:dyDescent="0.25">
      <c r="B9444" s="238">
        <v>9381</v>
      </c>
      <c r="C9444" s="237">
        <v>25.413352753240957</v>
      </c>
    </row>
    <row r="9445" spans="2:3" x14ac:dyDescent="0.25">
      <c r="B9445" s="238">
        <v>9382</v>
      </c>
      <c r="C9445" s="237">
        <v>130.14251917115439</v>
      </c>
    </row>
    <row r="9446" spans="2:3" x14ac:dyDescent="0.25">
      <c r="B9446" s="238">
        <v>9383</v>
      </c>
      <c r="C9446" s="237">
        <v>196.24546364692398</v>
      </c>
    </row>
    <row r="9447" spans="2:3" x14ac:dyDescent="0.25">
      <c r="B9447" s="238">
        <v>9384</v>
      </c>
      <c r="C9447" s="237">
        <v>-71.482015167023462</v>
      </c>
    </row>
    <row r="9448" spans="2:3" x14ac:dyDescent="0.25">
      <c r="B9448" s="238">
        <v>9385</v>
      </c>
      <c r="C9448" s="237">
        <v>145.3094643998198</v>
      </c>
    </row>
    <row r="9449" spans="2:3" x14ac:dyDescent="0.25">
      <c r="B9449" s="238">
        <v>9386</v>
      </c>
      <c r="C9449" s="237">
        <v>371.7162857091655</v>
      </c>
    </row>
    <row r="9450" spans="2:3" x14ac:dyDescent="0.25">
      <c r="B9450" s="238">
        <v>9387</v>
      </c>
      <c r="C9450" s="237">
        <v>-110.08839945269889</v>
      </c>
    </row>
    <row r="9451" spans="2:3" x14ac:dyDescent="0.25">
      <c r="B9451" s="238">
        <v>9388</v>
      </c>
      <c r="C9451" s="237">
        <v>137.15760638244629</v>
      </c>
    </row>
    <row r="9452" spans="2:3" x14ac:dyDescent="0.25">
      <c r="B9452" s="238">
        <v>9389</v>
      </c>
      <c r="C9452" s="237">
        <v>42.338707974780888</v>
      </c>
    </row>
    <row r="9453" spans="2:3" x14ac:dyDescent="0.25">
      <c r="B9453" s="238">
        <v>9390</v>
      </c>
      <c r="C9453" s="237">
        <v>115.8913382708941</v>
      </c>
    </row>
    <row r="9454" spans="2:3" x14ac:dyDescent="0.25">
      <c r="B9454" s="238">
        <v>9391</v>
      </c>
      <c r="C9454" s="237">
        <v>161.00003010646415</v>
      </c>
    </row>
    <row r="9455" spans="2:3" x14ac:dyDescent="0.25">
      <c r="B9455" s="238">
        <v>9392</v>
      </c>
      <c r="C9455" s="237">
        <v>435.56483555550028</v>
      </c>
    </row>
    <row r="9456" spans="2:3" x14ac:dyDescent="0.25">
      <c r="B9456" s="238">
        <v>9393</v>
      </c>
      <c r="C9456" s="237">
        <v>177.48110379770569</v>
      </c>
    </row>
    <row r="9457" spans="2:3" x14ac:dyDescent="0.25">
      <c r="B9457" s="238">
        <v>9394</v>
      </c>
      <c r="C9457" s="237">
        <v>195.09864931757488</v>
      </c>
    </row>
    <row r="9458" spans="2:3" x14ac:dyDescent="0.25">
      <c r="B9458" s="238">
        <v>9395</v>
      </c>
      <c r="C9458" s="237">
        <v>343.37095910978445</v>
      </c>
    </row>
    <row r="9459" spans="2:3" x14ac:dyDescent="0.25">
      <c r="B9459" s="238">
        <v>9396</v>
      </c>
      <c r="C9459" s="237">
        <v>177.81569222180295</v>
      </c>
    </row>
    <row r="9460" spans="2:3" x14ac:dyDescent="0.25">
      <c r="B9460" s="238">
        <v>9397</v>
      </c>
      <c r="C9460" s="237">
        <v>205.46910751039348</v>
      </c>
    </row>
    <row r="9461" spans="2:3" x14ac:dyDescent="0.25">
      <c r="B9461" s="238">
        <v>9398</v>
      </c>
      <c r="C9461" s="237">
        <v>200.82874433210267</v>
      </c>
    </row>
    <row r="9462" spans="2:3" x14ac:dyDescent="0.25">
      <c r="B9462" s="238">
        <v>9399</v>
      </c>
      <c r="C9462" s="237">
        <v>47.979392474461036</v>
      </c>
    </row>
    <row r="9463" spans="2:3" x14ac:dyDescent="0.25">
      <c r="B9463" s="238">
        <v>9400</v>
      </c>
      <c r="C9463" s="237">
        <v>345.80823432092762</v>
      </c>
    </row>
    <row r="9464" spans="2:3" x14ac:dyDescent="0.25">
      <c r="B9464" s="238">
        <v>9401</v>
      </c>
      <c r="C9464" s="237">
        <v>34.514867002799576</v>
      </c>
    </row>
    <row r="9465" spans="2:3" x14ac:dyDescent="0.25">
      <c r="B9465" s="238">
        <v>9402</v>
      </c>
      <c r="C9465" s="237">
        <v>21.85500290717215</v>
      </c>
    </row>
    <row r="9466" spans="2:3" x14ac:dyDescent="0.25">
      <c r="B9466" s="238">
        <v>9403</v>
      </c>
      <c r="C9466" s="237">
        <v>90.54303653143505</v>
      </c>
    </row>
    <row r="9467" spans="2:3" x14ac:dyDescent="0.25">
      <c r="B9467" s="238">
        <v>9404</v>
      </c>
      <c r="C9467" s="237">
        <v>11.063354003903228</v>
      </c>
    </row>
    <row r="9468" spans="2:3" x14ac:dyDescent="0.25">
      <c r="B9468" s="238">
        <v>9405</v>
      </c>
      <c r="C9468" s="237">
        <v>146.63866759413563</v>
      </c>
    </row>
    <row r="9469" spans="2:3" x14ac:dyDescent="0.25">
      <c r="B9469" s="238">
        <v>9406</v>
      </c>
      <c r="C9469" s="237">
        <v>92.368976637391896</v>
      </c>
    </row>
    <row r="9470" spans="2:3" x14ac:dyDescent="0.25">
      <c r="B9470" s="238">
        <v>9407</v>
      </c>
      <c r="C9470" s="237">
        <v>180.65610113001966</v>
      </c>
    </row>
    <row r="9471" spans="2:3" x14ac:dyDescent="0.25">
      <c r="B9471" s="238">
        <v>9408</v>
      </c>
      <c r="C9471" s="237">
        <v>290.5280145004167</v>
      </c>
    </row>
    <row r="9472" spans="2:3" x14ac:dyDescent="0.25">
      <c r="B9472" s="238">
        <v>9409</v>
      </c>
      <c r="C9472" s="237">
        <v>49.820767306966459</v>
      </c>
    </row>
    <row r="9473" spans="2:3" x14ac:dyDescent="0.25">
      <c r="B9473" s="238">
        <v>9410</v>
      </c>
      <c r="C9473" s="237">
        <v>174.29905836912968</v>
      </c>
    </row>
    <row r="9474" spans="2:3" x14ac:dyDescent="0.25">
      <c r="B9474" s="238">
        <v>9411</v>
      </c>
      <c r="C9474" s="237">
        <v>211.54575230454054</v>
      </c>
    </row>
    <row r="9475" spans="2:3" x14ac:dyDescent="0.25">
      <c r="B9475" s="238">
        <v>9412</v>
      </c>
      <c r="C9475" s="237">
        <v>-93.10215046302207</v>
      </c>
    </row>
    <row r="9476" spans="2:3" x14ac:dyDescent="0.25">
      <c r="B9476" s="238">
        <v>9413</v>
      </c>
      <c r="C9476" s="237">
        <v>26.810369278684874</v>
      </c>
    </row>
    <row r="9477" spans="2:3" x14ac:dyDescent="0.25">
      <c r="B9477" s="238">
        <v>9414</v>
      </c>
      <c r="C9477" s="237">
        <v>121.17334397547617</v>
      </c>
    </row>
    <row r="9478" spans="2:3" x14ac:dyDescent="0.25">
      <c r="B9478" s="238">
        <v>9415</v>
      </c>
      <c r="C9478" s="237">
        <v>209.85740639510766</v>
      </c>
    </row>
    <row r="9479" spans="2:3" x14ac:dyDescent="0.25">
      <c r="B9479" s="238">
        <v>9416</v>
      </c>
      <c r="C9479" s="237">
        <v>207.9237984907233</v>
      </c>
    </row>
    <row r="9480" spans="2:3" x14ac:dyDescent="0.25">
      <c r="B9480" s="238">
        <v>9417</v>
      </c>
      <c r="C9480" s="237">
        <v>54.16276947103421</v>
      </c>
    </row>
    <row r="9481" spans="2:3" x14ac:dyDescent="0.25">
      <c r="B9481" s="238">
        <v>9418</v>
      </c>
      <c r="C9481" s="237">
        <v>142.69446116804428</v>
      </c>
    </row>
    <row r="9482" spans="2:3" x14ac:dyDescent="0.25">
      <c r="B9482" s="238">
        <v>9419</v>
      </c>
      <c r="C9482" s="237">
        <v>58.591512194564359</v>
      </c>
    </row>
    <row r="9483" spans="2:3" x14ac:dyDescent="0.25">
      <c r="B9483" s="238">
        <v>9420</v>
      </c>
      <c r="C9483" s="237">
        <v>45.099439408148584</v>
      </c>
    </row>
    <row r="9484" spans="2:3" x14ac:dyDescent="0.25">
      <c r="B9484" s="238">
        <v>9421</v>
      </c>
      <c r="C9484" s="237">
        <v>96.366879347615438</v>
      </c>
    </row>
    <row r="9485" spans="2:3" x14ac:dyDescent="0.25">
      <c r="B9485" s="238">
        <v>9422</v>
      </c>
      <c r="C9485" s="237">
        <v>79.811696369509264</v>
      </c>
    </row>
    <row r="9486" spans="2:3" x14ac:dyDescent="0.25">
      <c r="B9486" s="238">
        <v>9423</v>
      </c>
      <c r="C9486" s="237">
        <v>32.597104635728329</v>
      </c>
    </row>
    <row r="9487" spans="2:3" x14ac:dyDescent="0.25">
      <c r="B9487" s="238">
        <v>9424</v>
      </c>
      <c r="C9487" s="237">
        <v>301.75779627219748</v>
      </c>
    </row>
    <row r="9488" spans="2:3" x14ac:dyDescent="0.25">
      <c r="B9488" s="238">
        <v>9425</v>
      </c>
      <c r="C9488" s="237">
        <v>225.49685518303247</v>
      </c>
    </row>
    <row r="9489" spans="2:3" x14ac:dyDescent="0.25">
      <c r="B9489" s="238">
        <v>9426</v>
      </c>
      <c r="C9489" s="237">
        <v>82.77104076899262</v>
      </c>
    </row>
    <row r="9490" spans="2:3" x14ac:dyDescent="0.25">
      <c r="B9490" s="238">
        <v>9427</v>
      </c>
      <c r="C9490" s="237">
        <v>189.96611219588189</v>
      </c>
    </row>
    <row r="9491" spans="2:3" x14ac:dyDescent="0.25">
      <c r="B9491" s="238">
        <v>9428</v>
      </c>
      <c r="C9491" s="237">
        <v>130.15410475748931</v>
      </c>
    </row>
    <row r="9492" spans="2:3" x14ac:dyDescent="0.25">
      <c r="B9492" s="238">
        <v>9429</v>
      </c>
      <c r="C9492" s="237">
        <v>-25.115384048539596</v>
      </c>
    </row>
    <row r="9493" spans="2:3" x14ac:dyDescent="0.25">
      <c r="B9493" s="238">
        <v>9430</v>
      </c>
      <c r="C9493" s="237">
        <v>233.4257922545201</v>
      </c>
    </row>
    <row r="9494" spans="2:3" x14ac:dyDescent="0.25">
      <c r="B9494" s="238">
        <v>9431</v>
      </c>
      <c r="C9494" s="237">
        <v>80.109893105412169</v>
      </c>
    </row>
    <row r="9495" spans="2:3" x14ac:dyDescent="0.25">
      <c r="B9495" s="238">
        <v>9432</v>
      </c>
      <c r="C9495" s="237">
        <v>272.53666891852959</v>
      </c>
    </row>
    <row r="9496" spans="2:3" x14ac:dyDescent="0.25">
      <c r="B9496" s="238">
        <v>9433</v>
      </c>
      <c r="C9496" s="237">
        <v>136.58641475001318</v>
      </c>
    </row>
    <row r="9497" spans="2:3" x14ac:dyDescent="0.25">
      <c r="B9497" s="238">
        <v>9434</v>
      </c>
      <c r="C9497" s="237">
        <v>46.955270365990984</v>
      </c>
    </row>
    <row r="9498" spans="2:3" x14ac:dyDescent="0.25">
      <c r="B9498" s="238">
        <v>9435</v>
      </c>
      <c r="C9498" s="237">
        <v>87.254713667414066</v>
      </c>
    </row>
    <row r="9499" spans="2:3" x14ac:dyDescent="0.25">
      <c r="B9499" s="238">
        <v>9436</v>
      </c>
      <c r="C9499" s="237">
        <v>-40.341207601654304</v>
      </c>
    </row>
    <row r="9500" spans="2:3" x14ac:dyDescent="0.25">
      <c r="B9500" s="238">
        <v>9437</v>
      </c>
      <c r="C9500" s="237">
        <v>246.15408268346312</v>
      </c>
    </row>
    <row r="9501" spans="2:3" x14ac:dyDescent="0.25">
      <c r="B9501" s="238">
        <v>9438</v>
      </c>
      <c r="C9501" s="237">
        <v>323.35217389820775</v>
      </c>
    </row>
    <row r="9502" spans="2:3" x14ac:dyDescent="0.25">
      <c r="B9502" s="238">
        <v>9439</v>
      </c>
      <c r="C9502" s="237">
        <v>39.854621481607921</v>
      </c>
    </row>
    <row r="9503" spans="2:3" x14ac:dyDescent="0.25">
      <c r="B9503" s="238">
        <v>9440</v>
      </c>
      <c r="C9503" s="237">
        <v>-28.501632111576498</v>
      </c>
    </row>
    <row r="9504" spans="2:3" x14ac:dyDescent="0.25">
      <c r="B9504" s="238">
        <v>9441</v>
      </c>
      <c r="C9504" s="237">
        <v>86.062245796439939</v>
      </c>
    </row>
    <row r="9505" spans="2:3" x14ac:dyDescent="0.25">
      <c r="B9505" s="238">
        <v>9442</v>
      </c>
      <c r="C9505" s="237">
        <v>95.805663817032922</v>
      </c>
    </row>
    <row r="9506" spans="2:3" x14ac:dyDescent="0.25">
      <c r="B9506" s="238">
        <v>9443</v>
      </c>
      <c r="C9506" s="237">
        <v>174.30281661194206</v>
      </c>
    </row>
    <row r="9507" spans="2:3" x14ac:dyDescent="0.25">
      <c r="B9507" s="238">
        <v>9444</v>
      </c>
      <c r="C9507" s="237">
        <v>131.33189414088164</v>
      </c>
    </row>
    <row r="9508" spans="2:3" x14ac:dyDescent="0.25">
      <c r="B9508" s="238">
        <v>9445</v>
      </c>
      <c r="C9508" s="237">
        <v>163.73373044947115</v>
      </c>
    </row>
    <row r="9509" spans="2:3" x14ac:dyDescent="0.25">
      <c r="B9509" s="238">
        <v>9446</v>
      </c>
      <c r="C9509" s="237">
        <v>186.96608386563634</v>
      </c>
    </row>
    <row r="9510" spans="2:3" x14ac:dyDescent="0.25">
      <c r="B9510" s="238">
        <v>9447</v>
      </c>
      <c r="C9510" s="237">
        <v>243.90608908338334</v>
      </c>
    </row>
    <row r="9511" spans="2:3" x14ac:dyDescent="0.25">
      <c r="B9511" s="238">
        <v>9448</v>
      </c>
      <c r="C9511" s="237">
        <v>42.696411752701749</v>
      </c>
    </row>
    <row r="9512" spans="2:3" x14ac:dyDescent="0.25">
      <c r="B9512" s="238">
        <v>9449</v>
      </c>
      <c r="C9512" s="237">
        <v>339.70940347375858</v>
      </c>
    </row>
    <row r="9513" spans="2:3" x14ac:dyDescent="0.25">
      <c r="B9513" s="238">
        <v>9450</v>
      </c>
      <c r="C9513" s="237">
        <v>6.9048182435276857</v>
      </c>
    </row>
    <row r="9514" spans="2:3" x14ac:dyDescent="0.25">
      <c r="B9514" s="238">
        <v>9451</v>
      </c>
      <c r="C9514" s="237">
        <v>-88.3628940979562</v>
      </c>
    </row>
    <row r="9515" spans="2:3" x14ac:dyDescent="0.25">
      <c r="B9515" s="238">
        <v>9452</v>
      </c>
      <c r="C9515" s="237">
        <v>34.566600526716286</v>
      </c>
    </row>
    <row r="9516" spans="2:3" x14ac:dyDescent="0.25">
      <c r="B9516" s="238">
        <v>9453</v>
      </c>
      <c r="C9516" s="237">
        <v>103.39200025949572</v>
      </c>
    </row>
    <row r="9517" spans="2:3" x14ac:dyDescent="0.25">
      <c r="B9517" s="238">
        <v>9454</v>
      </c>
      <c r="C9517" s="237">
        <v>309.14691814596949</v>
      </c>
    </row>
    <row r="9518" spans="2:3" x14ac:dyDescent="0.25">
      <c r="B9518" s="238">
        <v>9455</v>
      </c>
      <c r="C9518" s="237">
        <v>93.577139439766626</v>
      </c>
    </row>
    <row r="9519" spans="2:3" x14ac:dyDescent="0.25">
      <c r="B9519" s="238">
        <v>9456</v>
      </c>
      <c r="C9519" s="237">
        <v>69.610988185188091</v>
      </c>
    </row>
    <row r="9520" spans="2:3" x14ac:dyDescent="0.25">
      <c r="B9520" s="238">
        <v>9457</v>
      </c>
      <c r="C9520" s="237">
        <v>13.82495672365701</v>
      </c>
    </row>
    <row r="9521" spans="2:3" x14ac:dyDescent="0.25">
      <c r="B9521" s="238">
        <v>9458</v>
      </c>
      <c r="C9521" s="237">
        <v>313.881026739699</v>
      </c>
    </row>
    <row r="9522" spans="2:3" x14ac:dyDescent="0.25">
      <c r="B9522" s="238">
        <v>9459</v>
      </c>
      <c r="C9522" s="237">
        <v>139.27979387012491</v>
      </c>
    </row>
    <row r="9523" spans="2:3" x14ac:dyDescent="0.25">
      <c r="B9523" s="238">
        <v>9460</v>
      </c>
      <c r="C9523" s="237">
        <v>30.438503463394255</v>
      </c>
    </row>
    <row r="9524" spans="2:3" x14ac:dyDescent="0.25">
      <c r="B9524" s="238">
        <v>9461</v>
      </c>
      <c r="C9524" s="237">
        <v>215.49610821212573</v>
      </c>
    </row>
    <row r="9525" spans="2:3" x14ac:dyDescent="0.25">
      <c r="B9525" s="238">
        <v>9462</v>
      </c>
      <c r="C9525" s="237">
        <v>56.197614817228008</v>
      </c>
    </row>
    <row r="9526" spans="2:3" x14ac:dyDescent="0.25">
      <c r="B9526" s="238">
        <v>9463</v>
      </c>
      <c r="C9526" s="237">
        <v>93.038632234983666</v>
      </c>
    </row>
    <row r="9527" spans="2:3" x14ac:dyDescent="0.25">
      <c r="B9527" s="238">
        <v>9464</v>
      </c>
      <c r="C9527" s="237">
        <v>-144.12864828080876</v>
      </c>
    </row>
    <row r="9528" spans="2:3" x14ac:dyDescent="0.25">
      <c r="B9528" s="238">
        <v>9465</v>
      </c>
      <c r="C9528" s="237">
        <v>107.35012037406554</v>
      </c>
    </row>
    <row r="9529" spans="2:3" x14ac:dyDescent="0.25">
      <c r="B9529" s="238">
        <v>9466</v>
      </c>
      <c r="C9529" s="237">
        <v>96.929335200658059</v>
      </c>
    </row>
    <row r="9530" spans="2:3" x14ac:dyDescent="0.25">
      <c r="B9530" s="238">
        <v>9467</v>
      </c>
      <c r="C9530" s="237">
        <v>146.13859711792369</v>
      </c>
    </row>
    <row r="9531" spans="2:3" x14ac:dyDescent="0.25">
      <c r="B9531" s="238">
        <v>9468</v>
      </c>
      <c r="C9531" s="237">
        <v>128.35143567737111</v>
      </c>
    </row>
    <row r="9532" spans="2:3" x14ac:dyDescent="0.25">
      <c r="B9532" s="238">
        <v>9469</v>
      </c>
      <c r="C9532" s="237">
        <v>275.67136438749776</v>
      </c>
    </row>
    <row r="9533" spans="2:3" x14ac:dyDescent="0.25">
      <c r="B9533" s="238">
        <v>9470</v>
      </c>
      <c r="C9533" s="237">
        <v>1.8440693614303569</v>
      </c>
    </row>
    <row r="9534" spans="2:3" x14ac:dyDescent="0.25">
      <c r="B9534" s="238">
        <v>9471</v>
      </c>
      <c r="C9534" s="237">
        <v>-106.55382373282066</v>
      </c>
    </row>
    <row r="9535" spans="2:3" x14ac:dyDescent="0.25">
      <c r="B9535" s="238">
        <v>9472</v>
      </c>
      <c r="C9535" s="237">
        <v>-85.791582315706222</v>
      </c>
    </row>
    <row r="9536" spans="2:3" x14ac:dyDescent="0.25">
      <c r="B9536" s="238">
        <v>9473</v>
      </c>
      <c r="C9536" s="237">
        <v>70.32341649356178</v>
      </c>
    </row>
    <row r="9537" spans="2:3" x14ac:dyDescent="0.25">
      <c r="B9537" s="238">
        <v>9474</v>
      </c>
      <c r="C9537" s="237">
        <v>248.42616931058765</v>
      </c>
    </row>
    <row r="9538" spans="2:3" x14ac:dyDescent="0.25">
      <c r="B9538" s="238">
        <v>9475</v>
      </c>
      <c r="C9538" s="237">
        <v>142.06976440739822</v>
      </c>
    </row>
    <row r="9539" spans="2:3" x14ac:dyDescent="0.25">
      <c r="B9539" s="238">
        <v>9476</v>
      </c>
      <c r="C9539" s="237">
        <v>53.560698967057419</v>
      </c>
    </row>
    <row r="9540" spans="2:3" x14ac:dyDescent="0.25">
      <c r="B9540" s="238">
        <v>9477</v>
      </c>
      <c r="C9540" s="237">
        <v>107.06663935582715</v>
      </c>
    </row>
    <row r="9541" spans="2:3" x14ac:dyDescent="0.25">
      <c r="B9541" s="238">
        <v>9478</v>
      </c>
      <c r="C9541" s="237">
        <v>-105.63436127031756</v>
      </c>
    </row>
    <row r="9542" spans="2:3" x14ac:dyDescent="0.25">
      <c r="B9542" s="238">
        <v>9479</v>
      </c>
      <c r="C9542" s="237">
        <v>205.21689831489869</v>
      </c>
    </row>
    <row r="9543" spans="2:3" x14ac:dyDescent="0.25">
      <c r="B9543" s="238">
        <v>9480</v>
      </c>
      <c r="C9543" s="237">
        <v>188.14509209862564</v>
      </c>
    </row>
    <row r="9544" spans="2:3" x14ac:dyDescent="0.25">
      <c r="B9544" s="238">
        <v>9481</v>
      </c>
      <c r="C9544" s="237">
        <v>-228.70909668816563</v>
      </c>
    </row>
    <row r="9545" spans="2:3" x14ac:dyDescent="0.25">
      <c r="B9545" s="238">
        <v>9482</v>
      </c>
      <c r="C9545" s="237">
        <v>232.40134172135026</v>
      </c>
    </row>
    <row r="9546" spans="2:3" x14ac:dyDescent="0.25">
      <c r="B9546" s="238">
        <v>9483</v>
      </c>
      <c r="C9546" s="237">
        <v>71.981750673509708</v>
      </c>
    </row>
    <row r="9547" spans="2:3" x14ac:dyDescent="0.25">
      <c r="B9547" s="238">
        <v>9484</v>
      </c>
      <c r="C9547" s="237">
        <v>183.38314501219222</v>
      </c>
    </row>
    <row r="9548" spans="2:3" x14ac:dyDescent="0.25">
      <c r="B9548" s="238">
        <v>9485</v>
      </c>
      <c r="C9548" s="237">
        <v>175.34339776699295</v>
      </c>
    </row>
    <row r="9549" spans="2:3" x14ac:dyDescent="0.25">
      <c r="B9549" s="238">
        <v>9486</v>
      </c>
      <c r="C9549" s="237">
        <v>108.35502075778729</v>
      </c>
    </row>
    <row r="9550" spans="2:3" x14ac:dyDescent="0.25">
      <c r="B9550" s="238">
        <v>9487</v>
      </c>
      <c r="C9550" s="237">
        <v>202.71043624368673</v>
      </c>
    </row>
    <row r="9551" spans="2:3" x14ac:dyDescent="0.25">
      <c r="B9551" s="238">
        <v>9488</v>
      </c>
      <c r="C9551" s="237">
        <v>246.78374517020967</v>
      </c>
    </row>
    <row r="9552" spans="2:3" x14ac:dyDescent="0.25">
      <c r="B9552" s="238">
        <v>9489</v>
      </c>
      <c r="C9552" s="237">
        <v>-85.19938180953497</v>
      </c>
    </row>
    <row r="9553" spans="2:3" x14ac:dyDescent="0.25">
      <c r="B9553" s="238">
        <v>9490</v>
      </c>
      <c r="C9553" s="237">
        <v>132.80938811799643</v>
      </c>
    </row>
    <row r="9554" spans="2:3" x14ac:dyDescent="0.25">
      <c r="B9554" s="238">
        <v>9491</v>
      </c>
      <c r="C9554" s="237">
        <v>211.40843492879191</v>
      </c>
    </row>
    <row r="9555" spans="2:3" x14ac:dyDescent="0.25">
      <c r="B9555" s="238">
        <v>9492</v>
      </c>
      <c r="C9555" s="237">
        <v>-78.723293624507846</v>
      </c>
    </row>
    <row r="9556" spans="2:3" x14ac:dyDescent="0.25">
      <c r="B9556" s="238">
        <v>9493</v>
      </c>
      <c r="C9556" s="237">
        <v>300.26712726987171</v>
      </c>
    </row>
    <row r="9557" spans="2:3" x14ac:dyDescent="0.25">
      <c r="B9557" s="238">
        <v>9494</v>
      </c>
      <c r="C9557" s="237">
        <v>18.258121415001554</v>
      </c>
    </row>
    <row r="9558" spans="2:3" x14ac:dyDescent="0.25">
      <c r="B9558" s="238">
        <v>9495</v>
      </c>
      <c r="C9558" s="237">
        <v>405.00136744958769</v>
      </c>
    </row>
    <row r="9559" spans="2:3" x14ac:dyDescent="0.25">
      <c r="B9559" s="238">
        <v>9496</v>
      </c>
      <c r="C9559" s="237">
        <v>63.773969740342217</v>
      </c>
    </row>
    <row r="9560" spans="2:3" x14ac:dyDescent="0.25">
      <c r="B9560" s="238">
        <v>9497</v>
      </c>
      <c r="C9560" s="237">
        <v>103.90992041400773</v>
      </c>
    </row>
    <row r="9561" spans="2:3" x14ac:dyDescent="0.25">
      <c r="B9561" s="238">
        <v>9498</v>
      </c>
      <c r="C9561" s="237">
        <v>178.37132129245674</v>
      </c>
    </row>
    <row r="9562" spans="2:3" x14ac:dyDescent="0.25">
      <c r="B9562" s="238">
        <v>9499</v>
      </c>
      <c r="C9562" s="237">
        <v>181.43492009200432</v>
      </c>
    </row>
    <row r="9563" spans="2:3" x14ac:dyDescent="0.25">
      <c r="B9563" s="238">
        <v>9500</v>
      </c>
      <c r="C9563" s="237">
        <v>415.59096606716656</v>
      </c>
    </row>
    <row r="9564" spans="2:3" x14ac:dyDescent="0.25">
      <c r="B9564" s="238">
        <v>9501</v>
      </c>
      <c r="C9564" s="237">
        <v>303.81578101199813</v>
      </c>
    </row>
    <row r="9565" spans="2:3" x14ac:dyDescent="0.25">
      <c r="B9565" s="238">
        <v>9502</v>
      </c>
      <c r="C9565" s="237">
        <v>181.14288710409767</v>
      </c>
    </row>
    <row r="9566" spans="2:3" x14ac:dyDescent="0.25">
      <c r="B9566" s="238">
        <v>9503</v>
      </c>
      <c r="C9566" s="237">
        <v>161.66701541034564</v>
      </c>
    </row>
    <row r="9567" spans="2:3" x14ac:dyDescent="0.25">
      <c r="B9567" s="238">
        <v>9504</v>
      </c>
      <c r="C9567" s="237">
        <v>257.24411833206955</v>
      </c>
    </row>
    <row r="9568" spans="2:3" x14ac:dyDescent="0.25">
      <c r="B9568" s="238">
        <v>9505</v>
      </c>
      <c r="C9568" s="237">
        <v>226.53140988209952</v>
      </c>
    </row>
    <row r="9569" spans="2:3" x14ac:dyDescent="0.25">
      <c r="B9569" s="238">
        <v>9506</v>
      </c>
      <c r="C9569" s="237">
        <v>467.21416691187295</v>
      </c>
    </row>
    <row r="9570" spans="2:3" x14ac:dyDescent="0.25">
      <c r="B9570" s="238">
        <v>9507</v>
      </c>
      <c r="C9570" s="237">
        <v>260.24584092264672</v>
      </c>
    </row>
    <row r="9571" spans="2:3" x14ac:dyDescent="0.25">
      <c r="B9571" s="238">
        <v>9508</v>
      </c>
      <c r="C9571" s="237">
        <v>110.95653187811392</v>
      </c>
    </row>
    <row r="9572" spans="2:3" x14ac:dyDescent="0.25">
      <c r="B9572" s="238">
        <v>9509</v>
      </c>
      <c r="C9572" s="237">
        <v>-94.845225884764176</v>
      </c>
    </row>
    <row r="9573" spans="2:3" x14ac:dyDescent="0.25">
      <c r="B9573" s="238">
        <v>9510</v>
      </c>
      <c r="C9573" s="237">
        <v>362.31789878235065</v>
      </c>
    </row>
    <row r="9574" spans="2:3" x14ac:dyDescent="0.25">
      <c r="B9574" s="238">
        <v>9511</v>
      </c>
      <c r="C9574" s="237">
        <v>132.54212357914506</v>
      </c>
    </row>
    <row r="9575" spans="2:3" x14ac:dyDescent="0.25">
      <c r="B9575" s="238">
        <v>9512</v>
      </c>
      <c r="C9575" s="237">
        <v>57.407566558164596</v>
      </c>
    </row>
    <row r="9576" spans="2:3" x14ac:dyDescent="0.25">
      <c r="B9576" s="238">
        <v>9513</v>
      </c>
      <c r="C9576" s="237">
        <v>137.66330391737421</v>
      </c>
    </row>
    <row r="9577" spans="2:3" x14ac:dyDescent="0.25">
      <c r="B9577" s="238">
        <v>9514</v>
      </c>
      <c r="C9577" s="237">
        <v>342.49453591280712</v>
      </c>
    </row>
    <row r="9578" spans="2:3" x14ac:dyDescent="0.25">
      <c r="B9578" s="238">
        <v>9515</v>
      </c>
      <c r="C9578" s="237">
        <v>-33.391890222836025</v>
      </c>
    </row>
    <row r="9579" spans="2:3" x14ac:dyDescent="0.25">
      <c r="B9579" s="238">
        <v>9516</v>
      </c>
      <c r="C9579" s="237">
        <v>220.76301327069828</v>
      </c>
    </row>
    <row r="9580" spans="2:3" x14ac:dyDescent="0.25">
      <c r="B9580" s="238">
        <v>9517</v>
      </c>
      <c r="C9580" s="237">
        <v>0.86578303325599393</v>
      </c>
    </row>
    <row r="9581" spans="2:3" x14ac:dyDescent="0.25">
      <c r="B9581" s="238">
        <v>9518</v>
      </c>
      <c r="C9581" s="237">
        <v>10.09212449640512</v>
      </c>
    </row>
    <row r="9582" spans="2:3" x14ac:dyDescent="0.25">
      <c r="B9582" s="238">
        <v>9519</v>
      </c>
      <c r="C9582" s="237">
        <v>-42.279799400475184</v>
      </c>
    </row>
    <row r="9583" spans="2:3" x14ac:dyDescent="0.25">
      <c r="B9583" s="238">
        <v>9520</v>
      </c>
      <c r="C9583" s="237">
        <v>206.89615799820263</v>
      </c>
    </row>
    <row r="9584" spans="2:3" x14ac:dyDescent="0.25">
      <c r="B9584" s="238">
        <v>9521</v>
      </c>
      <c r="C9584" s="237">
        <v>88.721531103360505</v>
      </c>
    </row>
    <row r="9585" spans="2:3" x14ac:dyDescent="0.25">
      <c r="B9585" s="238">
        <v>9522</v>
      </c>
      <c r="C9585" s="237">
        <v>185.52267793843021</v>
      </c>
    </row>
    <row r="9586" spans="2:3" x14ac:dyDescent="0.25">
      <c r="B9586" s="238">
        <v>9523</v>
      </c>
      <c r="C9586" s="237">
        <v>-99.930131458860444</v>
      </c>
    </row>
    <row r="9587" spans="2:3" x14ac:dyDescent="0.25">
      <c r="B9587" s="238">
        <v>9524</v>
      </c>
      <c r="C9587" s="237">
        <v>171.06439037240429</v>
      </c>
    </row>
    <row r="9588" spans="2:3" x14ac:dyDescent="0.25">
      <c r="B9588" s="238">
        <v>9525</v>
      </c>
      <c r="C9588" s="237">
        <v>277.12627823000412</v>
      </c>
    </row>
    <row r="9589" spans="2:3" x14ac:dyDescent="0.25">
      <c r="B9589" s="238">
        <v>9526</v>
      </c>
      <c r="C9589" s="237">
        <v>230.04532671811128</v>
      </c>
    </row>
    <row r="9590" spans="2:3" x14ac:dyDescent="0.25">
      <c r="B9590" s="238">
        <v>9527</v>
      </c>
      <c r="C9590" s="237">
        <v>-178.23325704253205</v>
      </c>
    </row>
    <row r="9591" spans="2:3" x14ac:dyDescent="0.25">
      <c r="B9591" s="238">
        <v>9528</v>
      </c>
      <c r="C9591" s="237">
        <v>144.77559123211941</v>
      </c>
    </row>
    <row r="9592" spans="2:3" x14ac:dyDescent="0.25">
      <c r="B9592" s="238">
        <v>9529</v>
      </c>
      <c r="C9592" s="237">
        <v>96.949528543579049</v>
      </c>
    </row>
    <row r="9593" spans="2:3" x14ac:dyDescent="0.25">
      <c r="B9593" s="238">
        <v>9530</v>
      </c>
      <c r="C9593" s="237">
        <v>262.41460121311025</v>
      </c>
    </row>
    <row r="9594" spans="2:3" x14ac:dyDescent="0.25">
      <c r="B9594" s="238">
        <v>9531</v>
      </c>
      <c r="C9594" s="237">
        <v>78.866852129675465</v>
      </c>
    </row>
    <row r="9595" spans="2:3" x14ac:dyDescent="0.25">
      <c r="B9595" s="238">
        <v>9532</v>
      </c>
      <c r="C9595" s="237">
        <v>243.3046066649768</v>
      </c>
    </row>
    <row r="9596" spans="2:3" x14ac:dyDescent="0.25">
      <c r="B9596" s="238">
        <v>9533</v>
      </c>
      <c r="C9596" s="237">
        <v>122.74126781473876</v>
      </c>
    </row>
    <row r="9597" spans="2:3" x14ac:dyDescent="0.25">
      <c r="B9597" s="238">
        <v>9534</v>
      </c>
      <c r="C9597" s="237">
        <v>39.130467520392827</v>
      </c>
    </row>
    <row r="9598" spans="2:3" x14ac:dyDescent="0.25">
      <c r="B9598" s="238">
        <v>9535</v>
      </c>
      <c r="C9598" s="237">
        <v>218.26719659428994</v>
      </c>
    </row>
    <row r="9599" spans="2:3" x14ac:dyDescent="0.25">
      <c r="B9599" s="238">
        <v>9536</v>
      </c>
      <c r="C9599" s="237">
        <v>-295.11167296858446</v>
      </c>
    </row>
    <row r="9600" spans="2:3" x14ac:dyDescent="0.25">
      <c r="B9600" s="238">
        <v>9537</v>
      </c>
      <c r="C9600" s="237">
        <v>94.119927334323734</v>
      </c>
    </row>
    <row r="9601" spans="2:3" x14ac:dyDescent="0.25">
      <c r="B9601" s="238">
        <v>9538</v>
      </c>
      <c r="C9601" s="237">
        <v>-43.656017415720584</v>
      </c>
    </row>
    <row r="9602" spans="2:3" x14ac:dyDescent="0.25">
      <c r="B9602" s="238">
        <v>9539</v>
      </c>
      <c r="C9602" s="237">
        <v>-0.55820929978195011</v>
      </c>
    </row>
    <row r="9603" spans="2:3" x14ac:dyDescent="0.25">
      <c r="B9603" s="238">
        <v>9540</v>
      </c>
      <c r="C9603" s="237">
        <v>-64.888945234696223</v>
      </c>
    </row>
    <row r="9604" spans="2:3" x14ac:dyDescent="0.25">
      <c r="B9604" s="238">
        <v>9541</v>
      </c>
      <c r="C9604" s="237">
        <v>364.56053016096553</v>
      </c>
    </row>
    <row r="9605" spans="2:3" x14ac:dyDescent="0.25">
      <c r="B9605" s="238">
        <v>9542</v>
      </c>
      <c r="C9605" s="237">
        <v>-46.277708030687251</v>
      </c>
    </row>
    <row r="9606" spans="2:3" x14ac:dyDescent="0.25">
      <c r="B9606" s="238">
        <v>9543</v>
      </c>
      <c r="C9606" s="237">
        <v>199.91844950510642</v>
      </c>
    </row>
    <row r="9607" spans="2:3" x14ac:dyDescent="0.25">
      <c r="B9607" s="238">
        <v>9544</v>
      </c>
      <c r="C9607" s="237">
        <v>138.32386968951249</v>
      </c>
    </row>
    <row r="9608" spans="2:3" x14ac:dyDescent="0.25">
      <c r="B9608" s="238">
        <v>9545</v>
      </c>
      <c r="C9608" s="237">
        <v>111.71002728198417</v>
      </c>
    </row>
    <row r="9609" spans="2:3" x14ac:dyDescent="0.25">
      <c r="B9609" s="238">
        <v>9546</v>
      </c>
      <c r="C9609" s="237">
        <v>-17.73405571546067</v>
      </c>
    </row>
    <row r="9610" spans="2:3" x14ac:dyDescent="0.25">
      <c r="B9610" s="238">
        <v>9547</v>
      </c>
      <c r="C9610" s="237">
        <v>95.696145899880833</v>
      </c>
    </row>
    <row r="9611" spans="2:3" x14ac:dyDescent="0.25">
      <c r="B9611" s="238">
        <v>9548</v>
      </c>
      <c r="C9611" s="237">
        <v>-79.115977149718645</v>
      </c>
    </row>
    <row r="9612" spans="2:3" x14ac:dyDescent="0.25">
      <c r="B9612" s="238">
        <v>9549</v>
      </c>
      <c r="C9612" s="237">
        <v>179.54780577808182</v>
      </c>
    </row>
    <row r="9613" spans="2:3" x14ac:dyDescent="0.25">
      <c r="B9613" s="238">
        <v>9550</v>
      </c>
      <c r="C9613" s="237">
        <v>15.475275275651455</v>
      </c>
    </row>
    <row r="9614" spans="2:3" x14ac:dyDescent="0.25">
      <c r="B9614" s="238">
        <v>9551</v>
      </c>
      <c r="C9614" s="237">
        <v>165.63664168486872</v>
      </c>
    </row>
    <row r="9615" spans="2:3" x14ac:dyDescent="0.25">
      <c r="B9615" s="238">
        <v>9552</v>
      </c>
      <c r="C9615" s="237">
        <v>238.93475992561582</v>
      </c>
    </row>
    <row r="9616" spans="2:3" x14ac:dyDescent="0.25">
      <c r="B9616" s="238">
        <v>9553</v>
      </c>
      <c r="C9616" s="237">
        <v>168.63254194968539</v>
      </c>
    </row>
    <row r="9617" spans="2:3" x14ac:dyDescent="0.25">
      <c r="B9617" s="238">
        <v>9554</v>
      </c>
      <c r="C9617" s="237">
        <v>61.543963193100872</v>
      </c>
    </row>
    <row r="9618" spans="2:3" x14ac:dyDescent="0.25">
      <c r="B9618" s="238">
        <v>9555</v>
      </c>
      <c r="C9618" s="237">
        <v>-58.012399878166036</v>
      </c>
    </row>
    <row r="9619" spans="2:3" x14ac:dyDescent="0.25">
      <c r="B9619" s="238">
        <v>9556</v>
      </c>
      <c r="C9619" s="237">
        <v>65.536486865166324</v>
      </c>
    </row>
    <row r="9620" spans="2:3" x14ac:dyDescent="0.25">
      <c r="B9620" s="238">
        <v>9557</v>
      </c>
      <c r="C9620" s="237">
        <v>-15.802344837827633</v>
      </c>
    </row>
    <row r="9621" spans="2:3" x14ac:dyDescent="0.25">
      <c r="B9621" s="238">
        <v>9558</v>
      </c>
      <c r="C9621" s="237">
        <v>64.181109229716341</v>
      </c>
    </row>
    <row r="9622" spans="2:3" x14ac:dyDescent="0.25">
      <c r="B9622" s="238">
        <v>9559</v>
      </c>
      <c r="C9622" s="237">
        <v>-44.015455696060513</v>
      </c>
    </row>
    <row r="9623" spans="2:3" x14ac:dyDescent="0.25">
      <c r="B9623" s="238">
        <v>9560</v>
      </c>
      <c r="C9623" s="237">
        <v>39.083928182599962</v>
      </c>
    </row>
    <row r="9624" spans="2:3" x14ac:dyDescent="0.25">
      <c r="B9624" s="238">
        <v>9561</v>
      </c>
      <c r="C9624" s="237">
        <v>139.20909676457916</v>
      </c>
    </row>
    <row r="9625" spans="2:3" x14ac:dyDescent="0.25">
      <c r="B9625" s="238">
        <v>9562</v>
      </c>
      <c r="C9625" s="237">
        <v>295.6793170953423</v>
      </c>
    </row>
    <row r="9626" spans="2:3" x14ac:dyDescent="0.25">
      <c r="B9626" s="238">
        <v>9563</v>
      </c>
      <c r="C9626" s="237">
        <v>232.1133825796752</v>
      </c>
    </row>
    <row r="9627" spans="2:3" x14ac:dyDescent="0.25">
      <c r="B9627" s="238">
        <v>9564</v>
      </c>
      <c r="C9627" s="237">
        <v>109.34117887240761</v>
      </c>
    </row>
    <row r="9628" spans="2:3" x14ac:dyDescent="0.25">
      <c r="B9628" s="238">
        <v>9565</v>
      </c>
      <c r="C9628" s="237">
        <v>348.85514888307461</v>
      </c>
    </row>
    <row r="9629" spans="2:3" x14ac:dyDescent="0.25">
      <c r="B9629" s="238">
        <v>9566</v>
      </c>
      <c r="C9629" s="237">
        <v>168.67418762621395</v>
      </c>
    </row>
    <row r="9630" spans="2:3" x14ac:dyDescent="0.25">
      <c r="B9630" s="238">
        <v>9567</v>
      </c>
      <c r="C9630" s="237">
        <v>23.692443606268256</v>
      </c>
    </row>
    <row r="9631" spans="2:3" x14ac:dyDescent="0.25">
      <c r="B9631" s="238">
        <v>9568</v>
      </c>
      <c r="C9631" s="237">
        <v>143.33818415481747</v>
      </c>
    </row>
    <row r="9632" spans="2:3" x14ac:dyDescent="0.25">
      <c r="B9632" s="238">
        <v>9569</v>
      </c>
      <c r="C9632" s="237">
        <v>47.587617776837519</v>
      </c>
    </row>
    <row r="9633" spans="2:3" x14ac:dyDescent="0.25">
      <c r="B9633" s="238">
        <v>9570</v>
      </c>
      <c r="C9633" s="237">
        <v>-64.321203676975784</v>
      </c>
    </row>
    <row r="9634" spans="2:3" x14ac:dyDescent="0.25">
      <c r="B9634" s="238">
        <v>9571</v>
      </c>
      <c r="C9634" s="237">
        <v>190.66201297750237</v>
      </c>
    </row>
    <row r="9635" spans="2:3" x14ac:dyDescent="0.25">
      <c r="B9635" s="238">
        <v>9572</v>
      </c>
      <c r="C9635" s="237">
        <v>176.45962921337457</v>
      </c>
    </row>
    <row r="9636" spans="2:3" x14ac:dyDescent="0.25">
      <c r="B9636" s="238">
        <v>9573</v>
      </c>
      <c r="C9636" s="237">
        <v>169.99664028337969</v>
      </c>
    </row>
    <row r="9637" spans="2:3" x14ac:dyDescent="0.25">
      <c r="B9637" s="238">
        <v>9574</v>
      </c>
      <c r="C9637" s="237">
        <v>-102.53059976711992</v>
      </c>
    </row>
    <row r="9638" spans="2:3" x14ac:dyDescent="0.25">
      <c r="B9638" s="238">
        <v>9575</v>
      </c>
      <c r="C9638" s="237">
        <v>42.722479561294719</v>
      </c>
    </row>
    <row r="9639" spans="2:3" x14ac:dyDescent="0.25">
      <c r="B9639" s="238">
        <v>9576</v>
      </c>
      <c r="C9639" s="237">
        <v>39.389311443979764</v>
      </c>
    </row>
    <row r="9640" spans="2:3" x14ac:dyDescent="0.25">
      <c r="B9640" s="238">
        <v>9577</v>
      </c>
      <c r="C9640" s="237">
        <v>61.384040149875688</v>
      </c>
    </row>
    <row r="9641" spans="2:3" x14ac:dyDescent="0.25">
      <c r="B9641" s="238">
        <v>9578</v>
      </c>
      <c r="C9641" s="237">
        <v>-186.81851183092272</v>
      </c>
    </row>
    <row r="9642" spans="2:3" x14ac:dyDescent="0.25">
      <c r="B9642" s="238">
        <v>9579</v>
      </c>
      <c r="C9642" s="237">
        <v>33.338154508756915</v>
      </c>
    </row>
    <row r="9643" spans="2:3" x14ac:dyDescent="0.25">
      <c r="B9643" s="238">
        <v>9580</v>
      </c>
      <c r="C9643" s="237">
        <v>-164.90079369588392</v>
      </c>
    </row>
    <row r="9644" spans="2:3" x14ac:dyDescent="0.25">
      <c r="B9644" s="238">
        <v>9581</v>
      </c>
      <c r="C9644" s="237">
        <v>93.436841958398446</v>
      </c>
    </row>
    <row r="9645" spans="2:3" x14ac:dyDescent="0.25">
      <c r="B9645" s="238">
        <v>9582</v>
      </c>
      <c r="C9645" s="237">
        <v>194.55496222964257</v>
      </c>
    </row>
    <row r="9646" spans="2:3" x14ac:dyDescent="0.25">
      <c r="B9646" s="238">
        <v>9583</v>
      </c>
      <c r="C9646" s="237">
        <v>232.2235767789075</v>
      </c>
    </row>
    <row r="9647" spans="2:3" x14ac:dyDescent="0.25">
      <c r="B9647" s="238">
        <v>9584</v>
      </c>
      <c r="C9647" s="237">
        <v>330.61198589740724</v>
      </c>
    </row>
    <row r="9648" spans="2:3" x14ac:dyDescent="0.25">
      <c r="B9648" s="238">
        <v>9585</v>
      </c>
      <c r="C9648" s="237">
        <v>2.6780999460254691</v>
      </c>
    </row>
    <row r="9649" spans="2:3" x14ac:dyDescent="0.25">
      <c r="B9649" s="238">
        <v>9586</v>
      </c>
      <c r="C9649" s="237">
        <v>1.4244917716395662</v>
      </c>
    </row>
    <row r="9650" spans="2:3" x14ac:dyDescent="0.25">
      <c r="B9650" s="238">
        <v>9587</v>
      </c>
      <c r="C9650" s="237">
        <v>76.666540948086094</v>
      </c>
    </row>
    <row r="9651" spans="2:3" x14ac:dyDescent="0.25">
      <c r="B9651" s="238">
        <v>9588</v>
      </c>
      <c r="C9651" s="237">
        <v>142.13963597263341</v>
      </c>
    </row>
    <row r="9652" spans="2:3" x14ac:dyDescent="0.25">
      <c r="B9652" s="238">
        <v>9589</v>
      </c>
      <c r="C9652" s="237">
        <v>-71.664329596234865</v>
      </c>
    </row>
    <row r="9653" spans="2:3" x14ac:dyDescent="0.25">
      <c r="B9653" s="238">
        <v>9590</v>
      </c>
      <c r="C9653" s="237">
        <v>22.447202996367594</v>
      </c>
    </row>
    <row r="9654" spans="2:3" x14ac:dyDescent="0.25">
      <c r="B9654" s="238">
        <v>9591</v>
      </c>
      <c r="C9654" s="237">
        <v>134.104788870486</v>
      </c>
    </row>
    <row r="9655" spans="2:3" x14ac:dyDescent="0.25">
      <c r="B9655" s="238">
        <v>9592</v>
      </c>
      <c r="C9655" s="237">
        <v>203.50379595175158</v>
      </c>
    </row>
    <row r="9656" spans="2:3" x14ac:dyDescent="0.25">
      <c r="B9656" s="238">
        <v>9593</v>
      </c>
      <c r="C9656" s="237">
        <v>-205.48246599247972</v>
      </c>
    </row>
    <row r="9657" spans="2:3" x14ac:dyDescent="0.25">
      <c r="B9657" s="238">
        <v>9594</v>
      </c>
      <c r="C9657" s="237">
        <v>-75.482578107695133</v>
      </c>
    </row>
    <row r="9658" spans="2:3" x14ac:dyDescent="0.25">
      <c r="B9658" s="238">
        <v>9595</v>
      </c>
      <c r="C9658" s="237">
        <v>206.10081108506185</v>
      </c>
    </row>
    <row r="9659" spans="2:3" x14ac:dyDescent="0.25">
      <c r="B9659" s="238">
        <v>9596</v>
      </c>
      <c r="C9659" s="237">
        <v>149.70683245491983</v>
      </c>
    </row>
    <row r="9660" spans="2:3" x14ac:dyDescent="0.25">
      <c r="B9660" s="238">
        <v>9597</v>
      </c>
      <c r="C9660" s="237">
        <v>191.51174588392263</v>
      </c>
    </row>
    <row r="9661" spans="2:3" x14ac:dyDescent="0.25">
      <c r="B9661" s="238">
        <v>9598</v>
      </c>
      <c r="C9661" s="237">
        <v>-132.90130239976082</v>
      </c>
    </row>
    <row r="9662" spans="2:3" x14ac:dyDescent="0.25">
      <c r="B9662" s="238">
        <v>9599</v>
      </c>
      <c r="C9662" s="237">
        <v>119.83796909493577</v>
      </c>
    </row>
    <row r="9663" spans="2:3" x14ac:dyDescent="0.25">
      <c r="B9663" s="238">
        <v>9600</v>
      </c>
      <c r="C9663" s="237">
        <v>124.24859200111223</v>
      </c>
    </row>
    <row r="9664" spans="2:3" x14ac:dyDescent="0.25">
      <c r="B9664" s="238">
        <v>9601</v>
      </c>
      <c r="C9664" s="237">
        <v>118.28650636089002</v>
      </c>
    </row>
    <row r="9665" spans="2:3" x14ac:dyDescent="0.25">
      <c r="B9665" s="238">
        <v>9602</v>
      </c>
      <c r="C9665" s="237">
        <v>-189.6248083910944</v>
      </c>
    </row>
    <row r="9666" spans="2:3" x14ac:dyDescent="0.25">
      <c r="B9666" s="238">
        <v>9603</v>
      </c>
      <c r="C9666" s="237">
        <v>154.73904366947914</v>
      </c>
    </row>
    <row r="9667" spans="2:3" x14ac:dyDescent="0.25">
      <c r="B9667" s="238">
        <v>9604</v>
      </c>
      <c r="C9667" s="237">
        <v>194.74018230799402</v>
      </c>
    </row>
    <row r="9668" spans="2:3" x14ac:dyDescent="0.25">
      <c r="B9668" s="238">
        <v>9605</v>
      </c>
      <c r="C9668" s="237">
        <v>331.80343491002935</v>
      </c>
    </row>
    <row r="9669" spans="2:3" x14ac:dyDescent="0.25">
      <c r="B9669" s="238">
        <v>9606</v>
      </c>
      <c r="C9669" s="237">
        <v>61.292329380183673</v>
      </c>
    </row>
    <row r="9670" spans="2:3" x14ac:dyDescent="0.25">
      <c r="B9670" s="238">
        <v>9607</v>
      </c>
      <c r="C9670" s="237">
        <v>82.987430718054057</v>
      </c>
    </row>
    <row r="9671" spans="2:3" x14ac:dyDescent="0.25">
      <c r="B9671" s="238">
        <v>9608</v>
      </c>
      <c r="C9671" s="237">
        <v>168.79664131043322</v>
      </c>
    </row>
    <row r="9672" spans="2:3" x14ac:dyDescent="0.25">
      <c r="B9672" s="238">
        <v>9609</v>
      </c>
      <c r="C9672" s="237">
        <v>333.36827042698502</v>
      </c>
    </row>
    <row r="9673" spans="2:3" x14ac:dyDescent="0.25">
      <c r="B9673" s="238">
        <v>9610</v>
      </c>
      <c r="C9673" s="237">
        <v>285.04307690570295</v>
      </c>
    </row>
    <row r="9674" spans="2:3" x14ac:dyDescent="0.25">
      <c r="B9674" s="238">
        <v>9611</v>
      </c>
      <c r="C9674" s="237">
        <v>9.0739790629421151</v>
      </c>
    </row>
    <row r="9675" spans="2:3" x14ac:dyDescent="0.25">
      <c r="B9675" s="238">
        <v>9612</v>
      </c>
      <c r="C9675" s="237">
        <v>256.58131260870312</v>
      </c>
    </row>
    <row r="9676" spans="2:3" x14ac:dyDescent="0.25">
      <c r="B9676" s="238">
        <v>9613</v>
      </c>
      <c r="C9676" s="237">
        <v>196.37051119324246</v>
      </c>
    </row>
    <row r="9677" spans="2:3" x14ac:dyDescent="0.25">
      <c r="B9677" s="238">
        <v>9614</v>
      </c>
      <c r="C9677" s="237">
        <v>315.95452523024801</v>
      </c>
    </row>
    <row r="9678" spans="2:3" x14ac:dyDescent="0.25">
      <c r="B9678" s="238">
        <v>9615</v>
      </c>
      <c r="C9678" s="237">
        <v>78.858737095438613</v>
      </c>
    </row>
    <row r="9679" spans="2:3" x14ac:dyDescent="0.25">
      <c r="B9679" s="238">
        <v>9616</v>
      </c>
      <c r="C9679" s="237">
        <v>201.72269163605947</v>
      </c>
    </row>
    <row r="9680" spans="2:3" x14ac:dyDescent="0.25">
      <c r="B9680" s="238">
        <v>9617</v>
      </c>
      <c r="C9680" s="237">
        <v>29.204702398230665</v>
      </c>
    </row>
    <row r="9681" spans="2:3" x14ac:dyDescent="0.25">
      <c r="B9681" s="238">
        <v>9618</v>
      </c>
      <c r="C9681" s="237">
        <v>-62.272648353115898</v>
      </c>
    </row>
    <row r="9682" spans="2:3" x14ac:dyDescent="0.25">
      <c r="B9682" s="238">
        <v>9619</v>
      </c>
      <c r="C9682" s="237">
        <v>152.57168049540235</v>
      </c>
    </row>
    <row r="9683" spans="2:3" x14ac:dyDescent="0.25">
      <c r="B9683" s="238">
        <v>9620</v>
      </c>
      <c r="C9683" s="237">
        <v>-29.384087148963829</v>
      </c>
    </row>
    <row r="9684" spans="2:3" x14ac:dyDescent="0.25">
      <c r="B9684" s="238">
        <v>9621</v>
      </c>
      <c r="C9684" s="237">
        <v>87.290121127566465</v>
      </c>
    </row>
    <row r="9685" spans="2:3" x14ac:dyDescent="0.25">
      <c r="B9685" s="238">
        <v>9622</v>
      </c>
      <c r="C9685" s="237">
        <v>41.632397550901644</v>
      </c>
    </row>
    <row r="9686" spans="2:3" x14ac:dyDescent="0.25">
      <c r="B9686" s="238">
        <v>9623</v>
      </c>
      <c r="C9686" s="237">
        <v>225.21977188071907</v>
      </c>
    </row>
    <row r="9687" spans="2:3" x14ac:dyDescent="0.25">
      <c r="B9687" s="238">
        <v>9624</v>
      </c>
      <c r="C9687" s="237">
        <v>108.15721450574279</v>
      </c>
    </row>
    <row r="9688" spans="2:3" x14ac:dyDescent="0.25">
      <c r="B9688" s="238">
        <v>9625</v>
      </c>
      <c r="C9688" s="237">
        <v>-41.022470693351067</v>
      </c>
    </row>
    <row r="9689" spans="2:3" x14ac:dyDescent="0.25">
      <c r="B9689" s="238">
        <v>9626</v>
      </c>
      <c r="C9689" s="237">
        <v>146.25757446143319</v>
      </c>
    </row>
    <row r="9690" spans="2:3" x14ac:dyDescent="0.25">
      <c r="B9690" s="238">
        <v>9627</v>
      </c>
      <c r="C9690" s="237">
        <v>543.24533507794206</v>
      </c>
    </row>
    <row r="9691" spans="2:3" x14ac:dyDescent="0.25">
      <c r="B9691" s="238">
        <v>9628</v>
      </c>
      <c r="C9691" s="237">
        <v>223.2710894492208</v>
      </c>
    </row>
    <row r="9692" spans="2:3" x14ac:dyDescent="0.25">
      <c r="B9692" s="238">
        <v>9629</v>
      </c>
      <c r="C9692" s="237">
        <v>136.18435828144189</v>
      </c>
    </row>
    <row r="9693" spans="2:3" x14ac:dyDescent="0.25">
      <c r="B9693" s="238">
        <v>9630</v>
      </c>
      <c r="C9693" s="237">
        <v>102.33959767712993</v>
      </c>
    </row>
    <row r="9694" spans="2:3" x14ac:dyDescent="0.25">
      <c r="B9694" s="238">
        <v>9631</v>
      </c>
      <c r="C9694" s="237">
        <v>195.66439909999673</v>
      </c>
    </row>
    <row r="9695" spans="2:3" x14ac:dyDescent="0.25">
      <c r="B9695" s="238">
        <v>9632</v>
      </c>
      <c r="C9695" s="237">
        <v>63.967890611202954</v>
      </c>
    </row>
    <row r="9696" spans="2:3" x14ac:dyDescent="0.25">
      <c r="B9696" s="238">
        <v>9633</v>
      </c>
      <c r="C9696" s="237">
        <v>146.79340048517261</v>
      </c>
    </row>
    <row r="9697" spans="2:3" x14ac:dyDescent="0.25">
      <c r="B9697" s="238">
        <v>9634</v>
      </c>
      <c r="C9697" s="237">
        <v>-77.686752246636246</v>
      </c>
    </row>
    <row r="9698" spans="2:3" x14ac:dyDescent="0.25">
      <c r="B9698" s="238">
        <v>9635</v>
      </c>
      <c r="C9698" s="237">
        <v>82.999033746242873</v>
      </c>
    </row>
    <row r="9699" spans="2:3" x14ac:dyDescent="0.25">
      <c r="B9699" s="238">
        <v>9636</v>
      </c>
      <c r="C9699" s="237">
        <v>266.43453751951984</v>
      </c>
    </row>
    <row r="9700" spans="2:3" x14ac:dyDescent="0.25">
      <c r="B9700" s="238">
        <v>9637</v>
      </c>
      <c r="C9700" s="237">
        <v>-124.8287937248362</v>
      </c>
    </row>
    <row r="9701" spans="2:3" x14ac:dyDescent="0.25">
      <c r="B9701" s="238">
        <v>9638</v>
      </c>
      <c r="C9701" s="237">
        <v>-17.572999769002564</v>
      </c>
    </row>
    <row r="9702" spans="2:3" x14ac:dyDescent="0.25">
      <c r="B9702" s="238">
        <v>9639</v>
      </c>
      <c r="C9702" s="237">
        <v>220.42868276321644</v>
      </c>
    </row>
    <row r="9703" spans="2:3" x14ac:dyDescent="0.25">
      <c r="B9703" s="238">
        <v>9640</v>
      </c>
      <c r="C9703" s="237">
        <v>366.67727254704869</v>
      </c>
    </row>
    <row r="9704" spans="2:3" x14ac:dyDescent="0.25">
      <c r="B9704" s="238">
        <v>9641</v>
      </c>
      <c r="C9704" s="237">
        <v>99.319761768692999</v>
      </c>
    </row>
    <row r="9705" spans="2:3" x14ac:dyDescent="0.25">
      <c r="B9705" s="238">
        <v>9642</v>
      </c>
      <c r="C9705" s="237">
        <v>-6.831919781698943</v>
      </c>
    </row>
    <row r="9706" spans="2:3" x14ac:dyDescent="0.25">
      <c r="B9706" s="238">
        <v>9643</v>
      </c>
      <c r="C9706" s="237">
        <v>11.536404800321009</v>
      </c>
    </row>
    <row r="9707" spans="2:3" x14ac:dyDescent="0.25">
      <c r="B9707" s="238">
        <v>9644</v>
      </c>
      <c r="C9707" s="237">
        <v>-55.968678102560489</v>
      </c>
    </row>
    <row r="9708" spans="2:3" x14ac:dyDescent="0.25">
      <c r="B9708" s="238">
        <v>9645</v>
      </c>
      <c r="C9708" s="237">
        <v>160.16963635482156</v>
      </c>
    </row>
    <row r="9709" spans="2:3" x14ac:dyDescent="0.25">
      <c r="B9709" s="238">
        <v>9646</v>
      </c>
      <c r="C9709" s="237">
        <v>171.2972601252898</v>
      </c>
    </row>
    <row r="9710" spans="2:3" x14ac:dyDescent="0.25">
      <c r="B9710" s="238">
        <v>9647</v>
      </c>
      <c r="C9710" s="237">
        <v>181.35097088072428</v>
      </c>
    </row>
    <row r="9711" spans="2:3" x14ac:dyDescent="0.25">
      <c r="B9711" s="238">
        <v>9648</v>
      </c>
      <c r="C9711" s="237">
        <v>51.463920371927301</v>
      </c>
    </row>
    <row r="9712" spans="2:3" x14ac:dyDescent="0.25">
      <c r="B9712" s="238">
        <v>9649</v>
      </c>
      <c r="C9712" s="237">
        <v>228.33826272736775</v>
      </c>
    </row>
    <row r="9713" spans="2:3" x14ac:dyDescent="0.25">
      <c r="B9713" s="238">
        <v>9650</v>
      </c>
      <c r="C9713" s="237">
        <v>83.160023362726776</v>
      </c>
    </row>
    <row r="9714" spans="2:3" x14ac:dyDescent="0.25">
      <c r="B9714" s="238">
        <v>9651</v>
      </c>
      <c r="C9714" s="237">
        <v>122.40447476734121</v>
      </c>
    </row>
    <row r="9715" spans="2:3" x14ac:dyDescent="0.25">
      <c r="B9715" s="238">
        <v>9652</v>
      </c>
      <c r="C9715" s="237">
        <v>143.37139655982438</v>
      </c>
    </row>
    <row r="9716" spans="2:3" x14ac:dyDescent="0.25">
      <c r="B9716" s="238">
        <v>9653</v>
      </c>
      <c r="C9716" s="237">
        <v>-111.17057743244368</v>
      </c>
    </row>
    <row r="9717" spans="2:3" x14ac:dyDescent="0.25">
      <c r="B9717" s="238">
        <v>9654</v>
      </c>
      <c r="C9717" s="237">
        <v>76.272326870833098</v>
      </c>
    </row>
    <row r="9718" spans="2:3" x14ac:dyDescent="0.25">
      <c r="B9718" s="238">
        <v>9655</v>
      </c>
      <c r="C9718" s="237">
        <v>231.04420002197136</v>
      </c>
    </row>
    <row r="9719" spans="2:3" x14ac:dyDescent="0.25">
      <c r="B9719" s="238">
        <v>9656</v>
      </c>
      <c r="C9719" s="237">
        <v>244.07280003171283</v>
      </c>
    </row>
    <row r="9720" spans="2:3" x14ac:dyDescent="0.25">
      <c r="B9720" s="238">
        <v>9657</v>
      </c>
      <c r="C9720" s="237">
        <v>-39.203764419330724</v>
      </c>
    </row>
    <row r="9721" spans="2:3" x14ac:dyDescent="0.25">
      <c r="B9721" s="238">
        <v>9658</v>
      </c>
      <c r="C9721" s="237">
        <v>3.0827813633362524</v>
      </c>
    </row>
    <row r="9722" spans="2:3" x14ac:dyDescent="0.25">
      <c r="B9722" s="238">
        <v>9659</v>
      </c>
      <c r="C9722" s="237">
        <v>39.841281908182054</v>
      </c>
    </row>
    <row r="9723" spans="2:3" x14ac:dyDescent="0.25">
      <c r="B9723" s="238">
        <v>9660</v>
      </c>
      <c r="C9723" s="237">
        <v>52.702939712019898</v>
      </c>
    </row>
    <row r="9724" spans="2:3" x14ac:dyDescent="0.25">
      <c r="B9724" s="238">
        <v>9661</v>
      </c>
      <c r="C9724" s="237">
        <v>215.4077814308128</v>
      </c>
    </row>
    <row r="9725" spans="2:3" x14ac:dyDescent="0.25">
      <c r="B9725" s="238">
        <v>9662</v>
      </c>
      <c r="C9725" s="237">
        <v>156.18517569495481</v>
      </c>
    </row>
    <row r="9726" spans="2:3" x14ac:dyDescent="0.25">
      <c r="B9726" s="238">
        <v>9663</v>
      </c>
      <c r="C9726" s="237">
        <v>0.53585151237082584</v>
      </c>
    </row>
    <row r="9727" spans="2:3" x14ac:dyDescent="0.25">
      <c r="B9727" s="238">
        <v>9664</v>
      </c>
      <c r="C9727" s="237">
        <v>157.74715026962701</v>
      </c>
    </row>
    <row r="9728" spans="2:3" x14ac:dyDescent="0.25">
      <c r="B9728" s="238">
        <v>9665</v>
      </c>
      <c r="C9728" s="237">
        <v>86.074324772023857</v>
      </c>
    </row>
    <row r="9729" spans="2:3" x14ac:dyDescent="0.25">
      <c r="B9729" s="238">
        <v>9666</v>
      </c>
      <c r="C9729" s="237">
        <v>231.96478977863606</v>
      </c>
    </row>
    <row r="9730" spans="2:3" x14ac:dyDescent="0.25">
      <c r="B9730" s="238">
        <v>9667</v>
      </c>
      <c r="C9730" s="237">
        <v>193.80916791116567</v>
      </c>
    </row>
    <row r="9731" spans="2:3" x14ac:dyDescent="0.25">
      <c r="B9731" s="238">
        <v>9668</v>
      </c>
      <c r="C9731" s="237">
        <v>280.31641673397382</v>
      </c>
    </row>
    <row r="9732" spans="2:3" x14ac:dyDescent="0.25">
      <c r="B9732" s="238">
        <v>9669</v>
      </c>
      <c r="C9732" s="237">
        <v>314.18577465641772</v>
      </c>
    </row>
    <row r="9733" spans="2:3" x14ac:dyDescent="0.25">
      <c r="B9733" s="238">
        <v>9670</v>
      </c>
      <c r="C9733" s="237">
        <v>84.345969805263337</v>
      </c>
    </row>
    <row r="9734" spans="2:3" x14ac:dyDescent="0.25">
      <c r="B9734" s="238">
        <v>9671</v>
      </c>
      <c r="C9734" s="237">
        <v>-68.515319867186292</v>
      </c>
    </row>
    <row r="9735" spans="2:3" x14ac:dyDescent="0.25">
      <c r="B9735" s="238">
        <v>9672</v>
      </c>
      <c r="C9735" s="237">
        <v>24.866166599798262</v>
      </c>
    </row>
    <row r="9736" spans="2:3" x14ac:dyDescent="0.25">
      <c r="B9736" s="238">
        <v>9673</v>
      </c>
      <c r="C9736" s="237">
        <v>318.6840769735303</v>
      </c>
    </row>
    <row r="9737" spans="2:3" x14ac:dyDescent="0.25">
      <c r="B9737" s="238">
        <v>9674</v>
      </c>
      <c r="C9737" s="237">
        <v>366.19705136916718</v>
      </c>
    </row>
    <row r="9738" spans="2:3" x14ac:dyDescent="0.25">
      <c r="B9738" s="238">
        <v>9675</v>
      </c>
      <c r="C9738" s="237">
        <v>50.683909089367702</v>
      </c>
    </row>
    <row r="9739" spans="2:3" x14ac:dyDescent="0.25">
      <c r="B9739" s="238">
        <v>9676</v>
      </c>
      <c r="C9739" s="237">
        <v>196.7995499856907</v>
      </c>
    </row>
    <row r="9740" spans="2:3" x14ac:dyDescent="0.25">
      <c r="B9740" s="238">
        <v>9677</v>
      </c>
      <c r="C9740" s="237">
        <v>137.08320270322855</v>
      </c>
    </row>
    <row r="9741" spans="2:3" x14ac:dyDescent="0.25">
      <c r="B9741" s="238">
        <v>9678</v>
      </c>
      <c r="C9741" s="237">
        <v>155.99506542441748</v>
      </c>
    </row>
    <row r="9742" spans="2:3" x14ac:dyDescent="0.25">
      <c r="B9742" s="238">
        <v>9679</v>
      </c>
      <c r="C9742" s="237">
        <v>60.350236753132684</v>
      </c>
    </row>
    <row r="9743" spans="2:3" x14ac:dyDescent="0.25">
      <c r="B9743" s="238">
        <v>9680</v>
      </c>
      <c r="C9743" s="237">
        <v>132.62764954690368</v>
      </c>
    </row>
    <row r="9744" spans="2:3" x14ac:dyDescent="0.25">
      <c r="B9744" s="238">
        <v>9681</v>
      </c>
      <c r="C9744" s="237">
        <v>-69.705237642284175</v>
      </c>
    </row>
    <row r="9745" spans="2:3" x14ac:dyDescent="0.25">
      <c r="B9745" s="238">
        <v>9682</v>
      </c>
      <c r="C9745" s="237">
        <v>402.76371935910208</v>
      </c>
    </row>
    <row r="9746" spans="2:3" x14ac:dyDescent="0.25">
      <c r="B9746" s="238">
        <v>9683</v>
      </c>
      <c r="C9746" s="237">
        <v>83.180711188495891</v>
      </c>
    </row>
    <row r="9747" spans="2:3" x14ac:dyDescent="0.25">
      <c r="B9747" s="238">
        <v>9684</v>
      </c>
      <c r="C9747" s="237">
        <v>180.81872213094559</v>
      </c>
    </row>
    <row r="9748" spans="2:3" x14ac:dyDescent="0.25">
      <c r="B9748" s="238">
        <v>9685</v>
      </c>
      <c r="C9748" s="237">
        <v>-91.684944952541514</v>
      </c>
    </row>
    <row r="9749" spans="2:3" x14ac:dyDescent="0.25">
      <c r="B9749" s="238">
        <v>9686</v>
      </c>
      <c r="C9749" s="237">
        <v>438.58454284666936</v>
      </c>
    </row>
    <row r="9750" spans="2:3" x14ac:dyDescent="0.25">
      <c r="B9750" s="238">
        <v>9687</v>
      </c>
      <c r="C9750" s="237">
        <v>131.96514746437856</v>
      </c>
    </row>
    <row r="9751" spans="2:3" x14ac:dyDescent="0.25">
      <c r="B9751" s="238">
        <v>9688</v>
      </c>
      <c r="C9751" s="237">
        <v>159.46665303122506</v>
      </c>
    </row>
    <row r="9752" spans="2:3" x14ac:dyDescent="0.25">
      <c r="B9752" s="238">
        <v>9689</v>
      </c>
      <c r="C9752" s="237">
        <v>152.71974091950818</v>
      </c>
    </row>
    <row r="9753" spans="2:3" x14ac:dyDescent="0.25">
      <c r="B9753" s="238">
        <v>9690</v>
      </c>
      <c r="C9753" s="237">
        <v>264.68436445607563</v>
      </c>
    </row>
    <row r="9754" spans="2:3" x14ac:dyDescent="0.25">
      <c r="B9754" s="238">
        <v>9691</v>
      </c>
      <c r="C9754" s="237">
        <v>68.970975615113645</v>
      </c>
    </row>
    <row r="9755" spans="2:3" x14ac:dyDescent="0.25">
      <c r="B9755" s="238">
        <v>9692</v>
      </c>
      <c r="C9755" s="237">
        <v>-154.02557459706981</v>
      </c>
    </row>
    <row r="9756" spans="2:3" x14ac:dyDescent="0.25">
      <c r="B9756" s="238">
        <v>9693</v>
      </c>
      <c r="C9756" s="237">
        <v>83.784202217447444</v>
      </c>
    </row>
    <row r="9757" spans="2:3" x14ac:dyDescent="0.25">
      <c r="B9757" s="238">
        <v>9694</v>
      </c>
      <c r="C9757" s="237">
        <v>261.60851184668655</v>
      </c>
    </row>
    <row r="9758" spans="2:3" x14ac:dyDescent="0.25">
      <c r="B9758" s="238">
        <v>9695</v>
      </c>
      <c r="C9758" s="237">
        <v>1.3323328337344691</v>
      </c>
    </row>
    <row r="9759" spans="2:3" x14ac:dyDescent="0.25">
      <c r="B9759" s="238">
        <v>9696</v>
      </c>
      <c r="C9759" s="237">
        <v>165.15062966224463</v>
      </c>
    </row>
    <row r="9760" spans="2:3" x14ac:dyDescent="0.25">
      <c r="B9760" s="238">
        <v>9697</v>
      </c>
      <c r="C9760" s="237">
        <v>118.95734693098996</v>
      </c>
    </row>
    <row r="9761" spans="2:3" x14ac:dyDescent="0.25">
      <c r="B9761" s="238">
        <v>9698</v>
      </c>
      <c r="C9761" s="237">
        <v>294.55658314311154</v>
      </c>
    </row>
    <row r="9762" spans="2:3" x14ac:dyDescent="0.25">
      <c r="B9762" s="238">
        <v>9699</v>
      </c>
      <c r="C9762" s="237">
        <v>-160.51890519041933</v>
      </c>
    </row>
    <row r="9763" spans="2:3" x14ac:dyDescent="0.25">
      <c r="B9763" s="238">
        <v>9700</v>
      </c>
      <c r="C9763" s="237">
        <v>221.91242537592544</v>
      </c>
    </row>
    <row r="9764" spans="2:3" x14ac:dyDescent="0.25">
      <c r="B9764" s="238">
        <v>9701</v>
      </c>
      <c r="C9764" s="237">
        <v>189.93566909281898</v>
      </c>
    </row>
    <row r="9765" spans="2:3" x14ac:dyDescent="0.25">
      <c r="B9765" s="238">
        <v>9702</v>
      </c>
      <c r="C9765" s="237">
        <v>-0.99246264451963384</v>
      </c>
    </row>
    <row r="9766" spans="2:3" x14ac:dyDescent="0.25">
      <c r="B9766" s="238">
        <v>9703</v>
      </c>
      <c r="C9766" s="237">
        <v>82.387763467653258</v>
      </c>
    </row>
    <row r="9767" spans="2:3" x14ac:dyDescent="0.25">
      <c r="B9767" s="238">
        <v>9704</v>
      </c>
      <c r="C9767" s="237">
        <v>259.22608412521504</v>
      </c>
    </row>
    <row r="9768" spans="2:3" x14ac:dyDescent="0.25">
      <c r="B9768" s="238">
        <v>9705</v>
      </c>
      <c r="C9768" s="237">
        <v>119.56798692691591</v>
      </c>
    </row>
    <row r="9769" spans="2:3" x14ac:dyDescent="0.25">
      <c r="B9769" s="238">
        <v>9706</v>
      </c>
      <c r="C9769" s="237">
        <v>-145.97086877461277</v>
      </c>
    </row>
    <row r="9770" spans="2:3" x14ac:dyDescent="0.25">
      <c r="B9770" s="238">
        <v>9707</v>
      </c>
      <c r="C9770" s="237">
        <v>134.91216663231143</v>
      </c>
    </row>
    <row r="9771" spans="2:3" x14ac:dyDescent="0.25">
      <c r="B9771" s="238">
        <v>9708</v>
      </c>
      <c r="C9771" s="237">
        <v>30.103207694345457</v>
      </c>
    </row>
    <row r="9772" spans="2:3" x14ac:dyDescent="0.25">
      <c r="B9772" s="238">
        <v>9709</v>
      </c>
      <c r="C9772" s="237">
        <v>76.473723592716141</v>
      </c>
    </row>
    <row r="9773" spans="2:3" x14ac:dyDescent="0.25">
      <c r="B9773" s="238">
        <v>9710</v>
      </c>
      <c r="C9773" s="237">
        <v>45.478030394343833</v>
      </c>
    </row>
    <row r="9774" spans="2:3" x14ac:dyDescent="0.25">
      <c r="B9774" s="238">
        <v>9711</v>
      </c>
      <c r="C9774" s="237">
        <v>22.603332084865855</v>
      </c>
    </row>
    <row r="9775" spans="2:3" x14ac:dyDescent="0.25">
      <c r="B9775" s="238">
        <v>9712</v>
      </c>
      <c r="C9775" s="237">
        <v>255.32857627567191</v>
      </c>
    </row>
    <row r="9776" spans="2:3" x14ac:dyDescent="0.25">
      <c r="B9776" s="238">
        <v>9713</v>
      </c>
      <c r="C9776" s="237">
        <v>213.73463980591077</v>
      </c>
    </row>
    <row r="9777" spans="2:3" x14ac:dyDescent="0.25">
      <c r="B9777" s="238">
        <v>9714</v>
      </c>
      <c r="C9777" s="237">
        <v>213.20522375916693</v>
      </c>
    </row>
    <row r="9778" spans="2:3" x14ac:dyDescent="0.25">
      <c r="B9778" s="238">
        <v>9715</v>
      </c>
      <c r="C9778" s="237">
        <v>98.443601881569194</v>
      </c>
    </row>
    <row r="9779" spans="2:3" x14ac:dyDescent="0.25">
      <c r="B9779" s="238">
        <v>9716</v>
      </c>
      <c r="C9779" s="237">
        <v>39.071568019560502</v>
      </c>
    </row>
    <row r="9780" spans="2:3" x14ac:dyDescent="0.25">
      <c r="B9780" s="238">
        <v>9717</v>
      </c>
      <c r="C9780" s="237">
        <v>157.8316680634025</v>
      </c>
    </row>
    <row r="9781" spans="2:3" x14ac:dyDescent="0.25">
      <c r="B9781" s="238">
        <v>9718</v>
      </c>
      <c r="C9781" s="237">
        <v>134.33958791125028</v>
      </c>
    </row>
    <row r="9782" spans="2:3" x14ac:dyDescent="0.25">
      <c r="B9782" s="238">
        <v>9719</v>
      </c>
      <c r="C9782" s="237">
        <v>288.93774015422935</v>
      </c>
    </row>
    <row r="9783" spans="2:3" x14ac:dyDescent="0.25">
      <c r="B9783" s="238">
        <v>9720</v>
      </c>
      <c r="C9783" s="237">
        <v>191.69176414418661</v>
      </c>
    </row>
    <row r="9784" spans="2:3" x14ac:dyDescent="0.25">
      <c r="B9784" s="238">
        <v>9721</v>
      </c>
      <c r="C9784" s="237">
        <v>175.44941513322306</v>
      </c>
    </row>
    <row r="9785" spans="2:3" x14ac:dyDescent="0.25">
      <c r="B9785" s="238">
        <v>9722</v>
      </c>
      <c r="C9785" s="237">
        <v>23.607641808717929</v>
      </c>
    </row>
    <row r="9786" spans="2:3" x14ac:dyDescent="0.25">
      <c r="B9786" s="238">
        <v>9723</v>
      </c>
      <c r="C9786" s="237">
        <v>236.70404419541543</v>
      </c>
    </row>
    <row r="9787" spans="2:3" x14ac:dyDescent="0.25">
      <c r="B9787" s="238">
        <v>9724</v>
      </c>
      <c r="C9787" s="237">
        <v>31.798476057369612</v>
      </c>
    </row>
    <row r="9788" spans="2:3" x14ac:dyDescent="0.25">
      <c r="B9788" s="238">
        <v>9725</v>
      </c>
      <c r="C9788" s="237">
        <v>93.008681085327765</v>
      </c>
    </row>
    <row r="9789" spans="2:3" x14ac:dyDescent="0.25">
      <c r="B9789" s="238">
        <v>9726</v>
      </c>
      <c r="C9789" s="237">
        <v>168.23271261272697</v>
      </c>
    </row>
    <row r="9790" spans="2:3" x14ac:dyDescent="0.25">
      <c r="B9790" s="238">
        <v>9727</v>
      </c>
      <c r="C9790" s="237">
        <v>196.46059380995808</v>
      </c>
    </row>
    <row r="9791" spans="2:3" x14ac:dyDescent="0.25">
      <c r="B9791" s="238">
        <v>9728</v>
      </c>
      <c r="C9791" s="237">
        <v>-67.236968430118537</v>
      </c>
    </row>
    <row r="9792" spans="2:3" x14ac:dyDescent="0.25">
      <c r="B9792" s="238">
        <v>9729</v>
      </c>
      <c r="C9792" s="237">
        <v>153.41928678773655</v>
      </c>
    </row>
    <row r="9793" spans="2:3" x14ac:dyDescent="0.25">
      <c r="B9793" s="238">
        <v>9730</v>
      </c>
      <c r="C9793" s="237">
        <v>172.78267634935906</v>
      </c>
    </row>
    <row r="9794" spans="2:3" x14ac:dyDescent="0.25">
      <c r="B9794" s="238">
        <v>9731</v>
      </c>
      <c r="C9794" s="237">
        <v>138.83102152636692</v>
      </c>
    </row>
    <row r="9795" spans="2:3" x14ac:dyDescent="0.25">
      <c r="B9795" s="238">
        <v>9732</v>
      </c>
      <c r="C9795" s="237">
        <v>108.83735138529347</v>
      </c>
    </row>
    <row r="9796" spans="2:3" x14ac:dyDescent="0.25">
      <c r="B9796" s="238">
        <v>9733</v>
      </c>
      <c r="C9796" s="237">
        <v>123.52897238200556</v>
      </c>
    </row>
    <row r="9797" spans="2:3" x14ac:dyDescent="0.25">
      <c r="B9797" s="238">
        <v>9734</v>
      </c>
      <c r="C9797" s="237">
        <v>34.783291680693935</v>
      </c>
    </row>
    <row r="9798" spans="2:3" x14ac:dyDescent="0.25">
      <c r="B9798" s="238">
        <v>9735</v>
      </c>
      <c r="C9798" s="237">
        <v>152.48260973159265</v>
      </c>
    </row>
    <row r="9799" spans="2:3" x14ac:dyDescent="0.25">
      <c r="B9799" s="238">
        <v>9736</v>
      </c>
      <c r="C9799" s="237">
        <v>49.932601522568802</v>
      </c>
    </row>
    <row r="9800" spans="2:3" x14ac:dyDescent="0.25">
      <c r="B9800" s="238">
        <v>9737</v>
      </c>
      <c r="C9800" s="237">
        <v>303.42017828523285</v>
      </c>
    </row>
    <row r="9801" spans="2:3" x14ac:dyDescent="0.25">
      <c r="B9801" s="238">
        <v>9738</v>
      </c>
      <c r="C9801" s="237">
        <v>378.53810468946438</v>
      </c>
    </row>
    <row r="9802" spans="2:3" x14ac:dyDescent="0.25">
      <c r="B9802" s="238">
        <v>9739</v>
      </c>
      <c r="C9802" s="237">
        <v>66.423041809225566</v>
      </c>
    </row>
    <row r="9803" spans="2:3" x14ac:dyDescent="0.25">
      <c r="B9803" s="238">
        <v>9740</v>
      </c>
      <c r="C9803" s="237">
        <v>111.73310082217479</v>
      </c>
    </row>
    <row r="9804" spans="2:3" x14ac:dyDescent="0.25">
      <c r="B9804" s="238">
        <v>9741</v>
      </c>
      <c r="C9804" s="237">
        <v>292.47031761000414</v>
      </c>
    </row>
    <row r="9805" spans="2:3" x14ac:dyDescent="0.25">
      <c r="B9805" s="238">
        <v>9742</v>
      </c>
      <c r="C9805" s="237">
        <v>198.98340384103835</v>
      </c>
    </row>
    <row r="9806" spans="2:3" x14ac:dyDescent="0.25">
      <c r="B9806" s="238">
        <v>9743</v>
      </c>
      <c r="C9806" s="237">
        <v>217.23303719479583</v>
      </c>
    </row>
    <row r="9807" spans="2:3" x14ac:dyDescent="0.25">
      <c r="B9807" s="238">
        <v>9744</v>
      </c>
      <c r="C9807" s="237">
        <v>77.457086274217914</v>
      </c>
    </row>
    <row r="9808" spans="2:3" x14ac:dyDescent="0.25">
      <c r="B9808" s="238">
        <v>9745</v>
      </c>
      <c r="C9808" s="237">
        <v>192.67656751092545</v>
      </c>
    </row>
    <row r="9809" spans="2:3" x14ac:dyDescent="0.25">
      <c r="B9809" s="238">
        <v>9746</v>
      </c>
      <c r="C9809" s="237">
        <v>19.798179384519003</v>
      </c>
    </row>
    <row r="9810" spans="2:3" x14ac:dyDescent="0.25">
      <c r="B9810" s="238">
        <v>9747</v>
      </c>
      <c r="C9810" s="237">
        <v>219.80525833525854</v>
      </c>
    </row>
    <row r="9811" spans="2:3" x14ac:dyDescent="0.25">
      <c r="B9811" s="238">
        <v>9748</v>
      </c>
      <c r="C9811" s="237">
        <v>86.643688745868403</v>
      </c>
    </row>
    <row r="9812" spans="2:3" x14ac:dyDescent="0.25">
      <c r="B9812" s="238">
        <v>9749</v>
      </c>
      <c r="C9812" s="237">
        <v>205.3087954168555</v>
      </c>
    </row>
    <row r="9813" spans="2:3" x14ac:dyDescent="0.25">
      <c r="B9813" s="238">
        <v>9750</v>
      </c>
      <c r="C9813" s="237">
        <v>-86.862904600477862</v>
      </c>
    </row>
    <row r="9814" spans="2:3" x14ac:dyDescent="0.25">
      <c r="B9814" s="238">
        <v>9751</v>
      </c>
      <c r="C9814" s="237">
        <v>240.66930052527744</v>
      </c>
    </row>
    <row r="9815" spans="2:3" x14ac:dyDescent="0.25">
      <c r="B9815" s="238">
        <v>9752</v>
      </c>
      <c r="C9815" s="237">
        <v>56.949257035488742</v>
      </c>
    </row>
    <row r="9816" spans="2:3" x14ac:dyDescent="0.25">
      <c r="B9816" s="238">
        <v>9753</v>
      </c>
      <c r="C9816" s="237">
        <v>204.10700811754177</v>
      </c>
    </row>
    <row r="9817" spans="2:3" x14ac:dyDescent="0.25">
      <c r="B9817" s="238">
        <v>9754</v>
      </c>
      <c r="C9817" s="237">
        <v>271.16754366810517</v>
      </c>
    </row>
    <row r="9818" spans="2:3" x14ac:dyDescent="0.25">
      <c r="B9818" s="238">
        <v>9755</v>
      </c>
      <c r="C9818" s="237">
        <v>19.739542177206459</v>
      </c>
    </row>
    <row r="9819" spans="2:3" x14ac:dyDescent="0.25">
      <c r="B9819" s="238">
        <v>9756</v>
      </c>
      <c r="C9819" s="237">
        <v>7.8058062555614356</v>
      </c>
    </row>
    <row r="9820" spans="2:3" x14ac:dyDescent="0.25">
      <c r="B9820" s="238">
        <v>9757</v>
      </c>
      <c r="C9820" s="237">
        <v>208.46654210414127</v>
      </c>
    </row>
    <row r="9821" spans="2:3" x14ac:dyDescent="0.25">
      <c r="B9821" s="238">
        <v>9758</v>
      </c>
      <c r="C9821" s="237">
        <v>246.07665807644213</v>
      </c>
    </row>
    <row r="9822" spans="2:3" x14ac:dyDescent="0.25">
      <c r="B9822" s="238">
        <v>9759</v>
      </c>
      <c r="C9822" s="237">
        <v>304.53594472757004</v>
      </c>
    </row>
    <row r="9823" spans="2:3" x14ac:dyDescent="0.25">
      <c r="B9823" s="238">
        <v>9760</v>
      </c>
      <c r="C9823" s="237">
        <v>-1.2943078693023864</v>
      </c>
    </row>
    <row r="9824" spans="2:3" x14ac:dyDescent="0.25">
      <c r="B9824" s="238">
        <v>9761</v>
      </c>
      <c r="C9824" s="237">
        <v>-71.130209452292348</v>
      </c>
    </row>
    <row r="9825" spans="2:3" x14ac:dyDescent="0.25">
      <c r="B9825" s="238">
        <v>9762</v>
      </c>
      <c r="C9825" s="237">
        <v>162.50588453151693</v>
      </c>
    </row>
    <row r="9826" spans="2:3" x14ac:dyDescent="0.25">
      <c r="B9826" s="238">
        <v>9763</v>
      </c>
      <c r="C9826" s="237">
        <v>-29.840274191708801</v>
      </c>
    </row>
    <row r="9827" spans="2:3" x14ac:dyDescent="0.25">
      <c r="B9827" s="238">
        <v>9764</v>
      </c>
      <c r="C9827" s="237">
        <v>40.18755763019837</v>
      </c>
    </row>
    <row r="9828" spans="2:3" x14ac:dyDescent="0.25">
      <c r="B9828" s="238">
        <v>9765</v>
      </c>
      <c r="C9828" s="237">
        <v>24.674382542961723</v>
      </c>
    </row>
    <row r="9829" spans="2:3" x14ac:dyDescent="0.25">
      <c r="B9829" s="238">
        <v>9766</v>
      </c>
      <c r="C9829" s="237">
        <v>197.72503810866004</v>
      </c>
    </row>
    <row r="9830" spans="2:3" x14ac:dyDescent="0.25">
      <c r="B9830" s="238">
        <v>9767</v>
      </c>
      <c r="C9830" s="237">
        <v>143.66360523505278</v>
      </c>
    </row>
    <row r="9831" spans="2:3" x14ac:dyDescent="0.25">
      <c r="B9831" s="238">
        <v>9768</v>
      </c>
      <c r="C9831" s="237">
        <v>148.78379975455513</v>
      </c>
    </row>
    <row r="9832" spans="2:3" x14ac:dyDescent="0.25">
      <c r="B9832" s="238">
        <v>9769</v>
      </c>
      <c r="C9832" s="237">
        <v>197.37860447194868</v>
      </c>
    </row>
    <row r="9833" spans="2:3" x14ac:dyDescent="0.25">
      <c r="B9833" s="238">
        <v>9770</v>
      </c>
      <c r="C9833" s="237">
        <v>263.30074216223312</v>
      </c>
    </row>
    <row r="9834" spans="2:3" x14ac:dyDescent="0.25">
      <c r="B9834" s="238">
        <v>9771</v>
      </c>
      <c r="C9834" s="237">
        <v>-98.362099628475306</v>
      </c>
    </row>
    <row r="9835" spans="2:3" x14ac:dyDescent="0.25">
      <c r="B9835" s="238">
        <v>9772</v>
      </c>
      <c r="C9835" s="237">
        <v>28.170526906631864</v>
      </c>
    </row>
    <row r="9836" spans="2:3" x14ac:dyDescent="0.25">
      <c r="B9836" s="238">
        <v>9773</v>
      </c>
      <c r="C9836" s="237">
        <v>-24.421368041700561</v>
      </c>
    </row>
    <row r="9837" spans="2:3" x14ac:dyDescent="0.25">
      <c r="B9837" s="238">
        <v>9774</v>
      </c>
      <c r="C9837" s="237">
        <v>353.1876345395591</v>
      </c>
    </row>
    <row r="9838" spans="2:3" x14ac:dyDescent="0.25">
      <c r="B9838" s="238">
        <v>9775</v>
      </c>
      <c r="C9838" s="237">
        <v>-41.333846084207153</v>
      </c>
    </row>
    <row r="9839" spans="2:3" x14ac:dyDescent="0.25">
      <c r="B9839" s="238">
        <v>9776</v>
      </c>
      <c r="C9839" s="237">
        <v>288.01290016369757</v>
      </c>
    </row>
    <row r="9840" spans="2:3" x14ac:dyDescent="0.25">
      <c r="B9840" s="238">
        <v>9777</v>
      </c>
      <c r="C9840" s="237">
        <v>-32.637186736016417</v>
      </c>
    </row>
    <row r="9841" spans="2:3" x14ac:dyDescent="0.25">
      <c r="B9841" s="238">
        <v>9778</v>
      </c>
      <c r="C9841" s="237">
        <v>149.94989108935391</v>
      </c>
    </row>
    <row r="9842" spans="2:3" x14ac:dyDescent="0.25">
      <c r="B9842" s="238">
        <v>9779</v>
      </c>
      <c r="C9842" s="237">
        <v>144.78388895445869</v>
      </c>
    </row>
    <row r="9843" spans="2:3" x14ac:dyDescent="0.25">
      <c r="B9843" s="238">
        <v>9780</v>
      </c>
      <c r="C9843" s="237">
        <v>298.86230494825577</v>
      </c>
    </row>
    <row r="9844" spans="2:3" x14ac:dyDescent="0.25">
      <c r="B9844" s="238">
        <v>9781</v>
      </c>
      <c r="C9844" s="237">
        <v>146.84516365630901</v>
      </c>
    </row>
    <row r="9845" spans="2:3" x14ac:dyDescent="0.25">
      <c r="B9845" s="238">
        <v>9782</v>
      </c>
      <c r="C9845" s="237">
        <v>145.09499436209677</v>
      </c>
    </row>
    <row r="9846" spans="2:3" x14ac:dyDescent="0.25">
      <c r="B9846" s="238">
        <v>9783</v>
      </c>
      <c r="C9846" s="237">
        <v>-85.213039047647527</v>
      </c>
    </row>
    <row r="9847" spans="2:3" x14ac:dyDescent="0.25">
      <c r="B9847" s="238">
        <v>9784</v>
      </c>
      <c r="C9847" s="237">
        <v>-144.69361079158949</v>
      </c>
    </row>
    <row r="9848" spans="2:3" x14ac:dyDescent="0.25">
      <c r="B9848" s="238">
        <v>9785</v>
      </c>
      <c r="C9848" s="237">
        <v>7.7489934121281436</v>
      </c>
    </row>
    <row r="9849" spans="2:3" x14ac:dyDescent="0.25">
      <c r="B9849" s="238">
        <v>9786</v>
      </c>
      <c r="C9849" s="237">
        <v>267.10941892883164</v>
      </c>
    </row>
    <row r="9850" spans="2:3" x14ac:dyDescent="0.25">
      <c r="B9850" s="238">
        <v>9787</v>
      </c>
      <c r="C9850" s="237">
        <v>333.36174018266081</v>
      </c>
    </row>
    <row r="9851" spans="2:3" x14ac:dyDescent="0.25">
      <c r="B9851" s="238">
        <v>9788</v>
      </c>
      <c r="C9851" s="237">
        <v>256.88315212795897</v>
      </c>
    </row>
    <row r="9852" spans="2:3" x14ac:dyDescent="0.25">
      <c r="B9852" s="238">
        <v>9789</v>
      </c>
      <c r="C9852" s="237">
        <v>-7.2110554774799596</v>
      </c>
    </row>
    <row r="9853" spans="2:3" x14ac:dyDescent="0.25">
      <c r="B9853" s="238">
        <v>9790</v>
      </c>
      <c r="C9853" s="237">
        <v>-2.0065241345179601</v>
      </c>
    </row>
    <row r="9854" spans="2:3" x14ac:dyDescent="0.25">
      <c r="B9854" s="238">
        <v>9791</v>
      </c>
      <c r="C9854" s="237">
        <v>389.8314718464772</v>
      </c>
    </row>
    <row r="9855" spans="2:3" x14ac:dyDescent="0.25">
      <c r="B9855" s="238">
        <v>9792</v>
      </c>
      <c r="C9855" s="237">
        <v>134.09463477562784</v>
      </c>
    </row>
    <row r="9856" spans="2:3" x14ac:dyDescent="0.25">
      <c r="B9856" s="238">
        <v>9793</v>
      </c>
      <c r="C9856" s="237">
        <v>-132.41028957896376</v>
      </c>
    </row>
    <row r="9857" spans="2:3" x14ac:dyDescent="0.25">
      <c r="B9857" s="238">
        <v>9794</v>
      </c>
      <c r="C9857" s="237">
        <v>-70.025877657043537</v>
      </c>
    </row>
    <row r="9858" spans="2:3" x14ac:dyDescent="0.25">
      <c r="B9858" s="238">
        <v>9795</v>
      </c>
      <c r="C9858" s="237">
        <v>44.768193118414118</v>
      </c>
    </row>
    <row r="9859" spans="2:3" x14ac:dyDescent="0.25">
      <c r="B9859" s="238">
        <v>9796</v>
      </c>
      <c r="C9859" s="237">
        <v>-48.834629601451496</v>
      </c>
    </row>
    <row r="9860" spans="2:3" x14ac:dyDescent="0.25">
      <c r="B9860" s="238">
        <v>9797</v>
      </c>
      <c r="C9860" s="237">
        <v>69.660252119025216</v>
      </c>
    </row>
    <row r="9861" spans="2:3" x14ac:dyDescent="0.25">
      <c r="B9861" s="238">
        <v>9798</v>
      </c>
      <c r="C9861" s="237">
        <v>9.7738544502838636</v>
      </c>
    </row>
    <row r="9862" spans="2:3" x14ac:dyDescent="0.25">
      <c r="B9862" s="238">
        <v>9799</v>
      </c>
      <c r="C9862" s="237">
        <v>316.77069338132742</v>
      </c>
    </row>
    <row r="9863" spans="2:3" x14ac:dyDescent="0.25">
      <c r="B9863" s="238">
        <v>9800</v>
      </c>
      <c r="C9863" s="237">
        <v>158.80155823782582</v>
      </c>
    </row>
    <row r="9864" spans="2:3" x14ac:dyDescent="0.25">
      <c r="B9864" s="238">
        <v>9801</v>
      </c>
      <c r="C9864" s="237">
        <v>193.67753019414704</v>
      </c>
    </row>
    <row r="9865" spans="2:3" x14ac:dyDescent="0.25">
      <c r="B9865" s="238">
        <v>9802</v>
      </c>
      <c r="C9865" s="237">
        <v>-60.63201984193779</v>
      </c>
    </row>
    <row r="9866" spans="2:3" x14ac:dyDescent="0.25">
      <c r="B9866" s="238">
        <v>9803</v>
      </c>
      <c r="C9866" s="237">
        <v>69.274264384916734</v>
      </c>
    </row>
    <row r="9867" spans="2:3" x14ac:dyDescent="0.25">
      <c r="B9867" s="238">
        <v>9804</v>
      </c>
      <c r="C9867" s="237">
        <v>150.44442107477423</v>
      </c>
    </row>
    <row r="9868" spans="2:3" x14ac:dyDescent="0.25">
      <c r="B9868" s="238">
        <v>9805</v>
      </c>
      <c r="C9868" s="237">
        <v>-30.937354412611171</v>
      </c>
    </row>
    <row r="9869" spans="2:3" x14ac:dyDescent="0.25">
      <c r="B9869" s="238">
        <v>9806</v>
      </c>
      <c r="C9869" s="237">
        <v>436.6907933097865</v>
      </c>
    </row>
    <row r="9870" spans="2:3" x14ac:dyDescent="0.25">
      <c r="B9870" s="238">
        <v>9807</v>
      </c>
      <c r="C9870" s="237">
        <v>338.51817576999269</v>
      </c>
    </row>
    <row r="9871" spans="2:3" x14ac:dyDescent="0.25">
      <c r="B9871" s="238">
        <v>9808</v>
      </c>
      <c r="C9871" s="237">
        <v>-230.17855614755791</v>
      </c>
    </row>
    <row r="9872" spans="2:3" x14ac:dyDescent="0.25">
      <c r="B9872" s="238">
        <v>9809</v>
      </c>
      <c r="C9872" s="237">
        <v>16.225888946891615</v>
      </c>
    </row>
    <row r="9873" spans="2:3" x14ac:dyDescent="0.25">
      <c r="B9873" s="238">
        <v>9810</v>
      </c>
      <c r="C9873" s="237">
        <v>235.94461948087707</v>
      </c>
    </row>
    <row r="9874" spans="2:3" x14ac:dyDescent="0.25">
      <c r="B9874" s="238">
        <v>9811</v>
      </c>
      <c r="C9874" s="237">
        <v>297.86588164135566</v>
      </c>
    </row>
    <row r="9875" spans="2:3" x14ac:dyDescent="0.25">
      <c r="B9875" s="238">
        <v>9812</v>
      </c>
      <c r="C9875" s="237">
        <v>270.54628014194282</v>
      </c>
    </row>
    <row r="9876" spans="2:3" x14ac:dyDescent="0.25">
      <c r="B9876" s="238">
        <v>9813</v>
      </c>
      <c r="C9876" s="237">
        <v>148.29973462155985</v>
      </c>
    </row>
    <row r="9877" spans="2:3" x14ac:dyDescent="0.25">
      <c r="B9877" s="238">
        <v>9814</v>
      </c>
      <c r="C9877" s="237">
        <v>119.15669579068313</v>
      </c>
    </row>
    <row r="9878" spans="2:3" x14ac:dyDescent="0.25">
      <c r="B9878" s="238">
        <v>9815</v>
      </c>
      <c r="C9878" s="237">
        <v>-150.30265898156154</v>
      </c>
    </row>
    <row r="9879" spans="2:3" x14ac:dyDescent="0.25">
      <c r="B9879" s="238">
        <v>9816</v>
      </c>
      <c r="C9879" s="237">
        <v>221.59611272989773</v>
      </c>
    </row>
    <row r="9880" spans="2:3" x14ac:dyDescent="0.25">
      <c r="B9880" s="238">
        <v>9817</v>
      </c>
      <c r="C9880" s="237">
        <v>375.28721347595899</v>
      </c>
    </row>
    <row r="9881" spans="2:3" x14ac:dyDescent="0.25">
      <c r="B9881" s="238">
        <v>9818</v>
      </c>
      <c r="C9881" s="237">
        <v>281.6740254114269</v>
      </c>
    </row>
    <row r="9882" spans="2:3" x14ac:dyDescent="0.25">
      <c r="B9882" s="238">
        <v>9819</v>
      </c>
      <c r="C9882" s="237">
        <v>138.31626730550883</v>
      </c>
    </row>
    <row r="9883" spans="2:3" x14ac:dyDescent="0.25">
      <c r="B9883" s="238">
        <v>9820</v>
      </c>
      <c r="C9883" s="237">
        <v>221.5277836953444</v>
      </c>
    </row>
    <row r="9884" spans="2:3" x14ac:dyDescent="0.25">
      <c r="B9884" s="238">
        <v>9821</v>
      </c>
      <c r="C9884" s="237">
        <v>223.58674445135546</v>
      </c>
    </row>
    <row r="9885" spans="2:3" x14ac:dyDescent="0.25">
      <c r="B9885" s="238">
        <v>9822</v>
      </c>
      <c r="C9885" s="237">
        <v>-162.44244832773751</v>
      </c>
    </row>
    <row r="9886" spans="2:3" x14ac:dyDescent="0.25">
      <c r="B9886" s="238">
        <v>9823</v>
      </c>
      <c r="C9886" s="237">
        <v>127.64689232500082</v>
      </c>
    </row>
    <row r="9887" spans="2:3" x14ac:dyDescent="0.25">
      <c r="B9887" s="238">
        <v>9824</v>
      </c>
      <c r="C9887" s="237">
        <v>79.806456137494109</v>
      </c>
    </row>
    <row r="9888" spans="2:3" x14ac:dyDescent="0.25">
      <c r="B9888" s="238">
        <v>9825</v>
      </c>
      <c r="C9888" s="237">
        <v>63.441177381589043</v>
      </c>
    </row>
    <row r="9889" spans="2:3" x14ac:dyDescent="0.25">
      <c r="B9889" s="238">
        <v>9826</v>
      </c>
      <c r="C9889" s="237">
        <v>-55.673888481204159</v>
      </c>
    </row>
    <row r="9890" spans="2:3" x14ac:dyDescent="0.25">
      <c r="B9890" s="238">
        <v>9827</v>
      </c>
      <c r="C9890" s="237">
        <v>325.90516644078571</v>
      </c>
    </row>
    <row r="9891" spans="2:3" x14ac:dyDescent="0.25">
      <c r="B9891" s="238">
        <v>9828</v>
      </c>
      <c r="C9891" s="237">
        <v>49.73375235607584</v>
      </c>
    </row>
    <row r="9892" spans="2:3" x14ac:dyDescent="0.25">
      <c r="B9892" s="238">
        <v>9829</v>
      </c>
      <c r="C9892" s="237">
        <v>336.3271930157033</v>
      </c>
    </row>
    <row r="9893" spans="2:3" x14ac:dyDescent="0.25">
      <c r="B9893" s="238">
        <v>9830</v>
      </c>
      <c r="C9893" s="237">
        <v>165.36375742542455</v>
      </c>
    </row>
    <row r="9894" spans="2:3" x14ac:dyDescent="0.25">
      <c r="B9894" s="238">
        <v>9831</v>
      </c>
      <c r="C9894" s="237">
        <v>81.127287342457876</v>
      </c>
    </row>
    <row r="9895" spans="2:3" x14ac:dyDescent="0.25">
      <c r="B9895" s="238">
        <v>9832</v>
      </c>
      <c r="C9895" s="237">
        <v>362.77122195453433</v>
      </c>
    </row>
    <row r="9896" spans="2:3" x14ac:dyDescent="0.25">
      <c r="B9896" s="238">
        <v>9833</v>
      </c>
      <c r="C9896" s="237">
        <v>190.60757868413862</v>
      </c>
    </row>
    <row r="9897" spans="2:3" x14ac:dyDescent="0.25">
      <c r="B9897" s="238">
        <v>9834</v>
      </c>
      <c r="C9897" s="237">
        <v>168.32420274078225</v>
      </c>
    </row>
    <row r="9898" spans="2:3" x14ac:dyDescent="0.25">
      <c r="B9898" s="238">
        <v>9835</v>
      </c>
      <c r="C9898" s="237">
        <v>254.97953574641795</v>
      </c>
    </row>
    <row r="9899" spans="2:3" x14ac:dyDescent="0.25">
      <c r="B9899" s="238">
        <v>9836</v>
      </c>
      <c r="C9899" s="237">
        <v>95.362256847709148</v>
      </c>
    </row>
    <row r="9900" spans="2:3" x14ac:dyDescent="0.25">
      <c r="B9900" s="238">
        <v>9837</v>
      </c>
      <c r="C9900" s="237">
        <v>219.06061198951454</v>
      </c>
    </row>
    <row r="9901" spans="2:3" x14ac:dyDescent="0.25">
      <c r="B9901" s="238">
        <v>9838</v>
      </c>
      <c r="C9901" s="237">
        <v>-54.5680764368295</v>
      </c>
    </row>
    <row r="9902" spans="2:3" x14ac:dyDescent="0.25">
      <c r="B9902" s="238">
        <v>9839</v>
      </c>
      <c r="C9902" s="237">
        <v>95.039612747741913</v>
      </c>
    </row>
    <row r="9903" spans="2:3" x14ac:dyDescent="0.25">
      <c r="B9903" s="238">
        <v>9840</v>
      </c>
      <c r="C9903" s="237">
        <v>242.17621686420637</v>
      </c>
    </row>
    <row r="9904" spans="2:3" x14ac:dyDescent="0.25">
      <c r="B9904" s="238">
        <v>9841</v>
      </c>
      <c r="C9904" s="237">
        <v>209.56688528689804</v>
      </c>
    </row>
    <row r="9905" spans="2:3" x14ac:dyDescent="0.25">
      <c r="B9905" s="238">
        <v>9842</v>
      </c>
      <c r="C9905" s="237">
        <v>106.5196837971922</v>
      </c>
    </row>
    <row r="9906" spans="2:3" x14ac:dyDescent="0.25">
      <c r="B9906" s="238">
        <v>9843</v>
      </c>
      <c r="C9906" s="237">
        <v>161.4599593295878</v>
      </c>
    </row>
    <row r="9907" spans="2:3" x14ac:dyDescent="0.25">
      <c r="B9907" s="238">
        <v>9844</v>
      </c>
      <c r="C9907" s="237">
        <v>-51.594060158309929</v>
      </c>
    </row>
    <row r="9908" spans="2:3" x14ac:dyDescent="0.25">
      <c r="B9908" s="238">
        <v>9845</v>
      </c>
      <c r="C9908" s="237">
        <v>-25.515321843446742</v>
      </c>
    </row>
    <row r="9909" spans="2:3" x14ac:dyDescent="0.25">
      <c r="B9909" s="238">
        <v>9846</v>
      </c>
      <c r="C9909" s="237">
        <v>234.65807918421638</v>
      </c>
    </row>
    <row r="9910" spans="2:3" x14ac:dyDescent="0.25">
      <c r="B9910" s="238">
        <v>9847</v>
      </c>
      <c r="C9910" s="237">
        <v>28.741275290955457</v>
      </c>
    </row>
    <row r="9911" spans="2:3" x14ac:dyDescent="0.25">
      <c r="B9911" s="238">
        <v>9848</v>
      </c>
      <c r="C9911" s="237">
        <v>151.26829830404745</v>
      </c>
    </row>
    <row r="9912" spans="2:3" x14ac:dyDescent="0.25">
      <c r="B9912" s="238">
        <v>9849</v>
      </c>
      <c r="C9912" s="237">
        <v>163.99728958237989</v>
      </c>
    </row>
    <row r="9913" spans="2:3" x14ac:dyDescent="0.25">
      <c r="B9913" s="238">
        <v>9850</v>
      </c>
      <c r="C9913" s="237">
        <v>122.55543120770083</v>
      </c>
    </row>
    <row r="9914" spans="2:3" x14ac:dyDescent="0.25">
      <c r="B9914" s="238">
        <v>9851</v>
      </c>
      <c r="C9914" s="237">
        <v>78.338692460161624</v>
      </c>
    </row>
    <row r="9915" spans="2:3" x14ac:dyDescent="0.25">
      <c r="B9915" s="238">
        <v>9852</v>
      </c>
      <c r="C9915" s="237">
        <v>216.69014911421738</v>
      </c>
    </row>
    <row r="9916" spans="2:3" x14ac:dyDescent="0.25">
      <c r="B9916" s="238">
        <v>9853</v>
      </c>
      <c r="C9916" s="237">
        <v>53.576419070575724</v>
      </c>
    </row>
    <row r="9917" spans="2:3" x14ac:dyDescent="0.25">
      <c r="B9917" s="238">
        <v>9854</v>
      </c>
      <c r="C9917" s="237">
        <v>250.59229614318383</v>
      </c>
    </row>
    <row r="9918" spans="2:3" x14ac:dyDescent="0.25">
      <c r="B9918" s="238">
        <v>9855</v>
      </c>
      <c r="C9918" s="237">
        <v>-97.49006101593281</v>
      </c>
    </row>
    <row r="9919" spans="2:3" x14ac:dyDescent="0.25">
      <c r="B9919" s="238">
        <v>9856</v>
      </c>
      <c r="C9919" s="237">
        <v>112.05125451402573</v>
      </c>
    </row>
    <row r="9920" spans="2:3" x14ac:dyDescent="0.25">
      <c r="B9920" s="238">
        <v>9857</v>
      </c>
      <c r="C9920" s="237">
        <v>74.826830803284054</v>
      </c>
    </row>
    <row r="9921" spans="2:3" x14ac:dyDescent="0.25">
      <c r="B9921" s="238">
        <v>9858</v>
      </c>
      <c r="C9921" s="237">
        <v>333.28084525098853</v>
      </c>
    </row>
    <row r="9922" spans="2:3" x14ac:dyDescent="0.25">
      <c r="B9922" s="238">
        <v>9859</v>
      </c>
      <c r="C9922" s="237">
        <v>249.03820913007519</v>
      </c>
    </row>
    <row r="9923" spans="2:3" x14ac:dyDescent="0.25">
      <c r="B9923" s="238">
        <v>9860</v>
      </c>
      <c r="C9923" s="237">
        <v>102.57824780306035</v>
      </c>
    </row>
    <row r="9924" spans="2:3" x14ac:dyDescent="0.25">
      <c r="B9924" s="238">
        <v>9861</v>
      </c>
      <c r="C9924" s="237">
        <v>201.00417865242218</v>
      </c>
    </row>
    <row r="9925" spans="2:3" x14ac:dyDescent="0.25">
      <c r="B9925" s="238">
        <v>9862</v>
      </c>
      <c r="C9925" s="237">
        <v>96.347969520995932</v>
      </c>
    </row>
    <row r="9926" spans="2:3" x14ac:dyDescent="0.25">
      <c r="B9926" s="238">
        <v>9863</v>
      </c>
      <c r="C9926" s="237">
        <v>277.98090510092226</v>
      </c>
    </row>
    <row r="9927" spans="2:3" x14ac:dyDescent="0.25">
      <c r="B9927" s="238">
        <v>9864</v>
      </c>
      <c r="C9927" s="237">
        <v>98.685562942466262</v>
      </c>
    </row>
    <row r="9928" spans="2:3" x14ac:dyDescent="0.25">
      <c r="B9928" s="238">
        <v>9865</v>
      </c>
      <c r="C9928" s="237">
        <v>412.84240515951672</v>
      </c>
    </row>
    <row r="9929" spans="2:3" x14ac:dyDescent="0.25">
      <c r="B9929" s="238">
        <v>9866</v>
      </c>
      <c r="C9929" s="237">
        <v>89.70908829108923</v>
      </c>
    </row>
    <row r="9930" spans="2:3" x14ac:dyDescent="0.25">
      <c r="B9930" s="238">
        <v>9867</v>
      </c>
      <c r="C9930" s="237">
        <v>229.71981399827655</v>
      </c>
    </row>
    <row r="9931" spans="2:3" x14ac:dyDescent="0.25">
      <c r="B9931" s="238">
        <v>9868</v>
      </c>
      <c r="C9931" s="237">
        <v>63.059118095566603</v>
      </c>
    </row>
    <row r="9932" spans="2:3" x14ac:dyDescent="0.25">
      <c r="B9932" s="238">
        <v>9869</v>
      </c>
      <c r="C9932" s="237">
        <v>68.757279458615741</v>
      </c>
    </row>
    <row r="9933" spans="2:3" x14ac:dyDescent="0.25">
      <c r="B9933" s="238">
        <v>9870</v>
      </c>
      <c r="C9933" s="237">
        <v>296.81575096989883</v>
      </c>
    </row>
    <row r="9934" spans="2:3" x14ac:dyDescent="0.25">
      <c r="B9934" s="238">
        <v>9871</v>
      </c>
      <c r="C9934" s="237">
        <v>7.3370425723756938</v>
      </c>
    </row>
    <row r="9935" spans="2:3" x14ac:dyDescent="0.25">
      <c r="B9935" s="238">
        <v>9872</v>
      </c>
      <c r="C9935" s="237">
        <v>-55.043637941142094</v>
      </c>
    </row>
    <row r="9936" spans="2:3" x14ac:dyDescent="0.25">
      <c r="B9936" s="238">
        <v>9873</v>
      </c>
      <c r="C9936" s="237">
        <v>346.71696509647194</v>
      </c>
    </row>
    <row r="9937" spans="2:3" x14ac:dyDescent="0.25">
      <c r="B9937" s="238">
        <v>9874</v>
      </c>
      <c r="C9937" s="237">
        <v>2.6533790254390794</v>
      </c>
    </row>
    <row r="9938" spans="2:3" x14ac:dyDescent="0.25">
      <c r="B9938" s="238">
        <v>9875</v>
      </c>
      <c r="C9938" s="237">
        <v>47.516923063029623</v>
      </c>
    </row>
    <row r="9939" spans="2:3" x14ac:dyDescent="0.25">
      <c r="B9939" s="238">
        <v>9876</v>
      </c>
      <c r="C9939" s="237">
        <v>160.20257579751376</v>
      </c>
    </row>
    <row r="9940" spans="2:3" x14ac:dyDescent="0.25">
      <c r="B9940" s="238">
        <v>9877</v>
      </c>
      <c r="C9940" s="237">
        <v>170.50924357024476</v>
      </c>
    </row>
    <row r="9941" spans="2:3" x14ac:dyDescent="0.25">
      <c r="B9941" s="238">
        <v>9878</v>
      </c>
      <c r="C9941" s="237">
        <v>-74.284927734665814</v>
      </c>
    </row>
    <row r="9942" spans="2:3" x14ac:dyDescent="0.25">
      <c r="B9942" s="238">
        <v>9879</v>
      </c>
      <c r="C9942" s="237">
        <v>117.4927021958962</v>
      </c>
    </row>
    <row r="9943" spans="2:3" x14ac:dyDescent="0.25">
      <c r="B9943" s="238">
        <v>9880</v>
      </c>
      <c r="C9943" s="237">
        <v>199.7164480300759</v>
      </c>
    </row>
    <row r="9944" spans="2:3" x14ac:dyDescent="0.25">
      <c r="B9944" s="238">
        <v>9881</v>
      </c>
      <c r="C9944" s="237">
        <v>282.2012408298632</v>
      </c>
    </row>
    <row r="9945" spans="2:3" x14ac:dyDescent="0.25">
      <c r="B9945" s="238">
        <v>9882</v>
      </c>
      <c r="C9945" s="237">
        <v>285.75858627766894</v>
      </c>
    </row>
    <row r="9946" spans="2:3" x14ac:dyDescent="0.25">
      <c r="B9946" s="238">
        <v>9883</v>
      </c>
      <c r="C9946" s="237">
        <v>25.679610772358885</v>
      </c>
    </row>
    <row r="9947" spans="2:3" x14ac:dyDescent="0.25">
      <c r="B9947" s="238">
        <v>9884</v>
      </c>
      <c r="C9947" s="237">
        <v>201.11597594061919</v>
      </c>
    </row>
    <row r="9948" spans="2:3" x14ac:dyDescent="0.25">
      <c r="B9948" s="238">
        <v>9885</v>
      </c>
      <c r="C9948" s="237">
        <v>245.00577581532264</v>
      </c>
    </row>
    <row r="9949" spans="2:3" x14ac:dyDescent="0.25">
      <c r="B9949" s="238">
        <v>9886</v>
      </c>
      <c r="C9949" s="237">
        <v>180.76390245644518</v>
      </c>
    </row>
    <row r="9950" spans="2:3" x14ac:dyDescent="0.25">
      <c r="B9950" s="238">
        <v>9887</v>
      </c>
      <c r="C9950" s="237">
        <v>162.10704794647302</v>
      </c>
    </row>
    <row r="9951" spans="2:3" x14ac:dyDescent="0.25">
      <c r="B9951" s="238">
        <v>9888</v>
      </c>
      <c r="C9951" s="237">
        <v>208.05677505460744</v>
      </c>
    </row>
    <row r="9952" spans="2:3" x14ac:dyDescent="0.25">
      <c r="B9952" s="238">
        <v>9889</v>
      </c>
      <c r="C9952" s="237">
        <v>248.55255776260509</v>
      </c>
    </row>
    <row r="9953" spans="2:3" x14ac:dyDescent="0.25">
      <c r="B9953" s="238">
        <v>9890</v>
      </c>
      <c r="C9953" s="237">
        <v>64.547898994821367</v>
      </c>
    </row>
    <row r="9954" spans="2:3" x14ac:dyDescent="0.25">
      <c r="B9954" s="238">
        <v>9891</v>
      </c>
      <c r="C9954" s="237">
        <v>-16.609073661014321</v>
      </c>
    </row>
    <row r="9955" spans="2:3" x14ac:dyDescent="0.25">
      <c r="B9955" s="238">
        <v>9892</v>
      </c>
      <c r="C9955" s="237">
        <v>185.57872886795457</v>
      </c>
    </row>
    <row r="9956" spans="2:3" x14ac:dyDescent="0.25">
      <c r="B9956" s="238">
        <v>9893</v>
      </c>
      <c r="C9956" s="237">
        <v>31.524443494292441</v>
      </c>
    </row>
    <row r="9957" spans="2:3" x14ac:dyDescent="0.25">
      <c r="B9957" s="238">
        <v>9894</v>
      </c>
      <c r="C9957" s="237">
        <v>446.18422488320061</v>
      </c>
    </row>
    <row r="9958" spans="2:3" x14ac:dyDescent="0.25">
      <c r="B9958" s="238">
        <v>9895</v>
      </c>
      <c r="C9958" s="237">
        <v>-41.123259856570485</v>
      </c>
    </row>
    <row r="9959" spans="2:3" x14ac:dyDescent="0.25">
      <c r="B9959" s="238">
        <v>9896</v>
      </c>
      <c r="C9959" s="237">
        <v>-57.735876160320572</v>
      </c>
    </row>
    <row r="9960" spans="2:3" x14ac:dyDescent="0.25">
      <c r="B9960" s="238">
        <v>9897</v>
      </c>
      <c r="C9960" s="237">
        <v>34.510601940985723</v>
      </c>
    </row>
    <row r="9961" spans="2:3" x14ac:dyDescent="0.25">
      <c r="B9961" s="238">
        <v>9898</v>
      </c>
      <c r="C9961" s="237">
        <v>155.4280993098302</v>
      </c>
    </row>
    <row r="9962" spans="2:3" x14ac:dyDescent="0.25">
      <c r="B9962" s="238">
        <v>9899</v>
      </c>
      <c r="C9962" s="237">
        <v>195.88571726296334</v>
      </c>
    </row>
    <row r="9963" spans="2:3" x14ac:dyDescent="0.25">
      <c r="B9963" s="238">
        <v>9900</v>
      </c>
      <c r="C9963" s="237">
        <v>211.41931922984116</v>
      </c>
    </row>
    <row r="9964" spans="2:3" x14ac:dyDescent="0.25">
      <c r="B9964" s="238">
        <v>9901</v>
      </c>
      <c r="C9964" s="237">
        <v>133.6032888665008</v>
      </c>
    </row>
    <row r="9965" spans="2:3" x14ac:dyDescent="0.25">
      <c r="B9965" s="238">
        <v>9902</v>
      </c>
      <c r="C9965" s="237">
        <v>-47.81177404588982</v>
      </c>
    </row>
    <row r="9966" spans="2:3" x14ac:dyDescent="0.25">
      <c r="B9966" s="238">
        <v>9903</v>
      </c>
      <c r="C9966" s="237">
        <v>440.70645565935996</v>
      </c>
    </row>
    <row r="9967" spans="2:3" x14ac:dyDescent="0.25">
      <c r="B9967" s="238">
        <v>9904</v>
      </c>
      <c r="C9967" s="237">
        <v>61.059130257460566</v>
      </c>
    </row>
    <row r="9968" spans="2:3" x14ac:dyDescent="0.25">
      <c r="B9968" s="238">
        <v>9905</v>
      </c>
      <c r="C9968" s="237">
        <v>161.91775464063087</v>
      </c>
    </row>
    <row r="9969" spans="2:3" x14ac:dyDescent="0.25">
      <c r="B9969" s="238">
        <v>9906</v>
      </c>
      <c r="C9969" s="237">
        <v>36.451049166482477</v>
      </c>
    </row>
    <row r="9970" spans="2:3" x14ac:dyDescent="0.25">
      <c r="B9970" s="238">
        <v>9907</v>
      </c>
      <c r="C9970" s="237">
        <v>115.20212291972543</v>
      </c>
    </row>
    <row r="9971" spans="2:3" x14ac:dyDescent="0.25">
      <c r="B9971" s="238">
        <v>9908</v>
      </c>
      <c r="C9971" s="237">
        <v>175.36672531135196</v>
      </c>
    </row>
    <row r="9972" spans="2:3" x14ac:dyDescent="0.25">
      <c r="B9972" s="238">
        <v>9909</v>
      </c>
      <c r="C9972" s="237">
        <v>389.87001480893645</v>
      </c>
    </row>
    <row r="9973" spans="2:3" x14ac:dyDescent="0.25">
      <c r="B9973" s="238">
        <v>9910</v>
      </c>
      <c r="C9973" s="237">
        <v>340.81239052364924</v>
      </c>
    </row>
    <row r="9974" spans="2:3" x14ac:dyDescent="0.25">
      <c r="B9974" s="238">
        <v>9911</v>
      </c>
      <c r="C9974" s="237">
        <v>-64.603126696449323</v>
      </c>
    </row>
    <row r="9975" spans="2:3" x14ac:dyDescent="0.25">
      <c r="B9975" s="238">
        <v>9912</v>
      </c>
      <c r="C9975" s="237">
        <v>80.677539552071948</v>
      </c>
    </row>
    <row r="9976" spans="2:3" x14ac:dyDescent="0.25">
      <c r="B9976" s="238">
        <v>9913</v>
      </c>
      <c r="C9976" s="237">
        <v>71.163448648803055</v>
      </c>
    </row>
    <row r="9977" spans="2:3" x14ac:dyDescent="0.25">
      <c r="B9977" s="238">
        <v>9914</v>
      </c>
      <c r="C9977" s="237">
        <v>-1.5740582531831677</v>
      </c>
    </row>
    <row r="9978" spans="2:3" x14ac:dyDescent="0.25">
      <c r="B9978" s="238">
        <v>9915</v>
      </c>
      <c r="C9978" s="237">
        <v>339.57727266310951</v>
      </c>
    </row>
    <row r="9979" spans="2:3" x14ac:dyDescent="0.25">
      <c r="B9979" s="238">
        <v>9916</v>
      </c>
      <c r="C9979" s="237">
        <v>172.12178801703612</v>
      </c>
    </row>
    <row r="9980" spans="2:3" x14ac:dyDescent="0.25">
      <c r="B9980" s="238">
        <v>9917</v>
      </c>
      <c r="C9980" s="237">
        <v>248.01793638675883</v>
      </c>
    </row>
    <row r="9981" spans="2:3" x14ac:dyDescent="0.25">
      <c r="B9981" s="238">
        <v>9918</v>
      </c>
      <c r="C9981" s="237">
        <v>308.70517905721624</v>
      </c>
    </row>
    <row r="9982" spans="2:3" x14ac:dyDescent="0.25">
      <c r="B9982" s="238">
        <v>9919</v>
      </c>
      <c r="C9982" s="237">
        <v>264.00782844709573</v>
      </c>
    </row>
    <row r="9983" spans="2:3" x14ac:dyDescent="0.25">
      <c r="B9983" s="238">
        <v>9920</v>
      </c>
      <c r="C9983" s="237">
        <v>245.29498700349092</v>
      </c>
    </row>
    <row r="9984" spans="2:3" x14ac:dyDescent="0.25">
      <c r="B9984" s="238">
        <v>9921</v>
      </c>
      <c r="C9984" s="237">
        <v>-52.485160462555257</v>
      </c>
    </row>
    <row r="9985" spans="2:3" x14ac:dyDescent="0.25">
      <c r="B9985" s="238">
        <v>9922</v>
      </c>
      <c r="C9985" s="237">
        <v>273.11417203415567</v>
      </c>
    </row>
    <row r="9986" spans="2:3" x14ac:dyDescent="0.25">
      <c r="B9986" s="238">
        <v>9923</v>
      </c>
      <c r="C9986" s="237">
        <v>229.27460702905245</v>
      </c>
    </row>
    <row r="9987" spans="2:3" x14ac:dyDescent="0.25">
      <c r="B9987" s="238">
        <v>9924</v>
      </c>
      <c r="C9987" s="237">
        <v>314.60153054797433</v>
      </c>
    </row>
    <row r="9988" spans="2:3" x14ac:dyDescent="0.25">
      <c r="B9988" s="238">
        <v>9925</v>
      </c>
      <c r="C9988" s="237">
        <v>38.253660086580794</v>
      </c>
    </row>
    <row r="9989" spans="2:3" x14ac:dyDescent="0.25">
      <c r="B9989" s="238">
        <v>9926</v>
      </c>
      <c r="C9989" s="237">
        <v>90.075329991859761</v>
      </c>
    </row>
    <row r="9990" spans="2:3" x14ac:dyDescent="0.25">
      <c r="B9990" s="238">
        <v>9927</v>
      </c>
      <c r="C9990" s="237">
        <v>247.49244131571433</v>
      </c>
    </row>
    <row r="9991" spans="2:3" x14ac:dyDescent="0.25">
      <c r="B9991" s="238">
        <v>9928</v>
      </c>
      <c r="C9991" s="237">
        <v>-30.465533035795374</v>
      </c>
    </row>
    <row r="9992" spans="2:3" x14ac:dyDescent="0.25">
      <c r="B9992" s="238">
        <v>9929</v>
      </c>
      <c r="C9992" s="237">
        <v>141.74380963230038</v>
      </c>
    </row>
    <row r="9993" spans="2:3" x14ac:dyDescent="0.25">
      <c r="B9993" s="238">
        <v>9930</v>
      </c>
      <c r="C9993" s="237">
        <v>70.772822357357157</v>
      </c>
    </row>
    <row r="9994" spans="2:3" x14ac:dyDescent="0.25">
      <c r="B9994" s="238">
        <v>9931</v>
      </c>
      <c r="C9994" s="237">
        <v>139.18449587797014</v>
      </c>
    </row>
    <row r="9995" spans="2:3" x14ac:dyDescent="0.25">
      <c r="B9995" s="238">
        <v>9932</v>
      </c>
      <c r="C9995" s="237">
        <v>70.955469096311987</v>
      </c>
    </row>
    <row r="9996" spans="2:3" x14ac:dyDescent="0.25">
      <c r="B9996" s="238">
        <v>9933</v>
      </c>
      <c r="C9996" s="237">
        <v>155.85126083292135</v>
      </c>
    </row>
    <row r="9997" spans="2:3" x14ac:dyDescent="0.25">
      <c r="B9997" s="238">
        <v>9934</v>
      </c>
      <c r="C9997" s="237">
        <v>94.291242281757775</v>
      </c>
    </row>
    <row r="9998" spans="2:3" x14ac:dyDescent="0.25">
      <c r="B9998" s="238">
        <v>9935</v>
      </c>
      <c r="C9998" s="237">
        <v>51.50179060098742</v>
      </c>
    </row>
    <row r="9999" spans="2:3" x14ac:dyDescent="0.25">
      <c r="B9999" s="238">
        <v>9936</v>
      </c>
      <c r="C9999" s="237">
        <v>448.36790126826634</v>
      </c>
    </row>
    <row r="10000" spans="2:3" x14ac:dyDescent="0.25">
      <c r="B10000" s="238">
        <v>9937</v>
      </c>
      <c r="C10000" s="237">
        <v>52.047527102906599</v>
      </c>
    </row>
    <row r="10001" spans="2:3" x14ac:dyDescent="0.25">
      <c r="B10001" s="238">
        <v>9938</v>
      </c>
      <c r="C10001" s="237">
        <v>152.82724602236237</v>
      </c>
    </row>
    <row r="10002" spans="2:3" x14ac:dyDescent="0.25">
      <c r="B10002" s="238">
        <v>9939</v>
      </c>
      <c r="C10002" s="237">
        <v>264.1583261274285</v>
      </c>
    </row>
    <row r="10003" spans="2:3" x14ac:dyDescent="0.25">
      <c r="B10003" s="238">
        <v>9940</v>
      </c>
      <c r="C10003" s="237">
        <v>59.778962877238527</v>
      </c>
    </row>
    <row r="10004" spans="2:3" x14ac:dyDescent="0.25">
      <c r="B10004" s="238">
        <v>9941</v>
      </c>
      <c r="C10004" s="237">
        <v>142.69918322965611</v>
      </c>
    </row>
    <row r="10005" spans="2:3" x14ac:dyDescent="0.25">
      <c r="B10005" s="238">
        <v>9942</v>
      </c>
      <c r="C10005" s="237">
        <v>-55.538660005236693</v>
      </c>
    </row>
    <row r="10006" spans="2:3" x14ac:dyDescent="0.25">
      <c r="B10006" s="238">
        <v>9943</v>
      </c>
      <c r="C10006" s="237">
        <v>120.6858881945242</v>
      </c>
    </row>
    <row r="10007" spans="2:3" x14ac:dyDescent="0.25">
      <c r="B10007" s="238">
        <v>9944</v>
      </c>
      <c r="C10007" s="237">
        <v>35.755385566674249</v>
      </c>
    </row>
    <row r="10008" spans="2:3" x14ac:dyDescent="0.25">
      <c r="B10008" s="238">
        <v>9945</v>
      </c>
      <c r="C10008" s="237">
        <v>-9.7711315424714371</v>
      </c>
    </row>
    <row r="10009" spans="2:3" x14ac:dyDescent="0.25">
      <c r="B10009" s="238">
        <v>9946</v>
      </c>
      <c r="C10009" s="237">
        <v>-129.56872525384159</v>
      </c>
    </row>
    <row r="10010" spans="2:3" x14ac:dyDescent="0.25">
      <c r="B10010" s="238">
        <v>9947</v>
      </c>
      <c r="C10010" s="237">
        <v>46.443948249534785</v>
      </c>
    </row>
    <row r="10011" spans="2:3" x14ac:dyDescent="0.25">
      <c r="B10011" s="238">
        <v>9948</v>
      </c>
      <c r="C10011" s="237">
        <v>-75.257197679862458</v>
      </c>
    </row>
    <row r="10012" spans="2:3" x14ac:dyDescent="0.25">
      <c r="B10012" s="238">
        <v>9949</v>
      </c>
      <c r="C10012" s="237">
        <v>55.140631456072242</v>
      </c>
    </row>
    <row r="10013" spans="2:3" x14ac:dyDescent="0.25">
      <c r="B10013" s="238">
        <v>9950</v>
      </c>
      <c r="C10013" s="237">
        <v>191.67107483884149</v>
      </c>
    </row>
    <row r="10014" spans="2:3" x14ac:dyDescent="0.25">
      <c r="B10014" s="238">
        <v>9951</v>
      </c>
      <c r="C10014" s="237">
        <v>-126.69373281331775</v>
      </c>
    </row>
    <row r="10015" spans="2:3" x14ac:dyDescent="0.25">
      <c r="B10015" s="238">
        <v>9952</v>
      </c>
      <c r="C10015" s="237">
        <v>114.17040854894631</v>
      </c>
    </row>
    <row r="10016" spans="2:3" x14ac:dyDescent="0.25">
      <c r="B10016" s="238">
        <v>9953</v>
      </c>
      <c r="C10016" s="237">
        <v>274.72825649073621</v>
      </c>
    </row>
    <row r="10017" spans="2:3" x14ac:dyDescent="0.25">
      <c r="B10017" s="238">
        <v>9954</v>
      </c>
      <c r="C10017" s="237">
        <v>172.08299768258271</v>
      </c>
    </row>
    <row r="10018" spans="2:3" x14ac:dyDescent="0.25">
      <c r="B10018" s="238">
        <v>9955</v>
      </c>
      <c r="C10018" s="237">
        <v>68.391820246061911</v>
      </c>
    </row>
    <row r="10019" spans="2:3" x14ac:dyDescent="0.25">
      <c r="B10019" s="238">
        <v>9956</v>
      </c>
      <c r="C10019" s="237">
        <v>370.56718292694632</v>
      </c>
    </row>
    <row r="10020" spans="2:3" x14ac:dyDescent="0.25">
      <c r="B10020" s="238">
        <v>9957</v>
      </c>
      <c r="C10020" s="237">
        <v>299.300966134075</v>
      </c>
    </row>
    <row r="10021" spans="2:3" x14ac:dyDescent="0.25">
      <c r="B10021" s="238">
        <v>9958</v>
      </c>
      <c r="C10021" s="237">
        <v>-36.322046339983757</v>
      </c>
    </row>
    <row r="10022" spans="2:3" x14ac:dyDescent="0.25">
      <c r="B10022" s="238">
        <v>9959</v>
      </c>
      <c r="C10022" s="237">
        <v>67.934165857791157</v>
      </c>
    </row>
    <row r="10023" spans="2:3" x14ac:dyDescent="0.25">
      <c r="B10023" s="238">
        <v>9960</v>
      </c>
      <c r="C10023" s="237">
        <v>329.81780331045417</v>
      </c>
    </row>
    <row r="10024" spans="2:3" x14ac:dyDescent="0.25">
      <c r="B10024" s="238">
        <v>9961</v>
      </c>
      <c r="C10024" s="237">
        <v>204.75459628589346</v>
      </c>
    </row>
    <row r="10025" spans="2:3" x14ac:dyDescent="0.25">
      <c r="B10025" s="238">
        <v>9962</v>
      </c>
      <c r="C10025" s="237">
        <v>219.29934576401598</v>
      </c>
    </row>
    <row r="10026" spans="2:3" x14ac:dyDescent="0.25">
      <c r="B10026" s="238">
        <v>9963</v>
      </c>
      <c r="C10026" s="237">
        <v>192.79253507411025</v>
      </c>
    </row>
    <row r="10027" spans="2:3" x14ac:dyDescent="0.25">
      <c r="B10027" s="238">
        <v>9964</v>
      </c>
      <c r="C10027" s="237">
        <v>152.47930755561546</v>
      </c>
    </row>
    <row r="10028" spans="2:3" x14ac:dyDescent="0.25">
      <c r="B10028" s="238">
        <v>9965</v>
      </c>
      <c r="C10028" s="237">
        <v>302.11261101238597</v>
      </c>
    </row>
    <row r="10029" spans="2:3" x14ac:dyDescent="0.25">
      <c r="B10029" s="238">
        <v>9966</v>
      </c>
      <c r="C10029" s="237">
        <v>106.66871531169855</v>
      </c>
    </row>
    <row r="10030" spans="2:3" x14ac:dyDescent="0.25">
      <c r="B10030" s="238">
        <v>9967</v>
      </c>
      <c r="C10030" s="237">
        <v>-59.186022934037624</v>
      </c>
    </row>
    <row r="10031" spans="2:3" x14ac:dyDescent="0.25">
      <c r="B10031" s="238">
        <v>9968</v>
      </c>
      <c r="C10031" s="237">
        <v>-33.08254400260671</v>
      </c>
    </row>
    <row r="10032" spans="2:3" x14ac:dyDescent="0.25">
      <c r="B10032" s="238">
        <v>9969</v>
      </c>
      <c r="C10032" s="237">
        <v>21.39800479144489</v>
      </c>
    </row>
    <row r="10033" spans="2:3" x14ac:dyDescent="0.25">
      <c r="B10033" s="238">
        <v>9970</v>
      </c>
      <c r="C10033" s="237">
        <v>97.598949147087467</v>
      </c>
    </row>
    <row r="10034" spans="2:3" x14ac:dyDescent="0.25">
      <c r="B10034" s="238">
        <v>9971</v>
      </c>
      <c r="C10034" s="237">
        <v>301.14954492833999</v>
      </c>
    </row>
    <row r="10035" spans="2:3" x14ac:dyDescent="0.25">
      <c r="B10035" s="238">
        <v>9972</v>
      </c>
      <c r="C10035" s="237">
        <v>170.00764872219358</v>
      </c>
    </row>
    <row r="10036" spans="2:3" x14ac:dyDescent="0.25">
      <c r="B10036" s="238">
        <v>9973</v>
      </c>
      <c r="C10036" s="237">
        <v>-3.6120697920012503</v>
      </c>
    </row>
    <row r="10037" spans="2:3" x14ac:dyDescent="0.25">
      <c r="B10037" s="238">
        <v>9974</v>
      </c>
      <c r="C10037" s="237">
        <v>214.00822071087646</v>
      </c>
    </row>
    <row r="10038" spans="2:3" x14ac:dyDescent="0.25">
      <c r="B10038" s="238">
        <v>9975</v>
      </c>
      <c r="C10038" s="237">
        <v>183.92312934672941</v>
      </c>
    </row>
    <row r="10039" spans="2:3" x14ac:dyDescent="0.25">
      <c r="B10039" s="238">
        <v>9976</v>
      </c>
      <c r="C10039" s="237">
        <v>253.03905994740512</v>
      </c>
    </row>
    <row r="10040" spans="2:3" x14ac:dyDescent="0.25">
      <c r="B10040" s="238">
        <v>9977</v>
      </c>
      <c r="C10040" s="237">
        <v>172.23484847350784</v>
      </c>
    </row>
    <row r="10041" spans="2:3" x14ac:dyDescent="0.25">
      <c r="B10041" s="238">
        <v>9978</v>
      </c>
      <c r="C10041" s="237">
        <v>-34.079012865460243</v>
      </c>
    </row>
    <row r="10042" spans="2:3" x14ac:dyDescent="0.25">
      <c r="B10042" s="238">
        <v>9979</v>
      </c>
      <c r="C10042" s="237">
        <v>272.18295940004418</v>
      </c>
    </row>
    <row r="10043" spans="2:3" x14ac:dyDescent="0.25">
      <c r="B10043" s="238">
        <v>9980</v>
      </c>
      <c r="C10043" s="237">
        <v>60.742061945147874</v>
      </c>
    </row>
    <row r="10044" spans="2:3" x14ac:dyDescent="0.25">
      <c r="B10044" s="238">
        <v>9981</v>
      </c>
      <c r="C10044" s="237">
        <v>191.67393456107629</v>
      </c>
    </row>
    <row r="10045" spans="2:3" x14ac:dyDescent="0.25">
      <c r="B10045" s="238">
        <v>9982</v>
      </c>
      <c r="C10045" s="237">
        <v>235.58559252547263</v>
      </c>
    </row>
    <row r="10046" spans="2:3" x14ac:dyDescent="0.25">
      <c r="B10046" s="238">
        <v>9983</v>
      </c>
      <c r="C10046" s="237">
        <v>49.424727247109132</v>
      </c>
    </row>
    <row r="10047" spans="2:3" x14ac:dyDescent="0.25">
      <c r="B10047" s="238">
        <v>9984</v>
      </c>
      <c r="C10047" s="237">
        <v>127.07904141579372</v>
      </c>
    </row>
    <row r="10048" spans="2:3" x14ac:dyDescent="0.25">
      <c r="B10048" s="238">
        <v>9985</v>
      </c>
      <c r="C10048" s="237">
        <v>306.69875889678769</v>
      </c>
    </row>
    <row r="10049" spans="2:3" x14ac:dyDescent="0.25">
      <c r="B10049" s="238">
        <v>9986</v>
      </c>
      <c r="C10049" s="237">
        <v>-48.042627144268181</v>
      </c>
    </row>
    <row r="10050" spans="2:3" x14ac:dyDescent="0.25">
      <c r="B10050" s="238">
        <v>9987</v>
      </c>
      <c r="C10050" s="237">
        <v>250.47120500105953</v>
      </c>
    </row>
    <row r="10051" spans="2:3" x14ac:dyDescent="0.25">
      <c r="B10051" s="238">
        <v>9988</v>
      </c>
      <c r="C10051" s="237">
        <v>31.032903411199612</v>
      </c>
    </row>
    <row r="10052" spans="2:3" x14ac:dyDescent="0.25">
      <c r="B10052" s="238">
        <v>9989</v>
      </c>
      <c r="C10052" s="237">
        <v>273.19284772868991</v>
      </c>
    </row>
    <row r="10053" spans="2:3" x14ac:dyDescent="0.25">
      <c r="B10053" s="238">
        <v>9990</v>
      </c>
      <c r="C10053" s="237">
        <v>-137.1213170409564</v>
      </c>
    </row>
    <row r="10054" spans="2:3" x14ac:dyDescent="0.25">
      <c r="B10054" s="238">
        <v>9991</v>
      </c>
      <c r="C10054" s="237">
        <v>124.22798608262057</v>
      </c>
    </row>
    <row r="10055" spans="2:3" x14ac:dyDescent="0.25">
      <c r="B10055" s="238">
        <v>9992</v>
      </c>
      <c r="C10055" s="237">
        <v>38.544655932141211</v>
      </c>
    </row>
    <row r="10056" spans="2:3" x14ac:dyDescent="0.25">
      <c r="B10056" s="238">
        <v>9993</v>
      </c>
      <c r="C10056" s="237">
        <v>50.677995079340306</v>
      </c>
    </row>
    <row r="10057" spans="2:3" x14ac:dyDescent="0.25">
      <c r="B10057" s="238">
        <v>9994</v>
      </c>
      <c r="C10057" s="237">
        <v>8.3766005207333336</v>
      </c>
    </row>
    <row r="10058" spans="2:3" x14ac:dyDescent="0.25">
      <c r="B10058" s="238">
        <v>9995</v>
      </c>
      <c r="C10058" s="237">
        <v>21.757546935898603</v>
      </c>
    </row>
    <row r="10059" spans="2:3" x14ac:dyDescent="0.25">
      <c r="B10059" s="238">
        <v>9996</v>
      </c>
      <c r="C10059" s="237">
        <v>-3.1802592691231126</v>
      </c>
    </row>
    <row r="10060" spans="2:3" x14ac:dyDescent="0.25">
      <c r="B10060" s="238">
        <v>9997</v>
      </c>
      <c r="C10060" s="237">
        <v>191.87256112772633</v>
      </c>
    </row>
    <row r="10061" spans="2:3" x14ac:dyDescent="0.25">
      <c r="B10061" s="238">
        <v>9998</v>
      </c>
      <c r="C10061" s="237">
        <v>84.252747110289093</v>
      </c>
    </row>
    <row r="10062" spans="2:3" x14ac:dyDescent="0.25">
      <c r="B10062" s="238">
        <v>9999</v>
      </c>
      <c r="C10062" s="237">
        <v>174.10075368279021</v>
      </c>
    </row>
    <row r="10063" spans="2:3" x14ac:dyDescent="0.25">
      <c r="B10063" s="238">
        <v>10000</v>
      </c>
      <c r="C10063" s="237">
        <v>187.08630417619509</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757</v>
      </c>
      <c r="C1" s="329"/>
      <c r="D1" s="328"/>
      <c r="E1" s="329"/>
      <c r="F1" s="304"/>
      <c r="G1" s="5"/>
      <c r="H1" s="5"/>
      <c r="I1" s="5"/>
      <c r="J1" s="5"/>
      <c r="K1" s="5"/>
      <c r="L1" s="5"/>
      <c r="M1" s="5"/>
      <c r="N1" s="5"/>
      <c r="O1" s="5"/>
      <c r="P1" s="5"/>
      <c r="Q1" s="154"/>
      <c r="R1" s="217" t="s">
        <v>173</v>
      </c>
      <c r="S1" s="217" t="s">
        <v>174</v>
      </c>
      <c r="T1" s="217" t="s">
        <v>175</v>
      </c>
    </row>
    <row r="2" spans="1:21" x14ac:dyDescent="0.25">
      <c r="A2" s="2"/>
      <c r="B2" s="5"/>
      <c r="C2" s="218" t="s">
        <v>173</v>
      </c>
      <c r="D2" s="218" t="s">
        <v>174</v>
      </c>
      <c r="E2" s="218" t="s">
        <v>175</v>
      </c>
      <c r="F2" s="5"/>
      <c r="G2" s="5"/>
      <c r="H2" s="5"/>
      <c r="I2" s="5"/>
      <c r="J2" s="5"/>
      <c r="K2" s="5"/>
      <c r="L2" s="5"/>
      <c r="M2" s="5"/>
      <c r="N2" s="5"/>
      <c r="O2" s="5"/>
      <c r="P2" s="5"/>
      <c r="Q2" s="154">
        <v>1</v>
      </c>
      <c r="R2" s="20">
        <f t="shared" ref="R2:R13" si="0">IF(OR(ROUND(C$16+0.3,0)&gt;$Q2,ROUND(C$16+0.3,0)=$Q2),C$13^2,"")</f>
        <v>449.44000000000011</v>
      </c>
      <c r="S2" s="20">
        <f t="shared" ref="S2:S13" si="1">IF(OR(ROUND(D$16+0.3,0)&gt;$Q2,ROUND(D$16+0.3,0)=$Q2),D$13^2,"")</f>
        <v>449.44000000000011</v>
      </c>
      <c r="T2" s="20" t="str">
        <f t="shared" ref="T2:T13" si="2">IF(OR(ROUND(E$16+0.3,0)&gt;$Q2,ROUND(E$16+0.3,0)=$Q2),E$13^2,"")</f>
        <v/>
      </c>
      <c r="U2" s="164" t="s">
        <v>185</v>
      </c>
    </row>
    <row r="3" spans="1:21" x14ac:dyDescent="0.25">
      <c r="A3" s="5"/>
      <c r="B3" s="155" t="s">
        <v>102</v>
      </c>
      <c r="C3" s="220">
        <v>43983</v>
      </c>
      <c r="D3" s="221"/>
      <c r="E3" s="221"/>
      <c r="F3" s="156"/>
      <c r="G3" s="5"/>
      <c r="H3" s="5"/>
      <c r="I3" s="5"/>
      <c r="J3" s="5"/>
      <c r="K3" s="5"/>
      <c r="L3" s="5"/>
      <c r="M3" s="5"/>
      <c r="N3" s="5"/>
      <c r="O3" s="5"/>
      <c r="P3" s="5"/>
      <c r="Q3" s="154">
        <f>Q2+1</f>
        <v>2</v>
      </c>
      <c r="R3" s="20">
        <f t="shared" si="0"/>
        <v>449.44000000000011</v>
      </c>
      <c r="S3" s="20">
        <f t="shared" si="1"/>
        <v>449.44000000000011</v>
      </c>
      <c r="T3" s="20" t="str">
        <f t="shared" si="2"/>
        <v/>
      </c>
    </row>
    <row r="4" spans="1:21" x14ac:dyDescent="0.25">
      <c r="A4" s="5"/>
      <c r="B4" s="155" t="s">
        <v>103</v>
      </c>
      <c r="C4" s="222">
        <v>2</v>
      </c>
      <c r="D4" s="223"/>
      <c r="E4" s="223"/>
      <c r="F4" s="156" t="s">
        <v>104</v>
      </c>
      <c r="G4" s="5"/>
      <c r="H4" s="5"/>
      <c r="I4" s="5"/>
      <c r="J4" s="5"/>
      <c r="K4" s="5"/>
      <c r="L4" s="5"/>
      <c r="M4" s="5"/>
      <c r="N4" s="5"/>
      <c r="O4" s="5"/>
      <c r="P4" s="5"/>
      <c r="Q4" s="154">
        <f t="shared" ref="Q4:Q68" si="3">Q3+1</f>
        <v>3</v>
      </c>
      <c r="R4" s="20">
        <f t="shared" si="0"/>
        <v>449.44000000000011</v>
      </c>
      <c r="S4" s="20">
        <f t="shared" si="1"/>
        <v>449.44000000000011</v>
      </c>
      <c r="T4" s="20" t="str">
        <f t="shared" si="2"/>
        <v/>
      </c>
    </row>
    <row r="5" spans="1:21" x14ac:dyDescent="0.25">
      <c r="A5" s="5"/>
      <c r="B5" s="155" t="s">
        <v>105</v>
      </c>
      <c r="C5" s="224">
        <v>18</v>
      </c>
      <c r="D5" s="225"/>
      <c r="E5" s="225"/>
      <c r="F5" s="156" t="s">
        <v>118</v>
      </c>
      <c r="G5" s="5"/>
      <c r="H5" s="5"/>
      <c r="I5" s="5"/>
      <c r="J5" s="5"/>
      <c r="K5" s="5"/>
      <c r="L5" s="5"/>
      <c r="M5" s="5"/>
      <c r="N5" s="5"/>
      <c r="O5" s="5"/>
      <c r="P5" s="5"/>
      <c r="Q5" s="154">
        <f t="shared" si="3"/>
        <v>4</v>
      </c>
      <c r="R5" s="20">
        <f t="shared" si="0"/>
        <v>449.44000000000011</v>
      </c>
      <c r="S5" s="20">
        <f t="shared" si="1"/>
        <v>449.44000000000011</v>
      </c>
      <c r="T5" s="20" t="str">
        <f t="shared" si="2"/>
        <v/>
      </c>
    </row>
    <row r="6" spans="1:21" x14ac:dyDescent="0.25">
      <c r="A6" s="5"/>
      <c r="B6" s="155" t="s">
        <v>106</v>
      </c>
      <c r="C6" s="255" t="s">
        <v>1</v>
      </c>
      <c r="D6" s="256"/>
      <c r="E6" s="256"/>
      <c r="F6" s="156" t="s">
        <v>107</v>
      </c>
      <c r="G6" s="5"/>
      <c r="H6" s="5"/>
      <c r="I6" s="5"/>
      <c r="J6" s="5"/>
      <c r="K6" s="5"/>
      <c r="L6" s="5"/>
      <c r="M6" s="5"/>
      <c r="N6" s="5"/>
      <c r="O6" s="5"/>
      <c r="P6" s="5"/>
      <c r="Q6" s="154">
        <f t="shared" si="3"/>
        <v>5</v>
      </c>
      <c r="R6" s="20">
        <f t="shared" si="0"/>
        <v>449.44000000000011</v>
      </c>
      <c r="S6" s="20">
        <f t="shared" si="1"/>
        <v>449.44000000000011</v>
      </c>
      <c r="T6" s="20" t="str">
        <f t="shared" si="2"/>
        <v/>
      </c>
    </row>
    <row r="7" spans="1:21" x14ac:dyDescent="0.25">
      <c r="A7" s="5"/>
      <c r="B7" s="155" t="s">
        <v>108</v>
      </c>
      <c r="C7" s="222">
        <v>10</v>
      </c>
      <c r="D7" s="223"/>
      <c r="E7" s="223"/>
      <c r="F7" s="156" t="s">
        <v>119</v>
      </c>
      <c r="G7" s="5"/>
      <c r="H7" s="5"/>
      <c r="I7" s="5"/>
      <c r="J7" s="5"/>
      <c r="K7" s="5"/>
      <c r="L7" s="5"/>
      <c r="M7" s="5"/>
      <c r="N7" s="5"/>
      <c r="O7" s="5"/>
      <c r="P7" s="5"/>
      <c r="Q7" s="154">
        <f t="shared" si="3"/>
        <v>6</v>
      </c>
      <c r="R7" s="20">
        <f t="shared" si="0"/>
        <v>449.44000000000011</v>
      </c>
      <c r="S7" s="20">
        <f t="shared" si="1"/>
        <v>449.44000000000011</v>
      </c>
      <c r="T7" s="20" t="str">
        <f t="shared" si="2"/>
        <v/>
      </c>
    </row>
    <row r="8" spans="1:21" x14ac:dyDescent="0.25">
      <c r="A8" s="5"/>
      <c r="B8" s="155" t="s">
        <v>109</v>
      </c>
      <c r="C8" s="222">
        <v>30</v>
      </c>
      <c r="D8" s="223"/>
      <c r="E8" s="223"/>
      <c r="F8" s="156" t="s">
        <v>120</v>
      </c>
      <c r="G8" s="5"/>
      <c r="H8" s="5"/>
      <c r="I8" s="5"/>
      <c r="J8" s="5"/>
      <c r="K8" s="5"/>
      <c r="L8" s="5"/>
      <c r="M8" s="5"/>
      <c r="N8" s="5"/>
      <c r="O8" s="5"/>
      <c r="P8" s="5"/>
      <c r="Q8" s="154">
        <f t="shared" si="3"/>
        <v>7</v>
      </c>
      <c r="R8" s="20">
        <f t="shared" si="0"/>
        <v>449.44000000000011</v>
      </c>
      <c r="S8" s="20">
        <f t="shared" si="1"/>
        <v>449.44000000000011</v>
      </c>
      <c r="T8" s="20" t="str">
        <f t="shared" si="2"/>
        <v/>
      </c>
    </row>
    <row r="9" spans="1:21" x14ac:dyDescent="0.25">
      <c r="A9" s="5"/>
      <c r="B9" s="155" t="s">
        <v>177</v>
      </c>
      <c r="C9" s="224">
        <v>200</v>
      </c>
      <c r="D9" s="225"/>
      <c r="E9" s="225"/>
      <c r="F9" s="156" t="s">
        <v>121</v>
      </c>
      <c r="G9" s="5"/>
      <c r="H9" s="5"/>
      <c r="I9" s="5"/>
      <c r="J9" s="5"/>
      <c r="K9" s="5"/>
      <c r="L9" s="5"/>
      <c r="M9" s="5"/>
      <c r="N9" s="5"/>
      <c r="O9" s="5"/>
      <c r="P9" s="5"/>
      <c r="Q9" s="154">
        <f t="shared" si="3"/>
        <v>8</v>
      </c>
      <c r="R9" s="20">
        <f t="shared" si="0"/>
        <v>449.44000000000011</v>
      </c>
      <c r="S9" s="20">
        <f t="shared" si="1"/>
        <v>449.44000000000011</v>
      </c>
      <c r="T9" s="20" t="str">
        <f t="shared" si="2"/>
        <v/>
      </c>
    </row>
    <row r="10" spans="1:21" x14ac:dyDescent="0.25">
      <c r="A10" s="5"/>
      <c r="B10" s="155" t="s">
        <v>178</v>
      </c>
      <c r="C10" s="226">
        <v>0.5</v>
      </c>
      <c r="D10" s="227">
        <v>0.8</v>
      </c>
      <c r="E10" s="227">
        <v>0.9</v>
      </c>
      <c r="F10" s="156" t="s">
        <v>179</v>
      </c>
      <c r="G10" s="5"/>
      <c r="H10" s="5"/>
      <c r="I10" s="5"/>
      <c r="J10" s="5"/>
      <c r="K10" s="5"/>
      <c r="L10" s="5"/>
      <c r="M10" s="5"/>
      <c r="N10" s="5"/>
      <c r="O10" s="5"/>
      <c r="P10" s="5"/>
      <c r="Q10" s="154">
        <f t="shared" si="3"/>
        <v>9</v>
      </c>
      <c r="R10" s="20">
        <f t="shared" si="0"/>
        <v>449.44000000000011</v>
      </c>
      <c r="S10" s="20">
        <f t="shared" si="1"/>
        <v>449.44000000000011</v>
      </c>
      <c r="T10" s="20" t="str">
        <f t="shared" si="2"/>
        <v/>
      </c>
    </row>
    <row r="11" spans="1:21" x14ac:dyDescent="0.25">
      <c r="A11" s="5"/>
      <c r="B11" s="160" t="s">
        <v>126</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127</v>
      </c>
      <c r="G11" s="5"/>
      <c r="H11" s="5"/>
      <c r="I11" s="5"/>
      <c r="J11" s="5"/>
      <c r="K11" s="5"/>
      <c r="L11" s="5"/>
      <c r="M11" s="5"/>
      <c r="N11" s="5"/>
      <c r="O11" s="5"/>
      <c r="P11" s="5"/>
      <c r="Q11" s="154">
        <f t="shared" si="3"/>
        <v>10</v>
      </c>
      <c r="R11" s="20">
        <f t="shared" si="0"/>
        <v>449.44000000000011</v>
      </c>
      <c r="S11" s="20">
        <f t="shared" si="1"/>
        <v>449.44000000000011</v>
      </c>
      <c r="T11" s="20" t="str">
        <f t="shared" si="2"/>
        <v/>
      </c>
    </row>
    <row r="12" spans="1:21" x14ac:dyDescent="0.25">
      <c r="A12" s="5"/>
      <c r="B12" s="155" t="s">
        <v>110</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122</v>
      </c>
      <c r="G12" s="5"/>
      <c r="H12" s="5"/>
      <c r="I12" s="5"/>
      <c r="J12" s="5"/>
      <c r="K12" s="5"/>
      <c r="L12" s="5"/>
      <c r="M12" s="5"/>
      <c r="N12" s="5"/>
      <c r="O12" s="5"/>
      <c r="P12" s="5"/>
      <c r="Q12" s="154">
        <f t="shared" si="3"/>
        <v>11</v>
      </c>
      <c r="R12" s="20">
        <f t="shared" si="0"/>
        <v>449.44000000000011</v>
      </c>
      <c r="S12" s="20">
        <f t="shared" si="1"/>
        <v>449.44000000000011</v>
      </c>
      <c r="T12" s="20" t="str">
        <f t="shared" si="2"/>
        <v/>
      </c>
    </row>
    <row r="13" spans="1:21" x14ac:dyDescent="0.25">
      <c r="A13" s="5"/>
      <c r="B13" s="155" t="s">
        <v>111</v>
      </c>
      <c r="C13" s="228">
        <f>IF(OR(ISBLANK(C6),ISBLANK(C7),ISBLANK(C8)),"",(C8-C7)*VLOOKUP(C6,VLookups!$A$4:$B$13,2,FALSE))</f>
        <v>21.200000000000003</v>
      </c>
      <c r="D13" s="229">
        <f>IF(OR(ISBLANK($C$6),ISBLANK($C$7),ISBLANK($C$8)),"",(IF(ISBLANK(D8),$C$8,D8)-IF(ISBLANK(D7),$C$7,D7))*VLOOKUP(IF(ISBLANK(D6),$C$6,D6),VLookups!$A$4:$B$13,2,FALSE))</f>
        <v>21.200000000000003</v>
      </c>
      <c r="E13" s="229">
        <f>IF(OR(ISBLANK($C$6),ISBLANK($C$7),ISBLANK($C$8)),"",(IF(ISBLANK(E8),$C$8,E8)-IF(ISBLANK(E7),$C$7,E7))*VLOOKUP(IF(ISBLANK(E6),$C$6,E6),VLookups!$A$4:$B$13,2,FALSE))</f>
        <v>21.200000000000003</v>
      </c>
      <c r="F13" s="157" t="s">
        <v>123</v>
      </c>
      <c r="G13" s="5"/>
      <c r="H13" s="5"/>
      <c r="I13" s="5"/>
      <c r="J13" s="5"/>
      <c r="K13" s="5"/>
      <c r="L13" s="5"/>
      <c r="M13" s="5"/>
      <c r="N13" s="5"/>
      <c r="O13" s="5"/>
      <c r="P13" s="5"/>
      <c r="Q13" s="154">
        <f t="shared" si="3"/>
        <v>12</v>
      </c>
      <c r="R13" s="20" t="str">
        <f t="shared" si="0"/>
        <v/>
      </c>
      <c r="S13" s="20">
        <f t="shared" si="1"/>
        <v>449.44000000000011</v>
      </c>
      <c r="T13" s="20" t="str">
        <f t="shared" si="2"/>
        <v/>
      </c>
    </row>
    <row r="14" spans="1:21" x14ac:dyDescent="0.25">
      <c r="A14" s="5"/>
      <c r="B14" s="269" t="s">
        <v>714</v>
      </c>
      <c r="C14" s="336"/>
      <c r="D14" s="336"/>
      <c r="E14" s="336"/>
      <c r="F14" s="270" t="s">
        <v>719</v>
      </c>
      <c r="G14" s="5"/>
      <c r="H14" s="5"/>
      <c r="I14" s="5"/>
      <c r="J14" s="5"/>
      <c r="K14" s="5"/>
      <c r="L14" s="5"/>
      <c r="M14" s="5"/>
      <c r="N14" s="5"/>
      <c r="O14" s="5"/>
      <c r="P14" s="5"/>
      <c r="Q14" s="154"/>
      <c r="R14" s="20"/>
      <c r="S14" s="20"/>
      <c r="T14" s="20"/>
    </row>
    <row r="15" spans="1:21" x14ac:dyDescent="0.25">
      <c r="A15" s="5"/>
      <c r="B15" s="155" t="s">
        <v>112</v>
      </c>
      <c r="C15" s="228">
        <f>IF(OR(ISBLANK(C10),C12="",C13=""),"",_xlfn.NORM.INV(1-C10,C12,IF(ISBLANK(C14),C13,C14)))</f>
        <v>18.666666666666668</v>
      </c>
      <c r="D15" s="229">
        <f>IF(OR(ISBLANK($C$10),$C$12="",$C$13=""),"",_xlfn.NORM.INV(1-IF(ISBLANK(D10),$C$10,D10),IF(ISBLANK(D12),$C$12,D12),IF(ISBLANK(D14),IF(ISBLANK(D13),$C$13,D13),D14)))</f>
        <v>0.8242965149208743</v>
      </c>
      <c r="E15" s="229">
        <f>IF(OR(ISBLANK($C$10),$C$12="",$C$13=""),"",_xlfn.NORM.INV(1-IF(ISBLANK(E10),$C$10,E10),IF(ISBLANK(E12),$C$12,E12),IF(ISBLANK(E14),IF(ISBLANK(E13),$C$13,E13),E14)))</f>
        <v>-8.5022265228788676</v>
      </c>
      <c r="F15" s="156" t="s">
        <v>124</v>
      </c>
      <c r="G15" s="5"/>
      <c r="H15" s="5"/>
      <c r="I15" s="5"/>
      <c r="J15" s="5"/>
      <c r="K15" s="5"/>
      <c r="L15" s="5"/>
      <c r="M15" s="5"/>
      <c r="N15" s="5"/>
      <c r="O15" s="5"/>
      <c r="P15" s="5"/>
      <c r="Q15" s="154">
        <f>Q13+1</f>
        <v>13</v>
      </c>
      <c r="R15" s="20" t="str">
        <f t="shared" ref="R15:T16" si="4">IF(OR(ROUND(C$16+0.3,0)&gt;$Q15,ROUND(C$16+0.3,0)=$Q15),C$13^2,"")</f>
        <v/>
      </c>
      <c r="S15" s="20">
        <f t="shared" si="4"/>
        <v>449.44000000000011</v>
      </c>
      <c r="T15" s="20" t="str">
        <f t="shared" si="4"/>
        <v/>
      </c>
    </row>
    <row r="16" spans="1:21" x14ac:dyDescent="0.25">
      <c r="A16" s="5"/>
      <c r="B16" s="155" t="s">
        <v>113</v>
      </c>
      <c r="C16" s="337">
        <f>IF(OR(C9="",C15=""),"",C9/C15)</f>
        <v>10.714285714285714</v>
      </c>
      <c r="D16" s="338">
        <f>IF(OR($C$9="",$C$15=""),"",IF(ISBLANK(D9),$C$9,D9)/IF(ISBLANK(D15),$C$15,D15))</f>
        <v>242.6311362231082</v>
      </c>
      <c r="E16" s="338">
        <f>IF(OR($C$9="",$C$15=""),"",IF(ISBLANK(E9),$C$9,E9)/IF(ISBLANK(E15),$C$15,E15))</f>
        <v>-23.523249993612225</v>
      </c>
      <c r="F16" s="156" t="s">
        <v>176</v>
      </c>
      <c r="G16" s="5"/>
      <c r="H16" s="5"/>
      <c r="I16" s="5"/>
      <c r="J16" s="5"/>
      <c r="K16" s="5"/>
      <c r="L16" s="5"/>
      <c r="M16" s="5"/>
      <c r="N16" s="5"/>
      <c r="O16" s="5"/>
      <c r="P16" s="5"/>
      <c r="Q16" s="154">
        <f t="shared" si="3"/>
        <v>14</v>
      </c>
      <c r="R16" s="20" t="str">
        <f t="shared" si="4"/>
        <v/>
      </c>
      <c r="S16" s="20">
        <f t="shared" si="4"/>
        <v>449.44000000000011</v>
      </c>
      <c r="T16" s="20" t="str">
        <f t="shared" si="4"/>
        <v/>
      </c>
    </row>
    <row r="17" spans="1:20" x14ac:dyDescent="0.25">
      <c r="A17" s="5"/>
      <c r="B17" s="269" t="s">
        <v>767</v>
      </c>
      <c r="C17" s="336">
        <v>0.3</v>
      </c>
      <c r="D17" s="336"/>
      <c r="E17" s="336"/>
      <c r="F17" s="270" t="s">
        <v>766</v>
      </c>
      <c r="G17" s="5"/>
      <c r="H17" s="5"/>
      <c r="I17" s="5"/>
      <c r="J17" s="5"/>
      <c r="K17" s="5"/>
      <c r="L17" s="5"/>
      <c r="M17" s="5"/>
      <c r="N17" s="5"/>
      <c r="O17" s="5"/>
      <c r="P17" s="5"/>
      <c r="Q17" s="154"/>
      <c r="R17" s="20"/>
      <c r="S17" s="20"/>
      <c r="T17" s="20"/>
    </row>
    <row r="18" spans="1:20" x14ac:dyDescent="0.25">
      <c r="A18" s="5"/>
      <c r="B18" s="155" t="s">
        <v>114</v>
      </c>
      <c r="C18" s="230">
        <f>IF(OR(C4="",C16=""),"",C4*ROUND(C16+C17,0))</f>
        <v>22</v>
      </c>
      <c r="D18" s="231">
        <f>IF(OR($C$4="",$C$16=""),"",IF(ISBLANK(D4),$C$4,D4)*ROUND(IF(ISBLANK(D16),$C$16,D16)+(IF(ISBLANK(D17),$C$17,D17)),0))</f>
        <v>486</v>
      </c>
      <c r="E18" s="231">
        <f>IF(OR($C$4="",$C$16=""),"",IF(ISBLANK(E4),$C$4,E4)*ROUND(IF(ISBLANK(E16),$C$16,E16)+(IF(ISBLANK(E17),$C$17,E17)),0))</f>
        <v>-46</v>
      </c>
      <c r="F18" s="156" t="s">
        <v>115</v>
      </c>
      <c r="G18" s="5"/>
      <c r="H18" s="5"/>
      <c r="I18" s="5"/>
      <c r="J18" s="5"/>
      <c r="K18" s="5"/>
      <c r="L18" s="5"/>
      <c r="M18" s="5"/>
      <c r="N18" s="5"/>
      <c r="O18" s="5"/>
      <c r="P18" s="5"/>
      <c r="Q18" s="15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9" t="s">
        <v>764</v>
      </c>
      <c r="C19" s="223"/>
      <c r="D19" s="223"/>
      <c r="E19" s="223"/>
      <c r="F19" s="270" t="s">
        <v>765</v>
      </c>
      <c r="G19" s="5"/>
      <c r="H19" s="5"/>
      <c r="I19" s="5"/>
      <c r="J19" s="5"/>
      <c r="K19" s="5"/>
      <c r="L19" s="5"/>
      <c r="M19" s="5"/>
      <c r="N19" s="5"/>
      <c r="O19" s="5"/>
      <c r="P19" s="5"/>
      <c r="Q19" s="154">
        <f t="shared" si="3"/>
        <v>16</v>
      </c>
      <c r="R19" s="20" t="str">
        <f t="shared" si="5"/>
        <v/>
      </c>
      <c r="S19" s="20">
        <f t="shared" si="6"/>
        <v>449.44000000000011</v>
      </c>
      <c r="T19" s="20" t="str">
        <f t="shared" si="7"/>
        <v/>
      </c>
    </row>
    <row r="20" spans="1:20" x14ac:dyDescent="0.25">
      <c r="A20" s="5"/>
      <c r="B20" s="155" t="s">
        <v>116</v>
      </c>
      <c r="C20" s="232">
        <f>IF(C18="","",C18*7+C19)</f>
        <v>154</v>
      </c>
      <c r="D20" s="233">
        <f>IF($C$18="","",IF(ISBLANK(D18),$C$18,D18)*7+IF(ISBLANK(D19),$C$19,D19))</f>
        <v>3402</v>
      </c>
      <c r="E20" s="233">
        <f>IF($C$18="","",IF(ISBLANK(E18),$C$18,E18)*7+IF(ISBLANK(E19),$C$19,E19))</f>
        <v>-322</v>
      </c>
      <c r="F20" s="158" t="s">
        <v>117</v>
      </c>
      <c r="G20" s="5"/>
      <c r="H20" s="5"/>
      <c r="I20" s="5"/>
      <c r="J20" s="5"/>
      <c r="K20" s="5"/>
      <c r="L20" s="5"/>
      <c r="M20" s="5"/>
      <c r="N20" s="5"/>
      <c r="O20" s="5"/>
      <c r="P20" s="5"/>
      <c r="Q20" s="154">
        <f t="shared" si="3"/>
        <v>17</v>
      </c>
      <c r="R20" s="20" t="str">
        <f t="shared" si="5"/>
        <v/>
      </c>
      <c r="S20" s="20">
        <f t="shared" si="6"/>
        <v>449.44000000000011</v>
      </c>
      <c r="T20" s="20" t="str">
        <f t="shared" si="7"/>
        <v/>
      </c>
    </row>
    <row r="21" spans="1:20" ht="18.75" x14ac:dyDescent="0.3">
      <c r="A21" s="5"/>
      <c r="B21" s="155" t="s">
        <v>180</v>
      </c>
      <c r="C21" s="335">
        <f>IF(OR(C3="",C20=""),"",C3+C20)</f>
        <v>44137</v>
      </c>
      <c r="D21" s="335">
        <f>IF(OR($C$3="",$C$20=""),"",IF(ISBLANK(D3),$C$3,D3)+IF(ISBLANK(D20),$C$20,D20))</f>
        <v>47385</v>
      </c>
      <c r="E21" s="335">
        <f>IF(OR($C$3="",$C$20=""),"",IF(ISBLANK(E3),$C$3,E3)+IF(ISBLANK(E20),$C$20,E20))</f>
        <v>43661</v>
      </c>
      <c r="F21" s="156" t="s">
        <v>125</v>
      </c>
      <c r="G21" s="5"/>
      <c r="H21" s="5"/>
      <c r="I21" s="5"/>
      <c r="J21" s="5"/>
      <c r="K21" s="5"/>
      <c r="L21" s="5"/>
      <c r="M21" s="5"/>
      <c r="N21" s="5"/>
      <c r="O21" s="5"/>
      <c r="P21" s="5"/>
      <c r="Q21" s="154">
        <f t="shared" si="3"/>
        <v>18</v>
      </c>
      <c r="R21" s="20" t="str">
        <f t="shared" si="5"/>
        <v/>
      </c>
      <c r="S21" s="20">
        <f t="shared" si="6"/>
        <v>449.44000000000011</v>
      </c>
      <c r="T21" s="20" t="str">
        <f t="shared" si="7"/>
        <v/>
      </c>
    </row>
    <row r="22" spans="1:20" x14ac:dyDescent="0.25">
      <c r="A22" s="2"/>
      <c r="B22" s="5"/>
      <c r="C22" s="353" t="s">
        <v>779</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0.1.6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99</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100</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64</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169</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769</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167</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62</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166</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168</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702</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703</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704</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61</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94" t="s">
        <v>708</v>
      </c>
      <c r="C38" s="394"/>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736</v>
      </c>
      <c r="C1" s="53"/>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759</v>
      </c>
      <c r="C2" s="416" t="s">
        <v>780</v>
      </c>
      <c r="D2" s="413" t="s">
        <v>737</v>
      </c>
      <c r="E2" s="413" t="s">
        <v>760</v>
      </c>
      <c r="F2" s="416" t="s">
        <v>739</v>
      </c>
      <c r="G2" s="416" t="s">
        <v>758</v>
      </c>
      <c r="H2" s="416" t="s">
        <v>761</v>
      </c>
      <c r="I2" s="416" t="s">
        <v>761</v>
      </c>
      <c r="J2" s="416" t="s">
        <v>738</v>
      </c>
      <c r="K2" s="416" t="s">
        <v>738</v>
      </c>
      <c r="L2" s="312" t="s">
        <v>771</v>
      </c>
      <c r="M2" s="312" t="s">
        <v>735</v>
      </c>
      <c r="O2" s="415" t="s">
        <v>740</v>
      </c>
      <c r="P2" s="415" t="s">
        <v>741</v>
      </c>
    </row>
    <row r="3" spans="1:26" x14ac:dyDescent="0.25">
      <c r="A3" s="414"/>
      <c r="B3" s="414"/>
      <c r="C3" s="417"/>
      <c r="D3" s="414"/>
      <c r="E3" s="414"/>
      <c r="F3" s="417"/>
      <c r="G3" s="417"/>
      <c r="H3" s="417"/>
      <c r="I3" s="417"/>
      <c r="J3" s="417"/>
      <c r="K3" s="417"/>
      <c r="L3" s="314">
        <v>0.15</v>
      </c>
      <c r="M3" s="314">
        <v>0.85</v>
      </c>
      <c r="O3" s="415"/>
      <c r="P3" s="415"/>
    </row>
    <row r="4" spans="1:26" x14ac:dyDescent="0.25">
      <c r="A4" s="414"/>
      <c r="B4" s="414"/>
      <c r="C4" s="417"/>
      <c r="D4" s="414"/>
      <c r="E4" s="414"/>
      <c r="F4" s="417"/>
      <c r="G4" s="417"/>
      <c r="H4" s="417"/>
      <c r="I4" s="417"/>
      <c r="J4" s="417"/>
      <c r="K4" s="417"/>
      <c r="L4" s="326">
        <f ca="1">IFERROR(_xlfn.NORM.INV(1-L3,$O$20,$P$20),"")</f>
        <v>47.183839733347298</v>
      </c>
      <c r="M4" s="326">
        <f ca="1">IFERROR(_xlfn.NORM.INV(1-M3,$O$20,$P$20),"")</f>
        <v>21.566160266652698</v>
      </c>
      <c r="O4" s="415"/>
      <c r="P4" s="415"/>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6" t="s">
        <v>768</v>
      </c>
      <c r="P7" s="416" t="s">
        <v>742</v>
      </c>
      <c r="Q7" s="416" t="s">
        <v>743</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7"/>
      <c r="P8" s="417"/>
      <c r="Q8" s="417"/>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8"/>
      <c r="P9" s="418"/>
      <c r="Q9" s="418"/>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6" t="s">
        <v>746</v>
      </c>
      <c r="P12" s="416" t="s">
        <v>747</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7"/>
      <c r="P13" s="417"/>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8"/>
      <c r="P14" s="418"/>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6" t="s">
        <v>745</v>
      </c>
      <c r="P17" s="416" t="s">
        <v>744</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7"/>
      <c r="P18" s="417"/>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8"/>
      <c r="P19" s="418"/>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770</v>
      </c>
      <c r="B57" s="1"/>
      <c r="C57" s="1"/>
      <c r="J57" s="310"/>
      <c r="K57" s="310"/>
      <c r="L57" s="353" t="s">
        <v>779</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0.1.6 – © 2015-2020, William W. Davis, MSPM, PMP</v>
      </c>
      <c r="C78" s="19"/>
      <c r="D78" s="5"/>
      <c r="E78" s="5"/>
      <c r="F78" s="5"/>
      <c r="G78" s="5"/>
    </row>
    <row r="79" spans="1:11" x14ac:dyDescent="0.25">
      <c r="A79" s="2"/>
      <c r="B79" s="375" t="s">
        <v>99</v>
      </c>
      <c r="C79" s="375"/>
      <c r="D79" s="375"/>
      <c r="E79" s="375"/>
      <c r="F79" s="375"/>
      <c r="G79" s="375"/>
      <c r="H79" s="375"/>
      <c r="I79" s="375"/>
      <c r="J79" s="375"/>
      <c r="K79" s="375"/>
    </row>
    <row r="80" spans="1:11" x14ac:dyDescent="0.25">
      <c r="A80" s="2"/>
      <c r="B80" s="375" t="s">
        <v>100</v>
      </c>
      <c r="C80" s="375"/>
      <c r="D80" s="375"/>
      <c r="E80" s="375"/>
      <c r="F80" s="375"/>
      <c r="G80" s="375"/>
      <c r="H80" s="339"/>
      <c r="I80" s="339"/>
    </row>
    <row r="81" spans="1:12" x14ac:dyDescent="0.25">
      <c r="A81" s="2"/>
      <c r="B81" s="375" t="s">
        <v>64</v>
      </c>
      <c r="C81" s="375"/>
      <c r="D81" s="375"/>
      <c r="E81" s="375"/>
      <c r="F81" s="339"/>
      <c r="G81" s="339"/>
    </row>
    <row r="82" spans="1:12" x14ac:dyDescent="0.25">
      <c r="A82" s="2"/>
      <c r="B82" s="375" t="s">
        <v>169</v>
      </c>
      <c r="C82" s="375"/>
      <c r="D82" s="375"/>
      <c r="E82" s="375"/>
      <c r="F82" s="375"/>
      <c r="G82" s="375"/>
      <c r="H82" s="339"/>
      <c r="I82" s="339"/>
    </row>
    <row r="83" spans="1:12" x14ac:dyDescent="0.25">
      <c r="A83" s="2"/>
      <c r="B83" s="375" t="s">
        <v>769</v>
      </c>
      <c r="C83" s="375"/>
      <c r="D83" s="375"/>
      <c r="E83" s="375"/>
      <c r="F83" s="375"/>
      <c r="G83" s="375"/>
      <c r="H83" s="375"/>
      <c r="I83" s="375"/>
      <c r="J83" s="375"/>
      <c r="K83" s="375"/>
    </row>
    <row r="84" spans="1:12" x14ac:dyDescent="0.25">
      <c r="A84" s="2"/>
      <c r="B84" s="148" t="s">
        <v>167</v>
      </c>
      <c r="C84" s="148"/>
      <c r="D84" s="5"/>
      <c r="E84" s="5"/>
      <c r="F84" s="5"/>
      <c r="G84" s="5"/>
    </row>
    <row r="85" spans="1:12" x14ac:dyDescent="0.25">
      <c r="A85" s="2"/>
      <c r="B85" s="148" t="s">
        <v>62</v>
      </c>
      <c r="C85" s="148"/>
      <c r="D85" s="5"/>
      <c r="E85" s="5"/>
      <c r="F85" s="5"/>
      <c r="G85" s="5"/>
    </row>
    <row r="86" spans="1:12" x14ac:dyDescent="0.25">
      <c r="A86" s="19"/>
      <c r="B86" s="148" t="s">
        <v>166</v>
      </c>
      <c r="C86" s="148"/>
      <c r="D86" s="5"/>
      <c r="E86" s="5"/>
      <c r="F86" s="5"/>
      <c r="G86" s="5"/>
    </row>
    <row r="87" spans="1:12" x14ac:dyDescent="0.25">
      <c r="A87" s="19"/>
      <c r="B87" s="148" t="s">
        <v>168</v>
      </c>
      <c r="C87" s="148"/>
      <c r="D87" s="5"/>
      <c r="E87" s="5"/>
      <c r="F87" s="5"/>
      <c r="G87" s="5"/>
    </row>
    <row r="88" spans="1:12" x14ac:dyDescent="0.25">
      <c r="A88" s="19"/>
      <c r="B88" s="148" t="s">
        <v>702</v>
      </c>
      <c r="C88" s="148"/>
      <c r="D88" s="5"/>
      <c r="E88" s="5"/>
      <c r="F88" s="5"/>
      <c r="G88" s="5"/>
    </row>
    <row r="89" spans="1:12" x14ac:dyDescent="0.25">
      <c r="A89" s="19"/>
      <c r="B89" s="148" t="s">
        <v>703</v>
      </c>
      <c r="C89" s="148"/>
      <c r="D89" s="5"/>
      <c r="E89" s="5"/>
      <c r="F89" s="5"/>
      <c r="G89" s="5"/>
    </row>
    <row r="90" spans="1:12" x14ac:dyDescent="0.25">
      <c r="A90" s="2"/>
      <c r="B90" s="148"/>
      <c r="C90" s="148"/>
      <c r="D90" s="5"/>
      <c r="E90" s="5"/>
      <c r="F90" s="5"/>
      <c r="G90" s="5"/>
    </row>
    <row r="91" spans="1:12" x14ac:dyDescent="0.25">
      <c r="A91" s="2"/>
      <c r="B91" s="148" t="s">
        <v>704</v>
      </c>
      <c r="C91" s="148"/>
      <c r="D91" s="5"/>
      <c r="E91" s="5"/>
      <c r="F91" s="5"/>
      <c r="G91" s="5"/>
    </row>
    <row r="92" spans="1:12" x14ac:dyDescent="0.25">
      <c r="A92" s="2"/>
      <c r="B92" s="148" t="s">
        <v>61</v>
      </c>
      <c r="C92" s="148"/>
      <c r="D92" s="5"/>
      <c r="E92" s="5"/>
      <c r="F92" s="5"/>
      <c r="G92" s="5"/>
    </row>
    <row r="93" spans="1:12" x14ac:dyDescent="0.25">
      <c r="A93" s="1"/>
      <c r="B93" s="394" t="s">
        <v>708</v>
      </c>
      <c r="C93" s="394"/>
      <c r="D93" s="394"/>
      <c r="E93" s="394"/>
      <c r="F93" s="394"/>
      <c r="G93" s="394"/>
      <c r="H93" s="394"/>
      <c r="I93" s="357"/>
      <c r="J93" s="257"/>
      <c r="K93" s="257"/>
      <c r="L93" s="257"/>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789</v>
      </c>
    </row>
    <row r="3" spans="1:18" x14ac:dyDescent="0.25">
      <c r="A3" s="54" t="s">
        <v>23</v>
      </c>
      <c r="B3" s="55" t="s">
        <v>794</v>
      </c>
      <c r="C3" s="56" t="s">
        <v>811</v>
      </c>
      <c r="D3" s="56" t="s">
        <v>6</v>
      </c>
      <c r="E3" s="56" t="s">
        <v>31</v>
      </c>
    </row>
    <row r="4" spans="1:18" x14ac:dyDescent="0.25">
      <c r="A4" s="294" t="s">
        <v>10</v>
      </c>
      <c r="B4" s="207">
        <v>1.01</v>
      </c>
      <c r="C4" s="207">
        <v>1.1000000000000001</v>
      </c>
      <c r="D4" s="57">
        <v>98</v>
      </c>
      <c r="E4" s="57">
        <v>1</v>
      </c>
    </row>
    <row r="5" spans="1:18" x14ac:dyDescent="0.25">
      <c r="A5" s="294" t="s">
        <v>729</v>
      </c>
      <c r="B5" s="207">
        <v>1.01</v>
      </c>
      <c r="C5" s="207">
        <v>1.1499999999999999</v>
      </c>
      <c r="D5" s="57">
        <v>96</v>
      </c>
      <c r="E5" s="57">
        <v>2</v>
      </c>
      <c r="H5" s="293"/>
      <c r="I5" s="298" t="s">
        <v>35</v>
      </c>
      <c r="J5" s="58"/>
      <c r="K5" s="58"/>
      <c r="L5" s="58"/>
      <c r="M5" s="58"/>
      <c r="N5" s="58"/>
      <c r="O5" s="58"/>
      <c r="P5" s="58"/>
      <c r="Q5" s="305"/>
      <c r="R5" s="299"/>
    </row>
    <row r="6" spans="1:18" x14ac:dyDescent="0.25">
      <c r="A6" s="294" t="s">
        <v>0</v>
      </c>
      <c r="B6" s="207">
        <v>1.03</v>
      </c>
      <c r="C6" s="207">
        <v>1.2</v>
      </c>
      <c r="D6" s="57">
        <v>92</v>
      </c>
      <c r="E6" s="57">
        <v>4</v>
      </c>
      <c r="H6" s="207"/>
      <c r="I6" s="300" t="s">
        <v>36</v>
      </c>
      <c r="J6" s="297"/>
      <c r="K6" s="297"/>
      <c r="L6" s="297"/>
      <c r="M6" s="297"/>
      <c r="N6" s="297"/>
      <c r="O6" s="297"/>
      <c r="P6" s="297"/>
      <c r="Q6" s="304"/>
      <c r="R6" s="301"/>
    </row>
    <row r="7" spans="1:18" x14ac:dyDescent="0.25">
      <c r="A7" s="294" t="s">
        <v>3</v>
      </c>
      <c r="B7" s="207">
        <v>1.0449999999999999</v>
      </c>
      <c r="C7" s="207">
        <v>1.25</v>
      </c>
      <c r="D7" s="57">
        <v>88</v>
      </c>
      <c r="E7" s="57">
        <v>6</v>
      </c>
      <c r="H7" s="57"/>
      <c r="I7" s="302" t="s">
        <v>732</v>
      </c>
      <c r="J7" s="59"/>
      <c r="K7" s="59"/>
      <c r="L7" s="59"/>
      <c r="M7" s="59"/>
      <c r="N7" s="59"/>
      <c r="O7" s="59"/>
      <c r="P7" s="59"/>
      <c r="Q7" s="306"/>
      <c r="R7" s="303"/>
    </row>
    <row r="8" spans="1:18" x14ac:dyDescent="0.25">
      <c r="A8" s="294" t="s">
        <v>1</v>
      </c>
      <c r="B8" s="207">
        <v>1.06</v>
      </c>
      <c r="C8" s="207">
        <v>1.3</v>
      </c>
      <c r="D8" s="57">
        <v>84</v>
      </c>
      <c r="E8" s="57">
        <v>8</v>
      </c>
    </row>
    <row r="9" spans="1:18" x14ac:dyDescent="0.25">
      <c r="A9" s="294" t="s">
        <v>4</v>
      </c>
      <c r="B9" s="207">
        <v>1.08</v>
      </c>
      <c r="C9" s="207">
        <v>1.35</v>
      </c>
      <c r="D9" s="57">
        <v>78</v>
      </c>
      <c r="E9" s="57">
        <v>11</v>
      </c>
      <c r="H9" s="208"/>
    </row>
    <row r="10" spans="1:18" x14ac:dyDescent="0.25">
      <c r="A10" s="294" t="s">
        <v>2</v>
      </c>
      <c r="B10" s="207">
        <v>1.1000000000000001</v>
      </c>
      <c r="C10" s="207">
        <v>1.4</v>
      </c>
      <c r="D10" s="57">
        <v>70</v>
      </c>
      <c r="E10" s="57">
        <v>15</v>
      </c>
      <c r="H10" s="208"/>
    </row>
    <row r="11" spans="1:18" x14ac:dyDescent="0.25">
      <c r="A11" s="294" t="s">
        <v>730</v>
      </c>
      <c r="B11" s="207">
        <v>1.1200000000000001</v>
      </c>
      <c r="C11" s="207">
        <v>1.45</v>
      </c>
      <c r="D11" s="57">
        <v>60</v>
      </c>
      <c r="E11" s="57">
        <v>20</v>
      </c>
      <c r="H11" s="208"/>
    </row>
    <row r="12" spans="1:18" x14ac:dyDescent="0.25">
      <c r="A12" s="294" t="s">
        <v>731</v>
      </c>
      <c r="B12" s="207">
        <v>1.1399999999999999</v>
      </c>
      <c r="C12" s="207">
        <v>1.5</v>
      </c>
      <c r="D12" s="57">
        <v>50</v>
      </c>
      <c r="E12" s="57">
        <v>25</v>
      </c>
    </row>
    <row r="13" spans="1:18" x14ac:dyDescent="0.25">
      <c r="A13" s="294" t="s">
        <v>11</v>
      </c>
      <c r="B13" s="207">
        <v>1.24</v>
      </c>
      <c r="C13" s="207">
        <v>1.6</v>
      </c>
      <c r="D13" s="57">
        <v>34</v>
      </c>
      <c r="E13" s="57">
        <v>33</v>
      </c>
    </row>
    <row r="16" spans="1:18" x14ac:dyDescent="0.25">
      <c r="A16" s="54" t="s">
        <v>800</v>
      </c>
    </row>
    <row r="17" spans="1:2" x14ac:dyDescent="0.25">
      <c r="A17" s="294" t="s">
        <v>6</v>
      </c>
      <c r="B17" s="6" t="b">
        <v>1</v>
      </c>
    </row>
    <row r="18" spans="1:2" x14ac:dyDescent="0.25">
      <c r="A18" s="294" t="s">
        <v>799</v>
      </c>
      <c r="B18" s="6" t="b">
        <v>0</v>
      </c>
    </row>
    <row r="21" spans="1:2" x14ac:dyDescent="0.25">
      <c r="A21" s="419" t="s">
        <v>783</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781</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57</v>
      </c>
      <c r="B47" s="78"/>
    </row>
    <row r="48" spans="1:22" x14ac:dyDescent="0.25">
      <c r="A48" s="294" t="s">
        <v>47</v>
      </c>
      <c r="B48" s="6" t="b">
        <f>FALSE</f>
        <v>0</v>
      </c>
      <c r="C48" s="62" t="s">
        <v>54</v>
      </c>
      <c r="D48" s="371"/>
      <c r="E48" s="76"/>
      <c r="F48" s="76"/>
      <c r="G48" s="76"/>
      <c r="H48" s="76"/>
      <c r="I48" s="76"/>
      <c r="J48" s="76"/>
      <c r="K48" s="76"/>
      <c r="L48" s="76"/>
      <c r="M48" s="348" t="s">
        <v>778</v>
      </c>
      <c r="N48" s="76"/>
      <c r="O48" s="76"/>
      <c r="P48" s="76"/>
      <c r="Q48" s="76"/>
      <c r="R48" s="76"/>
      <c r="S48" s="76"/>
      <c r="T48" s="76"/>
      <c r="U48" s="76"/>
      <c r="V48" s="77"/>
    </row>
    <row r="49" spans="1:22" x14ac:dyDescent="0.25">
      <c r="A49" s="294" t="s">
        <v>46</v>
      </c>
      <c r="B49" s="6" t="b">
        <f>TRUE</f>
        <v>1</v>
      </c>
      <c r="C49" s="62" t="s">
        <v>67</v>
      </c>
      <c r="D49" s="371"/>
      <c r="E49" s="76"/>
      <c r="F49" s="76"/>
      <c r="G49" s="76"/>
      <c r="H49" s="76"/>
      <c r="I49" s="76"/>
      <c r="J49" s="76"/>
      <c r="K49" s="76"/>
      <c r="L49" s="76"/>
      <c r="M49" s="348" t="s">
        <v>775</v>
      </c>
      <c r="N49" s="76"/>
      <c r="O49" s="76"/>
      <c r="P49" s="76"/>
      <c r="Q49" s="76"/>
      <c r="R49" s="76"/>
      <c r="S49" s="76"/>
      <c r="T49" s="76"/>
      <c r="U49" s="76"/>
      <c r="V49" s="77"/>
    </row>
    <row r="52" spans="1:22" x14ac:dyDescent="0.25">
      <c r="A52" s="79" t="s">
        <v>56</v>
      </c>
      <c r="B52" s="78"/>
    </row>
    <row r="53" spans="1:22" x14ac:dyDescent="0.25">
      <c r="A53" s="294" t="s">
        <v>48</v>
      </c>
      <c r="B53" s="6" t="b">
        <f>TRUE</f>
        <v>1</v>
      </c>
    </row>
    <row r="54" spans="1:22" x14ac:dyDescent="0.25">
      <c r="A54" s="294" t="s">
        <v>49</v>
      </c>
      <c r="B54" s="6" t="b">
        <f>FALSE</f>
        <v>0</v>
      </c>
    </row>
    <row r="55" spans="1:22" x14ac:dyDescent="0.25">
      <c r="A55" s="353" t="s">
        <v>779</v>
      </c>
    </row>
    <row r="56" spans="1:22" x14ac:dyDescent="0.25">
      <c r="A56" s="353"/>
    </row>
    <row r="57" spans="1:22" x14ac:dyDescent="0.25">
      <c r="A57" s="424" t="s">
        <v>782</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0.1.6 – © 2020, William W. Davis, MSPM, PMP</v>
      </c>
    </row>
    <row r="69" spans="1:6" x14ac:dyDescent="0.25">
      <c r="A69" s="149" t="s">
        <v>167</v>
      </c>
    </row>
    <row r="70" spans="1:6" x14ac:dyDescent="0.25">
      <c r="A70" s="149" t="s">
        <v>62</v>
      </c>
    </row>
    <row r="71" spans="1:6" x14ac:dyDescent="0.25">
      <c r="A71" s="149" t="s">
        <v>166</v>
      </c>
    </row>
    <row r="72" spans="1:6" x14ac:dyDescent="0.25">
      <c r="A72" s="149" t="s">
        <v>168</v>
      </c>
    </row>
    <row r="73" spans="1:6" x14ac:dyDescent="0.25">
      <c r="A73" s="149" t="s">
        <v>702</v>
      </c>
    </row>
    <row r="74" spans="1:6" x14ac:dyDescent="0.25">
      <c r="A74" s="149" t="s">
        <v>703</v>
      </c>
    </row>
    <row r="75" spans="1:6" x14ac:dyDescent="0.25">
      <c r="A75" s="149"/>
    </row>
    <row r="76" spans="1:6" x14ac:dyDescent="0.25">
      <c r="A76" s="149" t="s">
        <v>704</v>
      </c>
    </row>
    <row r="77" spans="1:6" x14ac:dyDescent="0.25">
      <c r="A77" s="149" t="s">
        <v>61</v>
      </c>
    </row>
    <row r="78" spans="1:6" x14ac:dyDescent="0.25">
      <c r="A78" s="423" t="s">
        <v>708</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709</v>
      </c>
    </row>
    <row r="3" spans="1:5" x14ac:dyDescent="0.25">
      <c r="E3" s="205" t="s">
        <v>153</v>
      </c>
    </row>
    <row r="4" spans="1:5" ht="15.75" x14ac:dyDescent="0.25">
      <c r="E4" s="205" t="s">
        <v>707</v>
      </c>
    </row>
    <row r="5" spans="1:5" x14ac:dyDescent="0.25">
      <c r="E5" s="205"/>
    </row>
    <row r="6" spans="1:5" x14ac:dyDescent="0.25">
      <c r="E6" s="205" t="s">
        <v>164</v>
      </c>
    </row>
    <row r="7" spans="1:5" x14ac:dyDescent="0.25">
      <c r="E7" s="205" t="s">
        <v>154</v>
      </c>
    </row>
    <row r="8" spans="1:5" x14ac:dyDescent="0.25">
      <c r="E8" s="205" t="s">
        <v>155</v>
      </c>
    </row>
    <row r="9" spans="1:5" x14ac:dyDescent="0.25">
      <c r="E9" s="205" t="s">
        <v>156</v>
      </c>
    </row>
    <row r="10" spans="1:5" x14ac:dyDescent="0.25">
      <c r="E10" s="205"/>
    </row>
    <row r="11" spans="1:5" x14ac:dyDescent="0.25">
      <c r="E11" s="205" t="s">
        <v>157</v>
      </c>
    </row>
    <row r="12" spans="1:5" x14ac:dyDescent="0.25">
      <c r="E12" s="205" t="s">
        <v>163</v>
      </c>
    </row>
    <row r="13" spans="1:5" x14ac:dyDescent="0.25">
      <c r="E13" s="205" t="s">
        <v>160</v>
      </c>
    </row>
    <row r="14" spans="1:5" x14ac:dyDescent="0.25">
      <c r="E14" s="205" t="s">
        <v>161</v>
      </c>
    </row>
    <row r="15" spans="1:5" x14ac:dyDescent="0.25">
      <c r="E15" s="206" t="s">
        <v>162</v>
      </c>
    </row>
    <row r="16" spans="1:5" x14ac:dyDescent="0.25">
      <c r="E16" s="205"/>
    </row>
    <row r="17" spans="1:7" x14ac:dyDescent="0.25">
      <c r="E17" s="374" t="s">
        <v>158</v>
      </c>
      <c r="F17" s="374"/>
      <c r="G17" s="374"/>
    </row>
    <row r="18" spans="1:7" x14ac:dyDescent="0.25">
      <c r="E18" s="205" t="s">
        <v>159</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710</v>
      </c>
    </row>
    <row r="31" spans="1:7" x14ac:dyDescent="0.25">
      <c r="A31" s="265" t="s">
        <v>711</v>
      </c>
    </row>
    <row r="32" spans="1:7" x14ac:dyDescent="0.25">
      <c r="A32" s="265" t="s">
        <v>712</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4"/>
  <sheetViews>
    <sheetView showGridLines="0" workbookViewId="0">
      <selection activeCell="C3" sqref="C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788</v>
      </c>
    </row>
    <row r="2" spans="1:3" x14ac:dyDescent="0.25">
      <c r="A2" s="25" t="s">
        <v>12</v>
      </c>
      <c r="B2" s="26" t="s">
        <v>13</v>
      </c>
      <c r="C2" s="27" t="s">
        <v>14</v>
      </c>
    </row>
    <row r="3" spans="1:3" x14ac:dyDescent="0.25">
      <c r="A3" s="80">
        <v>44046</v>
      </c>
      <c r="B3" s="81" t="s">
        <v>842</v>
      </c>
      <c r="C3" s="82" t="s">
        <v>843</v>
      </c>
    </row>
    <row r="4" spans="1:3" x14ac:dyDescent="0.25">
      <c r="A4" s="80">
        <v>44046</v>
      </c>
      <c r="B4" s="81" t="s">
        <v>840</v>
      </c>
      <c r="C4" s="82" t="s">
        <v>841</v>
      </c>
    </row>
    <row r="5" spans="1:3" x14ac:dyDescent="0.25">
      <c r="A5" s="80">
        <v>44046</v>
      </c>
      <c r="B5" s="81" t="s">
        <v>838</v>
      </c>
      <c r="C5" s="82" t="s">
        <v>839</v>
      </c>
    </row>
    <row r="6" spans="1:3" x14ac:dyDescent="0.25">
      <c r="A6" s="80">
        <v>44046</v>
      </c>
      <c r="B6" s="81" t="s">
        <v>836</v>
      </c>
      <c r="C6" s="82" t="s">
        <v>837</v>
      </c>
    </row>
    <row r="7" spans="1:3" x14ac:dyDescent="0.25">
      <c r="A7" s="80">
        <v>44046</v>
      </c>
      <c r="B7" s="81" t="s">
        <v>834</v>
      </c>
      <c r="C7" s="82" t="s">
        <v>835</v>
      </c>
    </row>
    <row r="8" spans="1:3" x14ac:dyDescent="0.25">
      <c r="A8" s="80">
        <v>44045</v>
      </c>
      <c r="B8" s="81" t="s">
        <v>822</v>
      </c>
      <c r="C8" s="82" t="s">
        <v>824</v>
      </c>
    </row>
    <row r="9" spans="1:3" x14ac:dyDescent="0.25">
      <c r="A9" s="80">
        <v>44045</v>
      </c>
      <c r="B9" s="81" t="s">
        <v>820</v>
      </c>
      <c r="C9" s="82" t="s">
        <v>821</v>
      </c>
    </row>
    <row r="10" spans="1:3" x14ac:dyDescent="0.25">
      <c r="A10" s="80">
        <v>44045</v>
      </c>
      <c r="B10" s="81" t="s">
        <v>814</v>
      </c>
      <c r="C10" s="82" t="s">
        <v>819</v>
      </c>
    </row>
    <row r="11" spans="1:3" x14ac:dyDescent="0.25">
      <c r="A11" s="80">
        <v>44045</v>
      </c>
      <c r="B11" s="81" t="s">
        <v>810</v>
      </c>
      <c r="C11" s="82" t="s">
        <v>812</v>
      </c>
    </row>
    <row r="12" spans="1:3" x14ac:dyDescent="0.25">
      <c r="A12" s="80">
        <v>44045</v>
      </c>
      <c r="B12" s="81" t="s">
        <v>808</v>
      </c>
      <c r="C12" s="82" t="s">
        <v>809</v>
      </c>
    </row>
    <row r="13" spans="1:3" x14ac:dyDescent="0.25">
      <c r="A13" s="80">
        <v>44045</v>
      </c>
      <c r="B13" s="81" t="s">
        <v>806</v>
      </c>
      <c r="C13" s="82" t="s">
        <v>807</v>
      </c>
    </row>
    <row r="14" spans="1:3" x14ac:dyDescent="0.25">
      <c r="A14" s="80">
        <v>44045</v>
      </c>
      <c r="B14" s="81" t="s">
        <v>804</v>
      </c>
      <c r="C14" s="82" t="s">
        <v>805</v>
      </c>
    </row>
    <row r="15" spans="1:3" x14ac:dyDescent="0.25">
      <c r="A15" s="80">
        <v>44045</v>
      </c>
      <c r="B15" s="81" t="s">
        <v>802</v>
      </c>
      <c r="C15" s="82" t="s">
        <v>803</v>
      </c>
    </row>
    <row r="16" spans="1:3" x14ac:dyDescent="0.25">
      <c r="A16" s="80">
        <v>44045</v>
      </c>
      <c r="B16" s="81" t="s">
        <v>798</v>
      </c>
      <c r="C16" s="82" t="s">
        <v>801</v>
      </c>
    </row>
    <row r="17" spans="1:3" x14ac:dyDescent="0.25">
      <c r="A17" s="80">
        <v>44045</v>
      </c>
      <c r="B17" s="81" t="s">
        <v>796</v>
      </c>
      <c r="C17" s="82" t="s">
        <v>797</v>
      </c>
    </row>
    <row r="18" spans="1:3" x14ac:dyDescent="0.25">
      <c r="A18" s="80">
        <v>44044</v>
      </c>
      <c r="B18" s="81" t="s">
        <v>786</v>
      </c>
      <c r="C18" s="82" t="s">
        <v>787</v>
      </c>
    </row>
    <row r="19" spans="1:3" x14ac:dyDescent="0.25">
      <c r="A19" s="360"/>
      <c r="B19" s="361"/>
      <c r="C19" s="362"/>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row r="43" spans="1:3" x14ac:dyDescent="0.25">
      <c r="A43" s="360"/>
      <c r="B43" s="361"/>
      <c r="C43" s="362"/>
    </row>
    <row r="44" spans="1:3" x14ac:dyDescent="0.25">
      <c r="A44" s="360"/>
      <c r="B44" s="361"/>
      <c r="C44"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701</v>
      </c>
    </row>
    <row r="2" spans="1:1" x14ac:dyDescent="0.25">
      <c r="A2" s="251" t="s">
        <v>189</v>
      </c>
    </row>
    <row r="3" spans="1:1" x14ac:dyDescent="0.25">
      <c r="A3" s="251"/>
    </row>
    <row r="4" spans="1:1" x14ac:dyDescent="0.25">
      <c r="A4" s="251" t="s">
        <v>190</v>
      </c>
    </row>
    <row r="5" spans="1:1" x14ac:dyDescent="0.25">
      <c r="A5" s="251" t="s">
        <v>191</v>
      </c>
    </row>
    <row r="6" spans="1:1" x14ac:dyDescent="0.25">
      <c r="A6" s="251" t="s">
        <v>192</v>
      </c>
    </row>
    <row r="7" spans="1:1" x14ac:dyDescent="0.25">
      <c r="A7" s="251"/>
    </row>
    <row r="8" spans="1:1" x14ac:dyDescent="0.25">
      <c r="A8" s="251" t="s">
        <v>193</v>
      </c>
    </row>
    <row r="9" spans="1:1" x14ac:dyDescent="0.25">
      <c r="A9" s="251"/>
    </row>
    <row r="10" spans="1:1" x14ac:dyDescent="0.25">
      <c r="A10" s="251" t="s">
        <v>194</v>
      </c>
    </row>
    <row r="11" spans="1:1" x14ac:dyDescent="0.25">
      <c r="A11" s="251" t="s">
        <v>195</v>
      </c>
    </row>
    <row r="12" spans="1:1" x14ac:dyDescent="0.25">
      <c r="A12" s="251"/>
    </row>
    <row r="13" spans="1:1" x14ac:dyDescent="0.25">
      <c r="A13" s="251" t="s">
        <v>196</v>
      </c>
    </row>
    <row r="14" spans="1:1" x14ac:dyDescent="0.25">
      <c r="A14" s="251" t="s">
        <v>197</v>
      </c>
    </row>
    <row r="15" spans="1:1" x14ac:dyDescent="0.25">
      <c r="A15" s="251" t="s">
        <v>198</v>
      </c>
    </row>
    <row r="16" spans="1:1" x14ac:dyDescent="0.25">
      <c r="A16" s="251" t="s">
        <v>199</v>
      </c>
    </row>
    <row r="17" spans="1:1" x14ac:dyDescent="0.25">
      <c r="A17" s="251" t="s">
        <v>200</v>
      </c>
    </row>
    <row r="18" spans="1:1" x14ac:dyDescent="0.25">
      <c r="A18" s="251" t="s">
        <v>201</v>
      </c>
    </row>
    <row r="19" spans="1:1" x14ac:dyDescent="0.25">
      <c r="A19" s="251" t="s">
        <v>202</v>
      </c>
    </row>
    <row r="20" spans="1:1" x14ac:dyDescent="0.25">
      <c r="A20" s="251" t="s">
        <v>203</v>
      </c>
    </row>
    <row r="21" spans="1:1" x14ac:dyDescent="0.25">
      <c r="A21" s="251"/>
    </row>
    <row r="22" spans="1:1" x14ac:dyDescent="0.25">
      <c r="A22" s="251" t="s">
        <v>204</v>
      </c>
    </row>
    <row r="23" spans="1:1" x14ac:dyDescent="0.25">
      <c r="A23" s="251" t="s">
        <v>205</v>
      </c>
    </row>
    <row r="24" spans="1:1" x14ac:dyDescent="0.25">
      <c r="A24" s="251" t="s">
        <v>206</v>
      </c>
    </row>
    <row r="25" spans="1:1" x14ac:dyDescent="0.25">
      <c r="A25" s="251" t="s">
        <v>207</v>
      </c>
    </row>
    <row r="26" spans="1:1" x14ac:dyDescent="0.25">
      <c r="A26" s="251" t="s">
        <v>208</v>
      </c>
    </row>
    <row r="27" spans="1:1" x14ac:dyDescent="0.25">
      <c r="A27" s="251" t="s">
        <v>209</v>
      </c>
    </row>
    <row r="28" spans="1:1" x14ac:dyDescent="0.25">
      <c r="A28" s="251"/>
    </row>
    <row r="29" spans="1:1" x14ac:dyDescent="0.25">
      <c r="A29" s="251" t="s">
        <v>210</v>
      </c>
    </row>
    <row r="30" spans="1:1" x14ac:dyDescent="0.25">
      <c r="A30" s="251" t="s">
        <v>211</v>
      </c>
    </row>
    <row r="31" spans="1:1" x14ac:dyDescent="0.25">
      <c r="A31" s="251" t="s">
        <v>212</v>
      </c>
    </row>
    <row r="32" spans="1:1" x14ac:dyDescent="0.25">
      <c r="A32" s="251" t="s">
        <v>213</v>
      </c>
    </row>
    <row r="33" spans="1:1" x14ac:dyDescent="0.25">
      <c r="A33" s="251"/>
    </row>
    <row r="34" spans="1:1" x14ac:dyDescent="0.25">
      <c r="A34" s="251" t="s">
        <v>214</v>
      </c>
    </row>
    <row r="35" spans="1:1" x14ac:dyDescent="0.25">
      <c r="A35" s="251" t="s">
        <v>215</v>
      </c>
    </row>
    <row r="36" spans="1:1" x14ac:dyDescent="0.25">
      <c r="A36" s="251" t="s">
        <v>216</v>
      </c>
    </row>
    <row r="37" spans="1:1" x14ac:dyDescent="0.25">
      <c r="A37" s="251" t="s">
        <v>217</v>
      </c>
    </row>
    <row r="38" spans="1:1" x14ac:dyDescent="0.25">
      <c r="A38" s="251" t="s">
        <v>218</v>
      </c>
    </row>
    <row r="39" spans="1:1" x14ac:dyDescent="0.25">
      <c r="A39" s="251"/>
    </row>
    <row r="40" spans="1:1" x14ac:dyDescent="0.25">
      <c r="A40" s="251" t="s">
        <v>219</v>
      </c>
    </row>
    <row r="41" spans="1:1" x14ac:dyDescent="0.25">
      <c r="A41" s="251" t="s">
        <v>220</v>
      </c>
    </row>
    <row r="42" spans="1:1" x14ac:dyDescent="0.25">
      <c r="A42" s="251" t="s">
        <v>221</v>
      </c>
    </row>
    <row r="43" spans="1:1" x14ac:dyDescent="0.25">
      <c r="A43" s="251"/>
    </row>
    <row r="44" spans="1:1" x14ac:dyDescent="0.25">
      <c r="A44" s="251" t="s">
        <v>222</v>
      </c>
    </row>
    <row r="45" spans="1:1" x14ac:dyDescent="0.25">
      <c r="A45" s="251" t="s">
        <v>223</v>
      </c>
    </row>
    <row r="46" spans="1:1" x14ac:dyDescent="0.25">
      <c r="A46" s="251" t="s">
        <v>224</v>
      </c>
    </row>
    <row r="47" spans="1:1" x14ac:dyDescent="0.25">
      <c r="A47" s="251" t="s">
        <v>225</v>
      </c>
    </row>
    <row r="48" spans="1:1" x14ac:dyDescent="0.25">
      <c r="A48" s="251" t="s">
        <v>226</v>
      </c>
    </row>
    <row r="49" spans="1:1" x14ac:dyDescent="0.25">
      <c r="A49" s="251"/>
    </row>
    <row r="50" spans="1:1" x14ac:dyDescent="0.25">
      <c r="A50" s="251" t="s">
        <v>227</v>
      </c>
    </row>
    <row r="51" spans="1:1" x14ac:dyDescent="0.25">
      <c r="A51" s="251" t="s">
        <v>228</v>
      </c>
    </row>
    <row r="52" spans="1:1" x14ac:dyDescent="0.25">
      <c r="A52" s="251" t="s">
        <v>229</v>
      </c>
    </row>
    <row r="53" spans="1:1" x14ac:dyDescent="0.25">
      <c r="A53" s="251" t="s">
        <v>230</v>
      </c>
    </row>
    <row r="54" spans="1:1" x14ac:dyDescent="0.25">
      <c r="A54" s="251" t="s">
        <v>231</v>
      </c>
    </row>
    <row r="55" spans="1:1" x14ac:dyDescent="0.25">
      <c r="A55" s="251" t="s">
        <v>232</v>
      </c>
    </row>
    <row r="56" spans="1:1" x14ac:dyDescent="0.25">
      <c r="A56" s="251" t="s">
        <v>233</v>
      </c>
    </row>
    <row r="57" spans="1:1" x14ac:dyDescent="0.25">
      <c r="A57" s="251" t="s">
        <v>234</v>
      </c>
    </row>
    <row r="58" spans="1:1" x14ac:dyDescent="0.25">
      <c r="A58" s="251" t="s">
        <v>235</v>
      </c>
    </row>
    <row r="59" spans="1:1" x14ac:dyDescent="0.25">
      <c r="A59" s="251" t="s">
        <v>236</v>
      </c>
    </row>
    <row r="60" spans="1:1" x14ac:dyDescent="0.25">
      <c r="A60" s="251"/>
    </row>
    <row r="61" spans="1:1" x14ac:dyDescent="0.25">
      <c r="A61" s="251" t="s">
        <v>237</v>
      </c>
    </row>
    <row r="62" spans="1:1" x14ac:dyDescent="0.25">
      <c r="A62" s="251" t="s">
        <v>238</v>
      </c>
    </row>
    <row r="63" spans="1:1" x14ac:dyDescent="0.25">
      <c r="A63" s="251" t="s">
        <v>239</v>
      </c>
    </row>
    <row r="64" spans="1:1" x14ac:dyDescent="0.25">
      <c r="A64" s="251" t="s">
        <v>240</v>
      </c>
    </row>
    <row r="65" spans="1:1" x14ac:dyDescent="0.25">
      <c r="A65" s="251" t="s">
        <v>241</v>
      </c>
    </row>
    <row r="66" spans="1:1" x14ac:dyDescent="0.25">
      <c r="A66" s="251" t="s">
        <v>242</v>
      </c>
    </row>
    <row r="67" spans="1:1" x14ac:dyDescent="0.25">
      <c r="A67" s="251"/>
    </row>
    <row r="68" spans="1:1" x14ac:dyDescent="0.25">
      <c r="A68" s="251" t="s">
        <v>243</v>
      </c>
    </row>
    <row r="69" spans="1:1" x14ac:dyDescent="0.25">
      <c r="A69" s="251" t="s">
        <v>244</v>
      </c>
    </row>
    <row r="70" spans="1:1" x14ac:dyDescent="0.25">
      <c r="A70" s="251"/>
    </row>
    <row r="71" spans="1:1" x14ac:dyDescent="0.25">
      <c r="A71" s="251" t="s">
        <v>245</v>
      </c>
    </row>
    <row r="72" spans="1:1" x14ac:dyDescent="0.25">
      <c r="A72" s="251"/>
    </row>
    <row r="73" spans="1:1" x14ac:dyDescent="0.25">
      <c r="A73" s="251" t="s">
        <v>246</v>
      </c>
    </row>
    <row r="74" spans="1:1" x14ac:dyDescent="0.25">
      <c r="A74" s="251"/>
    </row>
    <row r="75" spans="1:1" x14ac:dyDescent="0.25">
      <c r="A75" s="251" t="s">
        <v>247</v>
      </c>
    </row>
    <row r="76" spans="1:1" x14ac:dyDescent="0.25">
      <c r="A76" s="251"/>
    </row>
    <row r="77" spans="1:1" x14ac:dyDescent="0.25">
      <c r="A77" s="251" t="s">
        <v>248</v>
      </c>
    </row>
    <row r="78" spans="1:1" x14ac:dyDescent="0.25">
      <c r="A78" s="251" t="s">
        <v>249</v>
      </c>
    </row>
    <row r="79" spans="1:1" x14ac:dyDescent="0.25">
      <c r="A79" s="251"/>
    </row>
    <row r="80" spans="1:1" x14ac:dyDescent="0.25">
      <c r="A80" s="251" t="s">
        <v>250</v>
      </c>
    </row>
    <row r="81" spans="1:1" x14ac:dyDescent="0.25">
      <c r="A81" s="251" t="s">
        <v>251</v>
      </c>
    </row>
    <row r="82" spans="1:1" x14ac:dyDescent="0.25">
      <c r="A82" s="251" t="s">
        <v>252</v>
      </c>
    </row>
    <row r="83" spans="1:1" x14ac:dyDescent="0.25">
      <c r="A83" s="251"/>
    </row>
    <row r="84" spans="1:1" x14ac:dyDescent="0.25">
      <c r="A84" s="251" t="s">
        <v>253</v>
      </c>
    </row>
    <row r="85" spans="1:1" x14ac:dyDescent="0.25">
      <c r="A85" s="251" t="s">
        <v>254</v>
      </c>
    </row>
    <row r="86" spans="1:1" x14ac:dyDescent="0.25">
      <c r="A86" s="251" t="s">
        <v>255</v>
      </c>
    </row>
    <row r="87" spans="1:1" x14ac:dyDescent="0.25">
      <c r="A87" s="251" t="s">
        <v>256</v>
      </c>
    </row>
    <row r="88" spans="1:1" x14ac:dyDescent="0.25">
      <c r="A88" s="251"/>
    </row>
    <row r="89" spans="1:1" x14ac:dyDescent="0.25">
      <c r="A89" s="251" t="s">
        <v>257</v>
      </c>
    </row>
    <row r="90" spans="1:1" x14ac:dyDescent="0.25">
      <c r="A90" s="251" t="s">
        <v>258</v>
      </c>
    </row>
    <row r="91" spans="1:1" x14ac:dyDescent="0.25">
      <c r="A91" s="251"/>
    </row>
    <row r="92" spans="1:1" x14ac:dyDescent="0.25">
      <c r="A92" s="251" t="s">
        <v>259</v>
      </c>
    </row>
    <row r="93" spans="1:1" x14ac:dyDescent="0.25">
      <c r="A93" s="251" t="s">
        <v>260</v>
      </c>
    </row>
    <row r="94" spans="1:1" x14ac:dyDescent="0.25">
      <c r="A94" s="251" t="s">
        <v>261</v>
      </c>
    </row>
    <row r="95" spans="1:1" x14ac:dyDescent="0.25">
      <c r="A95" s="251" t="s">
        <v>262</v>
      </c>
    </row>
    <row r="96" spans="1:1" x14ac:dyDescent="0.25">
      <c r="A96" s="251" t="s">
        <v>263</v>
      </c>
    </row>
    <row r="97" spans="1:1" x14ac:dyDescent="0.25">
      <c r="A97" s="251" t="s">
        <v>264</v>
      </c>
    </row>
    <row r="98" spans="1:1" x14ac:dyDescent="0.25">
      <c r="A98" s="251"/>
    </row>
    <row r="99" spans="1:1" x14ac:dyDescent="0.25">
      <c r="A99" s="251" t="s">
        <v>265</v>
      </c>
    </row>
    <row r="100" spans="1:1" x14ac:dyDescent="0.25">
      <c r="A100" s="251" t="s">
        <v>266</v>
      </c>
    </row>
    <row r="101" spans="1:1" x14ac:dyDescent="0.25">
      <c r="A101" s="251" t="s">
        <v>267</v>
      </c>
    </row>
    <row r="102" spans="1:1" x14ac:dyDescent="0.25">
      <c r="A102" s="251"/>
    </row>
    <row r="103" spans="1:1" x14ac:dyDescent="0.25">
      <c r="A103" s="251" t="s">
        <v>268</v>
      </c>
    </row>
    <row r="104" spans="1:1" x14ac:dyDescent="0.25">
      <c r="A104" s="251" t="s">
        <v>269</v>
      </c>
    </row>
    <row r="105" spans="1:1" x14ac:dyDescent="0.25">
      <c r="A105" s="251" t="s">
        <v>270</v>
      </c>
    </row>
    <row r="106" spans="1:1" x14ac:dyDescent="0.25">
      <c r="A106" s="251" t="s">
        <v>271</v>
      </c>
    </row>
    <row r="107" spans="1:1" x14ac:dyDescent="0.25">
      <c r="A107" s="251" t="s">
        <v>272</v>
      </c>
    </row>
    <row r="108" spans="1:1" x14ac:dyDescent="0.25">
      <c r="A108" s="251" t="s">
        <v>273</v>
      </c>
    </row>
    <row r="109" spans="1:1" x14ac:dyDescent="0.25">
      <c r="A109" s="251" t="s">
        <v>274</v>
      </c>
    </row>
    <row r="110" spans="1:1" x14ac:dyDescent="0.25">
      <c r="A110" s="251" t="s">
        <v>275</v>
      </c>
    </row>
    <row r="111" spans="1:1" x14ac:dyDescent="0.25">
      <c r="A111" s="251"/>
    </row>
    <row r="112" spans="1:1" x14ac:dyDescent="0.25">
      <c r="A112" s="251" t="s">
        <v>276</v>
      </c>
    </row>
    <row r="113" spans="1:1" x14ac:dyDescent="0.25">
      <c r="A113" s="251"/>
    </row>
    <row r="114" spans="1:1" x14ac:dyDescent="0.25">
      <c r="A114" s="251" t="s">
        <v>277</v>
      </c>
    </row>
    <row r="115" spans="1:1" x14ac:dyDescent="0.25">
      <c r="A115" s="251" t="s">
        <v>278</v>
      </c>
    </row>
    <row r="116" spans="1:1" x14ac:dyDescent="0.25">
      <c r="A116" s="251" t="s">
        <v>279</v>
      </c>
    </row>
    <row r="117" spans="1:1" x14ac:dyDescent="0.25">
      <c r="A117" s="251"/>
    </row>
    <row r="118" spans="1:1" x14ac:dyDescent="0.25">
      <c r="A118" s="251" t="s">
        <v>280</v>
      </c>
    </row>
    <row r="119" spans="1:1" x14ac:dyDescent="0.25">
      <c r="A119" s="251" t="s">
        <v>281</v>
      </c>
    </row>
    <row r="120" spans="1:1" x14ac:dyDescent="0.25">
      <c r="A120" s="251" t="s">
        <v>282</v>
      </c>
    </row>
    <row r="121" spans="1:1" x14ac:dyDescent="0.25">
      <c r="A121" s="251" t="s">
        <v>283</v>
      </c>
    </row>
    <row r="122" spans="1:1" x14ac:dyDescent="0.25">
      <c r="A122" s="251"/>
    </row>
    <row r="123" spans="1:1" x14ac:dyDescent="0.25">
      <c r="A123" s="251" t="s">
        <v>284</v>
      </c>
    </row>
    <row r="124" spans="1:1" x14ac:dyDescent="0.25">
      <c r="A124" s="251" t="s">
        <v>285</v>
      </c>
    </row>
    <row r="125" spans="1:1" x14ac:dyDescent="0.25">
      <c r="A125" s="251" t="s">
        <v>286</v>
      </c>
    </row>
    <row r="126" spans="1:1" x14ac:dyDescent="0.25">
      <c r="A126" s="251" t="s">
        <v>287</v>
      </c>
    </row>
    <row r="127" spans="1:1" x14ac:dyDescent="0.25">
      <c r="A127" s="251" t="s">
        <v>288</v>
      </c>
    </row>
    <row r="128" spans="1:1" x14ac:dyDescent="0.25">
      <c r="A128" s="251" t="s">
        <v>289</v>
      </c>
    </row>
    <row r="129" spans="1:1" x14ac:dyDescent="0.25">
      <c r="A129" s="251" t="s">
        <v>290</v>
      </c>
    </row>
    <row r="130" spans="1:1" x14ac:dyDescent="0.25">
      <c r="A130" s="251" t="s">
        <v>291</v>
      </c>
    </row>
    <row r="131" spans="1:1" x14ac:dyDescent="0.25">
      <c r="A131" s="251" t="s">
        <v>292</v>
      </c>
    </row>
    <row r="132" spans="1:1" x14ac:dyDescent="0.25">
      <c r="A132" s="251" t="s">
        <v>293</v>
      </c>
    </row>
    <row r="133" spans="1:1" x14ac:dyDescent="0.25">
      <c r="A133" s="251"/>
    </row>
    <row r="134" spans="1:1" x14ac:dyDescent="0.25">
      <c r="A134" s="251" t="s">
        <v>294</v>
      </c>
    </row>
    <row r="135" spans="1:1" x14ac:dyDescent="0.25">
      <c r="A135" s="251" t="s">
        <v>295</v>
      </c>
    </row>
    <row r="136" spans="1:1" x14ac:dyDescent="0.25">
      <c r="A136" s="251" t="s">
        <v>296</v>
      </c>
    </row>
    <row r="137" spans="1:1" x14ac:dyDescent="0.25">
      <c r="A137" s="251" t="s">
        <v>297</v>
      </c>
    </row>
    <row r="138" spans="1:1" x14ac:dyDescent="0.25">
      <c r="A138" s="251" t="s">
        <v>298</v>
      </c>
    </row>
    <row r="139" spans="1:1" x14ac:dyDescent="0.25">
      <c r="A139" s="251" t="s">
        <v>299</v>
      </c>
    </row>
    <row r="140" spans="1:1" x14ac:dyDescent="0.25">
      <c r="A140" s="251" t="s">
        <v>300</v>
      </c>
    </row>
    <row r="141" spans="1:1" x14ac:dyDescent="0.25">
      <c r="A141" s="251" t="s">
        <v>301</v>
      </c>
    </row>
    <row r="142" spans="1:1" x14ac:dyDescent="0.25">
      <c r="A142" s="251" t="s">
        <v>302</v>
      </c>
    </row>
    <row r="143" spans="1:1" x14ac:dyDescent="0.25">
      <c r="A143" s="251" t="s">
        <v>303</v>
      </c>
    </row>
    <row r="144" spans="1:1" x14ac:dyDescent="0.25">
      <c r="A144" s="251" t="s">
        <v>304</v>
      </c>
    </row>
    <row r="145" spans="1:1" x14ac:dyDescent="0.25">
      <c r="A145" s="251" t="s">
        <v>305</v>
      </c>
    </row>
    <row r="146" spans="1:1" x14ac:dyDescent="0.25">
      <c r="A146" s="251"/>
    </row>
    <row r="147" spans="1:1" x14ac:dyDescent="0.25">
      <c r="A147" s="251" t="s">
        <v>306</v>
      </c>
    </row>
    <row r="148" spans="1:1" x14ac:dyDescent="0.25">
      <c r="A148" s="251" t="s">
        <v>307</v>
      </c>
    </row>
    <row r="149" spans="1:1" x14ac:dyDescent="0.25">
      <c r="A149" s="251" t="s">
        <v>308</v>
      </c>
    </row>
    <row r="150" spans="1:1" x14ac:dyDescent="0.25">
      <c r="A150" s="251"/>
    </row>
    <row r="151" spans="1:1" x14ac:dyDescent="0.25">
      <c r="A151" s="251" t="s">
        <v>309</v>
      </c>
    </row>
    <row r="152" spans="1:1" x14ac:dyDescent="0.25">
      <c r="A152" s="251" t="s">
        <v>310</v>
      </c>
    </row>
    <row r="153" spans="1:1" x14ac:dyDescent="0.25">
      <c r="A153" s="251"/>
    </row>
    <row r="154" spans="1:1" x14ac:dyDescent="0.25">
      <c r="A154" s="251" t="s">
        <v>311</v>
      </c>
    </row>
    <row r="155" spans="1:1" x14ac:dyDescent="0.25">
      <c r="A155" s="251"/>
    </row>
    <row r="156" spans="1:1" x14ac:dyDescent="0.25">
      <c r="A156" s="251" t="s">
        <v>312</v>
      </c>
    </row>
    <row r="157" spans="1:1" x14ac:dyDescent="0.25">
      <c r="A157" s="251" t="s">
        <v>313</v>
      </c>
    </row>
    <row r="158" spans="1:1" x14ac:dyDescent="0.25">
      <c r="A158" s="251" t="s">
        <v>314</v>
      </c>
    </row>
    <row r="159" spans="1:1" x14ac:dyDescent="0.25">
      <c r="A159" s="251" t="s">
        <v>315</v>
      </c>
    </row>
    <row r="160" spans="1:1" x14ac:dyDescent="0.25">
      <c r="A160" s="251" t="s">
        <v>316</v>
      </c>
    </row>
    <row r="161" spans="1:1" x14ac:dyDescent="0.25">
      <c r="A161" s="251" t="s">
        <v>317</v>
      </c>
    </row>
    <row r="162" spans="1:1" x14ac:dyDescent="0.25">
      <c r="A162" s="251" t="s">
        <v>318</v>
      </c>
    </row>
    <row r="163" spans="1:1" x14ac:dyDescent="0.25">
      <c r="A163" s="251"/>
    </row>
    <row r="164" spans="1:1" x14ac:dyDescent="0.25">
      <c r="A164" s="251" t="s">
        <v>319</v>
      </c>
    </row>
    <row r="165" spans="1:1" x14ac:dyDescent="0.25">
      <c r="A165" s="251" t="s">
        <v>320</v>
      </c>
    </row>
    <row r="166" spans="1:1" x14ac:dyDescent="0.25">
      <c r="A166" s="251" t="s">
        <v>321</v>
      </c>
    </row>
    <row r="167" spans="1:1" x14ac:dyDescent="0.25">
      <c r="A167" s="251" t="s">
        <v>322</v>
      </c>
    </row>
    <row r="168" spans="1:1" x14ac:dyDescent="0.25">
      <c r="A168" s="251" t="s">
        <v>323</v>
      </c>
    </row>
    <row r="169" spans="1:1" x14ac:dyDescent="0.25">
      <c r="A169" s="251" t="s">
        <v>324</v>
      </c>
    </row>
    <row r="170" spans="1:1" x14ac:dyDescent="0.25">
      <c r="A170" s="251" t="s">
        <v>325</v>
      </c>
    </row>
    <row r="171" spans="1:1" x14ac:dyDescent="0.25">
      <c r="A171" s="251" t="s">
        <v>326</v>
      </c>
    </row>
    <row r="172" spans="1:1" x14ac:dyDescent="0.25">
      <c r="A172" s="251" t="s">
        <v>327</v>
      </c>
    </row>
    <row r="173" spans="1:1" x14ac:dyDescent="0.25">
      <c r="A173" s="251" t="s">
        <v>328</v>
      </c>
    </row>
    <row r="174" spans="1:1" x14ac:dyDescent="0.25">
      <c r="A174" s="251"/>
    </row>
    <row r="175" spans="1:1" x14ac:dyDescent="0.25">
      <c r="A175" s="251" t="s">
        <v>329</v>
      </c>
    </row>
    <row r="176" spans="1:1" x14ac:dyDescent="0.25">
      <c r="A176" s="251" t="s">
        <v>330</v>
      </c>
    </row>
    <row r="177" spans="1:1" x14ac:dyDescent="0.25">
      <c r="A177" s="251" t="s">
        <v>331</v>
      </c>
    </row>
    <row r="178" spans="1:1" x14ac:dyDescent="0.25">
      <c r="A178" s="251"/>
    </row>
    <row r="179" spans="1:1" x14ac:dyDescent="0.25">
      <c r="A179" s="251" t="s">
        <v>332</v>
      </c>
    </row>
    <row r="180" spans="1:1" x14ac:dyDescent="0.25">
      <c r="A180" s="251"/>
    </row>
    <row r="181" spans="1:1" x14ac:dyDescent="0.25">
      <c r="A181" s="251" t="s">
        <v>333</v>
      </c>
    </row>
    <row r="182" spans="1:1" x14ac:dyDescent="0.25">
      <c r="A182" s="251" t="s">
        <v>334</v>
      </c>
    </row>
    <row r="183" spans="1:1" x14ac:dyDescent="0.25">
      <c r="A183" s="251" t="s">
        <v>335</v>
      </c>
    </row>
    <row r="184" spans="1:1" x14ac:dyDescent="0.25">
      <c r="A184" s="251" t="s">
        <v>336</v>
      </c>
    </row>
    <row r="185" spans="1:1" x14ac:dyDescent="0.25">
      <c r="A185" s="251" t="s">
        <v>337</v>
      </c>
    </row>
    <row r="186" spans="1:1" x14ac:dyDescent="0.25">
      <c r="A186" s="251"/>
    </row>
    <row r="187" spans="1:1" x14ac:dyDescent="0.25">
      <c r="A187" s="251" t="s">
        <v>338</v>
      </c>
    </row>
    <row r="188" spans="1:1" x14ac:dyDescent="0.25">
      <c r="A188" s="251" t="s">
        <v>339</v>
      </c>
    </row>
    <row r="189" spans="1:1" x14ac:dyDescent="0.25">
      <c r="A189" s="251" t="s">
        <v>340</v>
      </c>
    </row>
    <row r="190" spans="1:1" x14ac:dyDescent="0.25">
      <c r="A190" s="251" t="s">
        <v>341</v>
      </c>
    </row>
    <row r="191" spans="1:1" x14ac:dyDescent="0.25">
      <c r="A191" s="251" t="s">
        <v>342</v>
      </c>
    </row>
    <row r="192" spans="1:1" x14ac:dyDescent="0.25">
      <c r="A192" s="251" t="s">
        <v>343</v>
      </c>
    </row>
    <row r="193" spans="1:1" x14ac:dyDescent="0.25">
      <c r="A193" s="251" t="s">
        <v>344</v>
      </c>
    </row>
    <row r="194" spans="1:1" x14ac:dyDescent="0.25">
      <c r="A194" s="251"/>
    </row>
    <row r="195" spans="1:1" x14ac:dyDescent="0.25">
      <c r="A195" s="251" t="s">
        <v>345</v>
      </c>
    </row>
    <row r="196" spans="1:1" x14ac:dyDescent="0.25">
      <c r="A196" s="251"/>
    </row>
    <row r="197" spans="1:1" x14ac:dyDescent="0.25">
      <c r="A197" s="251" t="s">
        <v>346</v>
      </c>
    </row>
    <row r="198" spans="1:1" x14ac:dyDescent="0.25">
      <c r="A198" s="251" t="s">
        <v>347</v>
      </c>
    </row>
    <row r="199" spans="1:1" x14ac:dyDescent="0.25">
      <c r="A199" s="251" t="s">
        <v>348</v>
      </c>
    </row>
    <row r="200" spans="1:1" x14ac:dyDescent="0.25">
      <c r="A200" s="251" t="s">
        <v>349</v>
      </c>
    </row>
    <row r="201" spans="1:1" x14ac:dyDescent="0.25">
      <c r="A201" s="251" t="s">
        <v>350</v>
      </c>
    </row>
    <row r="202" spans="1:1" x14ac:dyDescent="0.25">
      <c r="A202" s="251" t="s">
        <v>351</v>
      </c>
    </row>
    <row r="203" spans="1:1" x14ac:dyDescent="0.25">
      <c r="A203" s="251" t="s">
        <v>352</v>
      </c>
    </row>
    <row r="204" spans="1:1" x14ac:dyDescent="0.25">
      <c r="A204" s="251"/>
    </row>
    <row r="205" spans="1:1" x14ac:dyDescent="0.25">
      <c r="A205" s="251" t="s">
        <v>353</v>
      </c>
    </row>
    <row r="206" spans="1:1" x14ac:dyDescent="0.25">
      <c r="A206" s="251" t="s">
        <v>354</v>
      </c>
    </row>
    <row r="207" spans="1:1" x14ac:dyDescent="0.25">
      <c r="A207" s="251"/>
    </row>
    <row r="208" spans="1:1" x14ac:dyDescent="0.25">
      <c r="A208" s="251" t="s">
        <v>355</v>
      </c>
    </row>
    <row r="209" spans="1:1" x14ac:dyDescent="0.25">
      <c r="A209" s="251"/>
    </row>
    <row r="210" spans="1:1" x14ac:dyDescent="0.25">
      <c r="A210" s="251" t="s">
        <v>356</v>
      </c>
    </row>
    <row r="211" spans="1:1" x14ac:dyDescent="0.25">
      <c r="A211" s="251" t="s">
        <v>357</v>
      </c>
    </row>
    <row r="212" spans="1:1" x14ac:dyDescent="0.25">
      <c r="A212" s="251" t="s">
        <v>358</v>
      </c>
    </row>
    <row r="213" spans="1:1" x14ac:dyDescent="0.25">
      <c r="A213" s="251"/>
    </row>
    <row r="214" spans="1:1" x14ac:dyDescent="0.25">
      <c r="A214" s="251" t="s">
        <v>359</v>
      </c>
    </row>
    <row r="215" spans="1:1" x14ac:dyDescent="0.25">
      <c r="A215" s="251" t="s">
        <v>360</v>
      </c>
    </row>
    <row r="216" spans="1:1" x14ac:dyDescent="0.25">
      <c r="A216" s="251"/>
    </row>
    <row r="217" spans="1:1" x14ac:dyDescent="0.25">
      <c r="A217" s="251" t="s">
        <v>361</v>
      </c>
    </row>
    <row r="218" spans="1:1" x14ac:dyDescent="0.25">
      <c r="A218" s="251" t="s">
        <v>362</v>
      </c>
    </row>
    <row r="219" spans="1:1" x14ac:dyDescent="0.25">
      <c r="A219" s="251" t="s">
        <v>363</v>
      </c>
    </row>
    <row r="220" spans="1:1" x14ac:dyDescent="0.25">
      <c r="A220" s="251" t="s">
        <v>364</v>
      </c>
    </row>
    <row r="221" spans="1:1" x14ac:dyDescent="0.25">
      <c r="A221" s="251"/>
    </row>
    <row r="222" spans="1:1" x14ac:dyDescent="0.25">
      <c r="A222" s="251" t="s">
        <v>365</v>
      </c>
    </row>
    <row r="223" spans="1:1" x14ac:dyDescent="0.25">
      <c r="A223" s="251" t="s">
        <v>366</v>
      </c>
    </row>
    <row r="224" spans="1:1" x14ac:dyDescent="0.25">
      <c r="A224" s="251" t="s">
        <v>367</v>
      </c>
    </row>
    <row r="225" spans="1:1" x14ac:dyDescent="0.25">
      <c r="A225" s="251" t="s">
        <v>368</v>
      </c>
    </row>
    <row r="226" spans="1:1" x14ac:dyDescent="0.25">
      <c r="A226" s="251" t="s">
        <v>369</v>
      </c>
    </row>
    <row r="227" spans="1:1" x14ac:dyDescent="0.25">
      <c r="A227" s="251" t="s">
        <v>370</v>
      </c>
    </row>
    <row r="228" spans="1:1" x14ac:dyDescent="0.25">
      <c r="A228" s="251" t="s">
        <v>371</v>
      </c>
    </row>
    <row r="229" spans="1:1" x14ac:dyDescent="0.25">
      <c r="A229" s="251"/>
    </row>
    <row r="230" spans="1:1" x14ac:dyDescent="0.25">
      <c r="A230" s="251" t="s">
        <v>372</v>
      </c>
    </row>
    <row r="231" spans="1:1" x14ac:dyDescent="0.25">
      <c r="A231" s="251" t="s">
        <v>373</v>
      </c>
    </row>
    <row r="232" spans="1:1" x14ac:dyDescent="0.25">
      <c r="A232" s="251" t="s">
        <v>374</v>
      </c>
    </row>
    <row r="233" spans="1:1" x14ac:dyDescent="0.25">
      <c r="A233" s="251" t="s">
        <v>375</v>
      </c>
    </row>
    <row r="234" spans="1:1" x14ac:dyDescent="0.25">
      <c r="A234" s="251"/>
    </row>
    <row r="235" spans="1:1" x14ac:dyDescent="0.25">
      <c r="A235" s="251" t="s">
        <v>376</v>
      </c>
    </row>
    <row r="236" spans="1:1" x14ac:dyDescent="0.25">
      <c r="A236" s="251" t="s">
        <v>377</v>
      </c>
    </row>
    <row r="237" spans="1:1" x14ac:dyDescent="0.25">
      <c r="A237" s="251" t="s">
        <v>378</v>
      </c>
    </row>
    <row r="238" spans="1:1" x14ac:dyDescent="0.25">
      <c r="A238" s="251" t="s">
        <v>379</v>
      </c>
    </row>
    <row r="239" spans="1:1" x14ac:dyDescent="0.25">
      <c r="A239" s="251" t="s">
        <v>380</v>
      </c>
    </row>
    <row r="240" spans="1:1" x14ac:dyDescent="0.25">
      <c r="A240" s="251" t="s">
        <v>381</v>
      </c>
    </row>
    <row r="241" spans="1:1" x14ac:dyDescent="0.25">
      <c r="A241" s="251" t="s">
        <v>382</v>
      </c>
    </row>
    <row r="242" spans="1:1" x14ac:dyDescent="0.25">
      <c r="A242" s="251" t="s">
        <v>383</v>
      </c>
    </row>
    <row r="243" spans="1:1" x14ac:dyDescent="0.25">
      <c r="A243" s="251" t="s">
        <v>384</v>
      </c>
    </row>
    <row r="244" spans="1:1" x14ac:dyDescent="0.25">
      <c r="A244" s="251"/>
    </row>
    <row r="245" spans="1:1" x14ac:dyDescent="0.25">
      <c r="A245" s="251" t="s">
        <v>385</v>
      </c>
    </row>
    <row r="246" spans="1:1" x14ac:dyDescent="0.25">
      <c r="A246" s="251"/>
    </row>
    <row r="247" spans="1:1" x14ac:dyDescent="0.25">
      <c r="A247" s="251" t="s">
        <v>386</v>
      </c>
    </row>
    <row r="248" spans="1:1" x14ac:dyDescent="0.25">
      <c r="A248" s="251" t="s">
        <v>387</v>
      </c>
    </row>
    <row r="249" spans="1:1" x14ac:dyDescent="0.25">
      <c r="A249" s="251" t="s">
        <v>388</v>
      </c>
    </row>
    <row r="250" spans="1:1" x14ac:dyDescent="0.25">
      <c r="A250" s="251" t="s">
        <v>389</v>
      </c>
    </row>
    <row r="251" spans="1:1" x14ac:dyDescent="0.25">
      <c r="A251" s="251"/>
    </row>
    <row r="252" spans="1:1" x14ac:dyDescent="0.25">
      <c r="A252" s="251" t="s">
        <v>390</v>
      </c>
    </row>
    <row r="253" spans="1:1" x14ac:dyDescent="0.25">
      <c r="A253" s="251" t="s">
        <v>391</v>
      </c>
    </row>
    <row r="254" spans="1:1" x14ac:dyDescent="0.25">
      <c r="A254" s="251" t="s">
        <v>392</v>
      </c>
    </row>
    <row r="255" spans="1:1" x14ac:dyDescent="0.25">
      <c r="A255" s="251" t="s">
        <v>393</v>
      </c>
    </row>
    <row r="256" spans="1:1" x14ac:dyDescent="0.25">
      <c r="A256" s="251"/>
    </row>
    <row r="257" spans="1:1" x14ac:dyDescent="0.25">
      <c r="A257" s="251" t="s">
        <v>394</v>
      </c>
    </row>
    <row r="258" spans="1:1" x14ac:dyDescent="0.25">
      <c r="A258" s="251" t="s">
        <v>395</v>
      </c>
    </row>
    <row r="259" spans="1:1" x14ac:dyDescent="0.25">
      <c r="A259" s="251" t="s">
        <v>396</v>
      </c>
    </row>
    <row r="260" spans="1:1" x14ac:dyDescent="0.25">
      <c r="A260" s="251" t="s">
        <v>397</v>
      </c>
    </row>
    <row r="261" spans="1:1" x14ac:dyDescent="0.25">
      <c r="A261" s="251" t="s">
        <v>398</v>
      </c>
    </row>
    <row r="262" spans="1:1" x14ac:dyDescent="0.25">
      <c r="A262" s="251" t="s">
        <v>399</v>
      </c>
    </row>
    <row r="263" spans="1:1" x14ac:dyDescent="0.25">
      <c r="A263" s="251" t="s">
        <v>400</v>
      </c>
    </row>
    <row r="264" spans="1:1" x14ac:dyDescent="0.25">
      <c r="A264" s="251" t="s">
        <v>401</v>
      </c>
    </row>
    <row r="265" spans="1:1" x14ac:dyDescent="0.25">
      <c r="A265" s="251" t="s">
        <v>402</v>
      </c>
    </row>
    <row r="266" spans="1:1" x14ac:dyDescent="0.25">
      <c r="A266" s="251" t="s">
        <v>403</v>
      </c>
    </row>
    <row r="267" spans="1:1" x14ac:dyDescent="0.25">
      <c r="A267" s="251" t="s">
        <v>404</v>
      </c>
    </row>
    <row r="268" spans="1:1" x14ac:dyDescent="0.25">
      <c r="A268" s="251"/>
    </row>
    <row r="269" spans="1:1" x14ac:dyDescent="0.25">
      <c r="A269" s="251" t="s">
        <v>405</v>
      </c>
    </row>
    <row r="270" spans="1:1" x14ac:dyDescent="0.25">
      <c r="A270" s="251" t="s">
        <v>406</v>
      </c>
    </row>
    <row r="271" spans="1:1" x14ac:dyDescent="0.25">
      <c r="A271" s="251" t="s">
        <v>407</v>
      </c>
    </row>
    <row r="272" spans="1:1" x14ac:dyDescent="0.25">
      <c r="A272" s="251" t="s">
        <v>408</v>
      </c>
    </row>
    <row r="273" spans="1:1" x14ac:dyDescent="0.25">
      <c r="A273" s="251" t="s">
        <v>409</v>
      </c>
    </row>
    <row r="274" spans="1:1" x14ac:dyDescent="0.25">
      <c r="A274" s="251"/>
    </row>
    <row r="275" spans="1:1" x14ac:dyDescent="0.25">
      <c r="A275" s="251" t="s">
        <v>410</v>
      </c>
    </row>
    <row r="276" spans="1:1" x14ac:dyDescent="0.25">
      <c r="A276" s="251" t="s">
        <v>411</v>
      </c>
    </row>
    <row r="277" spans="1:1" x14ac:dyDescent="0.25">
      <c r="A277" s="251" t="s">
        <v>412</v>
      </c>
    </row>
    <row r="278" spans="1:1" x14ac:dyDescent="0.25">
      <c r="A278" s="251" t="s">
        <v>413</v>
      </c>
    </row>
    <row r="279" spans="1:1" x14ac:dyDescent="0.25">
      <c r="A279" s="251" t="s">
        <v>414</v>
      </c>
    </row>
    <row r="280" spans="1:1" x14ac:dyDescent="0.25">
      <c r="A280" s="251" t="s">
        <v>415</v>
      </c>
    </row>
    <row r="281" spans="1:1" x14ac:dyDescent="0.25">
      <c r="A281" s="251" t="s">
        <v>416</v>
      </c>
    </row>
    <row r="282" spans="1:1" x14ac:dyDescent="0.25">
      <c r="A282" s="251" t="s">
        <v>417</v>
      </c>
    </row>
    <row r="283" spans="1:1" x14ac:dyDescent="0.25">
      <c r="A283" s="251" t="s">
        <v>418</v>
      </c>
    </row>
    <row r="284" spans="1:1" x14ac:dyDescent="0.25">
      <c r="A284" s="251" t="s">
        <v>419</v>
      </c>
    </row>
    <row r="285" spans="1:1" x14ac:dyDescent="0.25">
      <c r="A285" s="251" t="s">
        <v>420</v>
      </c>
    </row>
    <row r="286" spans="1:1" x14ac:dyDescent="0.25">
      <c r="A286" s="251" t="s">
        <v>421</v>
      </c>
    </row>
    <row r="287" spans="1:1" x14ac:dyDescent="0.25">
      <c r="A287" s="251"/>
    </row>
    <row r="288" spans="1:1" x14ac:dyDescent="0.25">
      <c r="A288" s="251" t="s">
        <v>422</v>
      </c>
    </row>
    <row r="289" spans="1:1" x14ac:dyDescent="0.25">
      <c r="A289" s="251" t="s">
        <v>423</v>
      </c>
    </row>
    <row r="290" spans="1:1" x14ac:dyDescent="0.25">
      <c r="A290" s="251" t="s">
        <v>424</v>
      </c>
    </row>
    <row r="291" spans="1:1" x14ac:dyDescent="0.25">
      <c r="A291" s="251" t="s">
        <v>425</v>
      </c>
    </row>
    <row r="292" spans="1:1" x14ac:dyDescent="0.25">
      <c r="A292" s="251"/>
    </row>
    <row r="293" spans="1:1" x14ac:dyDescent="0.25">
      <c r="A293" s="251" t="s">
        <v>426</v>
      </c>
    </row>
    <row r="294" spans="1:1" x14ac:dyDescent="0.25">
      <c r="A294" s="251" t="s">
        <v>427</v>
      </c>
    </row>
    <row r="295" spans="1:1" x14ac:dyDescent="0.25">
      <c r="A295" s="251" t="s">
        <v>428</v>
      </c>
    </row>
    <row r="296" spans="1:1" x14ac:dyDescent="0.25">
      <c r="A296" s="251"/>
    </row>
    <row r="297" spans="1:1" x14ac:dyDescent="0.25">
      <c r="A297" s="251" t="s">
        <v>429</v>
      </c>
    </row>
    <row r="298" spans="1:1" x14ac:dyDescent="0.25">
      <c r="A298" s="251" t="s">
        <v>430</v>
      </c>
    </row>
    <row r="299" spans="1:1" x14ac:dyDescent="0.25">
      <c r="A299" s="251" t="s">
        <v>431</v>
      </c>
    </row>
    <row r="300" spans="1:1" x14ac:dyDescent="0.25">
      <c r="A300" s="251" t="s">
        <v>432</v>
      </c>
    </row>
    <row r="301" spans="1:1" x14ac:dyDescent="0.25">
      <c r="A301" s="251" t="s">
        <v>433</v>
      </c>
    </row>
    <row r="302" spans="1:1" x14ac:dyDescent="0.25">
      <c r="A302" s="251" t="s">
        <v>434</v>
      </c>
    </row>
    <row r="303" spans="1:1" x14ac:dyDescent="0.25">
      <c r="A303" s="251" t="s">
        <v>435</v>
      </c>
    </row>
    <row r="304" spans="1:1" x14ac:dyDescent="0.25">
      <c r="A304" s="251" t="s">
        <v>436</v>
      </c>
    </row>
    <row r="305" spans="1:1" x14ac:dyDescent="0.25">
      <c r="A305" s="251" t="s">
        <v>437</v>
      </c>
    </row>
    <row r="306" spans="1:1" x14ac:dyDescent="0.25">
      <c r="A306" s="251" t="s">
        <v>438</v>
      </c>
    </row>
    <row r="307" spans="1:1" x14ac:dyDescent="0.25">
      <c r="A307" s="251" t="s">
        <v>439</v>
      </c>
    </row>
    <row r="308" spans="1:1" x14ac:dyDescent="0.25">
      <c r="A308" s="251" t="s">
        <v>440</v>
      </c>
    </row>
    <row r="309" spans="1:1" x14ac:dyDescent="0.25">
      <c r="A309" s="251"/>
    </row>
    <row r="310" spans="1:1" x14ac:dyDescent="0.25">
      <c r="A310" s="251" t="s">
        <v>441</v>
      </c>
    </row>
    <row r="311" spans="1:1" x14ac:dyDescent="0.25">
      <c r="A311" s="251" t="s">
        <v>442</v>
      </c>
    </row>
    <row r="312" spans="1:1" x14ac:dyDescent="0.25">
      <c r="A312" s="251" t="s">
        <v>443</v>
      </c>
    </row>
    <row r="313" spans="1:1" x14ac:dyDescent="0.25">
      <c r="A313" s="251" t="s">
        <v>444</v>
      </c>
    </row>
    <row r="314" spans="1:1" x14ac:dyDescent="0.25">
      <c r="A314" s="251" t="s">
        <v>445</v>
      </c>
    </row>
    <row r="315" spans="1:1" x14ac:dyDescent="0.25">
      <c r="A315" s="251" t="s">
        <v>446</v>
      </c>
    </row>
    <row r="316" spans="1:1" x14ac:dyDescent="0.25">
      <c r="A316" s="251" t="s">
        <v>447</v>
      </c>
    </row>
    <row r="317" spans="1:1" x14ac:dyDescent="0.25">
      <c r="A317" s="251"/>
    </row>
    <row r="318" spans="1:1" x14ac:dyDescent="0.25">
      <c r="A318" s="251" t="s">
        <v>448</v>
      </c>
    </row>
    <row r="319" spans="1:1" x14ac:dyDescent="0.25">
      <c r="A319" s="251" t="s">
        <v>449</v>
      </c>
    </row>
    <row r="320" spans="1:1" x14ac:dyDescent="0.25">
      <c r="A320" s="251" t="s">
        <v>450</v>
      </c>
    </row>
    <row r="321" spans="1:1" x14ac:dyDescent="0.25">
      <c r="A321" s="251" t="s">
        <v>451</v>
      </c>
    </row>
    <row r="322" spans="1:1" x14ac:dyDescent="0.25">
      <c r="A322" s="251" t="s">
        <v>452</v>
      </c>
    </row>
    <row r="323" spans="1:1" x14ac:dyDescent="0.25">
      <c r="A323" s="251" t="s">
        <v>453</v>
      </c>
    </row>
    <row r="324" spans="1:1" x14ac:dyDescent="0.25">
      <c r="A324" s="251" t="s">
        <v>454</v>
      </c>
    </row>
    <row r="325" spans="1:1" x14ac:dyDescent="0.25">
      <c r="A325" s="251" t="s">
        <v>455</v>
      </c>
    </row>
    <row r="326" spans="1:1" x14ac:dyDescent="0.25">
      <c r="A326" s="251" t="s">
        <v>456</v>
      </c>
    </row>
    <row r="327" spans="1:1" x14ac:dyDescent="0.25">
      <c r="A327" s="251" t="s">
        <v>457</v>
      </c>
    </row>
    <row r="328" spans="1:1" x14ac:dyDescent="0.25">
      <c r="A328" s="251"/>
    </row>
    <row r="329" spans="1:1" x14ac:dyDescent="0.25">
      <c r="A329" s="251" t="s">
        <v>458</v>
      </c>
    </row>
    <row r="330" spans="1:1" x14ac:dyDescent="0.25">
      <c r="A330" s="251" t="s">
        <v>459</v>
      </c>
    </row>
    <row r="331" spans="1:1" x14ac:dyDescent="0.25">
      <c r="A331" s="251" t="s">
        <v>460</v>
      </c>
    </row>
    <row r="332" spans="1:1" x14ac:dyDescent="0.25">
      <c r="A332" s="251" t="s">
        <v>461</v>
      </c>
    </row>
    <row r="333" spans="1:1" x14ac:dyDescent="0.25">
      <c r="A333" s="251" t="s">
        <v>462</v>
      </c>
    </row>
    <row r="334" spans="1:1" x14ac:dyDescent="0.25">
      <c r="A334" s="251" t="s">
        <v>463</v>
      </c>
    </row>
    <row r="335" spans="1:1" x14ac:dyDescent="0.25">
      <c r="A335" s="251" t="s">
        <v>464</v>
      </c>
    </row>
    <row r="336" spans="1:1" x14ac:dyDescent="0.25">
      <c r="A336" s="251"/>
    </row>
    <row r="337" spans="1:1" x14ac:dyDescent="0.25">
      <c r="A337" s="251" t="s">
        <v>465</v>
      </c>
    </row>
    <row r="338" spans="1:1" x14ac:dyDescent="0.25">
      <c r="A338" s="251" t="s">
        <v>466</v>
      </c>
    </row>
    <row r="339" spans="1:1" x14ac:dyDescent="0.25">
      <c r="A339" s="251" t="s">
        <v>467</v>
      </c>
    </row>
    <row r="340" spans="1:1" x14ac:dyDescent="0.25">
      <c r="A340" s="251" t="s">
        <v>468</v>
      </c>
    </row>
    <row r="341" spans="1:1" x14ac:dyDescent="0.25">
      <c r="A341" s="251" t="s">
        <v>469</v>
      </c>
    </row>
    <row r="342" spans="1:1" x14ac:dyDescent="0.25">
      <c r="A342" s="251"/>
    </row>
    <row r="343" spans="1:1" x14ac:dyDescent="0.25">
      <c r="A343" s="251" t="s">
        <v>470</v>
      </c>
    </row>
    <row r="344" spans="1:1" x14ac:dyDescent="0.25">
      <c r="A344" s="251"/>
    </row>
    <row r="345" spans="1:1" x14ac:dyDescent="0.25">
      <c r="A345" s="251" t="s">
        <v>471</v>
      </c>
    </row>
    <row r="346" spans="1:1" x14ac:dyDescent="0.25">
      <c r="A346" s="251" t="s">
        <v>472</v>
      </c>
    </row>
    <row r="347" spans="1:1" x14ac:dyDescent="0.25">
      <c r="A347" s="251" t="s">
        <v>473</v>
      </c>
    </row>
    <row r="348" spans="1:1" x14ac:dyDescent="0.25">
      <c r="A348" s="251" t="s">
        <v>474</v>
      </c>
    </row>
    <row r="349" spans="1:1" x14ac:dyDescent="0.25">
      <c r="A349" s="251" t="s">
        <v>475</v>
      </c>
    </row>
    <row r="350" spans="1:1" x14ac:dyDescent="0.25">
      <c r="A350" s="251" t="s">
        <v>476</v>
      </c>
    </row>
    <row r="351" spans="1:1" x14ac:dyDescent="0.25">
      <c r="A351" s="251" t="s">
        <v>477</v>
      </c>
    </row>
    <row r="352" spans="1:1" x14ac:dyDescent="0.25">
      <c r="A352" s="251" t="s">
        <v>478</v>
      </c>
    </row>
    <row r="353" spans="1:1" x14ac:dyDescent="0.25">
      <c r="A353" s="251"/>
    </row>
    <row r="354" spans="1:1" x14ac:dyDescent="0.25">
      <c r="A354" s="251" t="s">
        <v>479</v>
      </c>
    </row>
    <row r="355" spans="1:1" x14ac:dyDescent="0.25">
      <c r="A355" s="251" t="s">
        <v>480</v>
      </c>
    </row>
    <row r="356" spans="1:1" x14ac:dyDescent="0.25">
      <c r="A356" s="251" t="s">
        <v>481</v>
      </c>
    </row>
    <row r="357" spans="1:1" x14ac:dyDescent="0.25">
      <c r="A357" s="251" t="s">
        <v>482</v>
      </c>
    </row>
    <row r="358" spans="1:1" x14ac:dyDescent="0.25">
      <c r="A358" s="251" t="s">
        <v>483</v>
      </c>
    </row>
    <row r="359" spans="1:1" x14ac:dyDescent="0.25">
      <c r="A359" s="251" t="s">
        <v>484</v>
      </c>
    </row>
    <row r="360" spans="1:1" x14ac:dyDescent="0.25">
      <c r="A360" s="251"/>
    </row>
    <row r="361" spans="1:1" x14ac:dyDescent="0.25">
      <c r="A361" s="251" t="s">
        <v>485</v>
      </c>
    </row>
    <row r="362" spans="1:1" x14ac:dyDescent="0.25">
      <c r="A362" s="251" t="s">
        <v>486</v>
      </c>
    </row>
    <row r="363" spans="1:1" x14ac:dyDescent="0.25">
      <c r="A363" s="251" t="s">
        <v>487</v>
      </c>
    </row>
    <row r="364" spans="1:1" x14ac:dyDescent="0.25">
      <c r="A364" s="251"/>
    </row>
    <row r="365" spans="1:1" x14ac:dyDescent="0.25">
      <c r="A365" s="251" t="s">
        <v>488</v>
      </c>
    </row>
    <row r="366" spans="1:1" x14ac:dyDescent="0.25">
      <c r="A366" s="251" t="s">
        <v>489</v>
      </c>
    </row>
    <row r="367" spans="1:1" x14ac:dyDescent="0.25">
      <c r="A367" s="251"/>
    </row>
    <row r="368" spans="1:1" x14ac:dyDescent="0.25">
      <c r="A368" s="251" t="s">
        <v>490</v>
      </c>
    </row>
    <row r="369" spans="1:1" x14ac:dyDescent="0.25">
      <c r="A369" s="251" t="s">
        <v>491</v>
      </c>
    </row>
    <row r="370" spans="1:1" x14ac:dyDescent="0.25">
      <c r="A370" s="251" t="s">
        <v>492</v>
      </c>
    </row>
    <row r="371" spans="1:1" x14ac:dyDescent="0.25">
      <c r="A371" s="251"/>
    </row>
    <row r="372" spans="1:1" x14ac:dyDescent="0.25">
      <c r="A372" s="251" t="s">
        <v>493</v>
      </c>
    </row>
    <row r="373" spans="1:1" x14ac:dyDescent="0.25">
      <c r="A373" s="251" t="s">
        <v>494</v>
      </c>
    </row>
    <row r="374" spans="1:1" x14ac:dyDescent="0.25">
      <c r="A374" s="251" t="s">
        <v>495</v>
      </c>
    </row>
    <row r="375" spans="1:1" x14ac:dyDescent="0.25">
      <c r="A375" s="251"/>
    </row>
    <row r="376" spans="1:1" x14ac:dyDescent="0.25">
      <c r="A376" s="251" t="s">
        <v>496</v>
      </c>
    </row>
    <row r="377" spans="1:1" x14ac:dyDescent="0.25">
      <c r="A377" s="251" t="s">
        <v>497</v>
      </c>
    </row>
    <row r="378" spans="1:1" x14ac:dyDescent="0.25">
      <c r="A378" s="251"/>
    </row>
    <row r="379" spans="1:1" x14ac:dyDescent="0.25">
      <c r="A379" s="251" t="s">
        <v>498</v>
      </c>
    </row>
    <row r="380" spans="1:1" x14ac:dyDescent="0.25">
      <c r="A380" s="251" t="s">
        <v>499</v>
      </c>
    </row>
    <row r="381" spans="1:1" x14ac:dyDescent="0.25">
      <c r="A381" s="251"/>
    </row>
    <row r="382" spans="1:1" x14ac:dyDescent="0.25">
      <c r="A382" s="251" t="s">
        <v>500</v>
      </c>
    </row>
    <row r="383" spans="1:1" x14ac:dyDescent="0.25">
      <c r="A383" s="251" t="s">
        <v>501</v>
      </c>
    </row>
    <row r="384" spans="1:1" x14ac:dyDescent="0.25">
      <c r="A384" s="251" t="s">
        <v>502</v>
      </c>
    </row>
    <row r="385" spans="1:1" x14ac:dyDescent="0.25">
      <c r="A385" s="251" t="s">
        <v>503</v>
      </c>
    </row>
    <row r="386" spans="1:1" x14ac:dyDescent="0.25">
      <c r="A386" s="251" t="s">
        <v>504</v>
      </c>
    </row>
    <row r="387" spans="1:1" x14ac:dyDescent="0.25">
      <c r="A387" s="251"/>
    </row>
    <row r="388" spans="1:1" x14ac:dyDescent="0.25">
      <c r="A388" s="251" t="s">
        <v>505</v>
      </c>
    </row>
    <row r="389" spans="1:1" x14ac:dyDescent="0.25">
      <c r="A389" s="251" t="s">
        <v>506</v>
      </c>
    </row>
    <row r="390" spans="1:1" x14ac:dyDescent="0.25">
      <c r="A390" s="251" t="s">
        <v>507</v>
      </c>
    </row>
    <row r="391" spans="1:1" x14ac:dyDescent="0.25">
      <c r="A391" s="251" t="s">
        <v>508</v>
      </c>
    </row>
    <row r="392" spans="1:1" x14ac:dyDescent="0.25">
      <c r="A392" s="251" t="s">
        <v>509</v>
      </c>
    </row>
    <row r="393" spans="1:1" x14ac:dyDescent="0.25">
      <c r="A393" s="251" t="s">
        <v>510</v>
      </c>
    </row>
    <row r="394" spans="1:1" x14ac:dyDescent="0.25">
      <c r="A394" s="251" t="s">
        <v>511</v>
      </c>
    </row>
    <row r="395" spans="1:1" x14ac:dyDescent="0.25">
      <c r="A395" s="251" t="s">
        <v>512</v>
      </c>
    </row>
    <row r="396" spans="1:1" x14ac:dyDescent="0.25">
      <c r="A396" s="251" t="s">
        <v>513</v>
      </c>
    </row>
    <row r="397" spans="1:1" x14ac:dyDescent="0.25">
      <c r="A397" s="251"/>
    </row>
    <row r="398" spans="1:1" x14ac:dyDescent="0.25">
      <c r="A398" s="251" t="s">
        <v>514</v>
      </c>
    </row>
    <row r="399" spans="1:1" x14ac:dyDescent="0.25">
      <c r="A399" s="251" t="s">
        <v>515</v>
      </c>
    </row>
    <row r="400" spans="1:1" x14ac:dyDescent="0.25">
      <c r="A400" s="251" t="s">
        <v>516</v>
      </c>
    </row>
    <row r="401" spans="1:1" x14ac:dyDescent="0.25">
      <c r="A401" s="251" t="s">
        <v>517</v>
      </c>
    </row>
    <row r="402" spans="1:1" x14ac:dyDescent="0.25">
      <c r="A402" s="251"/>
    </row>
    <row r="403" spans="1:1" x14ac:dyDescent="0.25">
      <c r="A403" s="251" t="s">
        <v>518</v>
      </c>
    </row>
    <row r="404" spans="1:1" x14ac:dyDescent="0.25">
      <c r="A404" s="251" t="s">
        <v>519</v>
      </c>
    </row>
    <row r="405" spans="1:1" x14ac:dyDescent="0.25">
      <c r="A405" s="251" t="s">
        <v>520</v>
      </c>
    </row>
    <row r="406" spans="1:1" x14ac:dyDescent="0.25">
      <c r="A406" s="251"/>
    </row>
    <row r="407" spans="1:1" x14ac:dyDescent="0.25">
      <c r="A407" s="251" t="s">
        <v>521</v>
      </c>
    </row>
    <row r="408" spans="1:1" x14ac:dyDescent="0.25">
      <c r="A408" s="251"/>
    </row>
    <row r="409" spans="1:1" x14ac:dyDescent="0.25">
      <c r="A409" s="251" t="s">
        <v>522</v>
      </c>
    </row>
    <row r="410" spans="1:1" x14ac:dyDescent="0.25">
      <c r="A410" s="251" t="s">
        <v>523</v>
      </c>
    </row>
    <row r="411" spans="1:1" x14ac:dyDescent="0.25">
      <c r="A411" s="251" t="s">
        <v>524</v>
      </c>
    </row>
    <row r="412" spans="1:1" x14ac:dyDescent="0.25">
      <c r="A412" s="251" t="s">
        <v>525</v>
      </c>
    </row>
    <row r="413" spans="1:1" x14ac:dyDescent="0.25">
      <c r="A413" s="251" t="s">
        <v>526</v>
      </c>
    </row>
    <row r="414" spans="1:1" x14ac:dyDescent="0.25">
      <c r="A414" s="251"/>
    </row>
    <row r="415" spans="1:1" x14ac:dyDescent="0.25">
      <c r="A415" s="251" t="s">
        <v>527</v>
      </c>
    </row>
    <row r="416" spans="1:1" x14ac:dyDescent="0.25">
      <c r="A416" s="251" t="s">
        <v>528</v>
      </c>
    </row>
    <row r="417" spans="1:1" x14ac:dyDescent="0.25">
      <c r="A417" s="251" t="s">
        <v>529</v>
      </c>
    </row>
    <row r="418" spans="1:1" x14ac:dyDescent="0.25">
      <c r="A418" s="251" t="s">
        <v>530</v>
      </c>
    </row>
    <row r="419" spans="1:1" x14ac:dyDescent="0.25">
      <c r="A419" s="251" t="s">
        <v>531</v>
      </c>
    </row>
    <row r="420" spans="1:1" x14ac:dyDescent="0.25">
      <c r="A420" s="251" t="s">
        <v>532</v>
      </c>
    </row>
    <row r="421" spans="1:1" x14ac:dyDescent="0.25">
      <c r="A421" s="251"/>
    </row>
    <row r="422" spans="1:1" x14ac:dyDescent="0.25">
      <c r="A422" s="251" t="s">
        <v>533</v>
      </c>
    </row>
    <row r="423" spans="1:1" x14ac:dyDescent="0.25">
      <c r="A423" s="251" t="s">
        <v>534</v>
      </c>
    </row>
    <row r="424" spans="1:1" x14ac:dyDescent="0.25">
      <c r="A424" s="251" t="s">
        <v>535</v>
      </c>
    </row>
    <row r="425" spans="1:1" x14ac:dyDescent="0.25">
      <c r="A425" s="251" t="s">
        <v>536</v>
      </c>
    </row>
    <row r="426" spans="1:1" x14ac:dyDescent="0.25">
      <c r="A426" s="251" t="s">
        <v>537</v>
      </c>
    </row>
    <row r="427" spans="1:1" x14ac:dyDescent="0.25">
      <c r="A427" s="251" t="s">
        <v>538</v>
      </c>
    </row>
    <row r="428" spans="1:1" x14ac:dyDescent="0.25">
      <c r="A428" s="251"/>
    </row>
    <row r="429" spans="1:1" x14ac:dyDescent="0.25">
      <c r="A429" s="251" t="s">
        <v>539</v>
      </c>
    </row>
    <row r="430" spans="1:1" x14ac:dyDescent="0.25">
      <c r="A430" s="251" t="s">
        <v>540</v>
      </c>
    </row>
    <row r="431" spans="1:1" x14ac:dyDescent="0.25">
      <c r="A431" s="251" t="s">
        <v>541</v>
      </c>
    </row>
    <row r="432" spans="1:1" x14ac:dyDescent="0.25">
      <c r="A432" s="251" t="s">
        <v>542</v>
      </c>
    </row>
    <row r="433" spans="1:1" x14ac:dyDescent="0.25">
      <c r="A433" s="251" t="s">
        <v>543</v>
      </c>
    </row>
    <row r="434" spans="1:1" x14ac:dyDescent="0.25">
      <c r="A434" s="251"/>
    </row>
    <row r="435" spans="1:1" x14ac:dyDescent="0.25">
      <c r="A435" s="251" t="s">
        <v>544</v>
      </c>
    </row>
    <row r="436" spans="1:1" x14ac:dyDescent="0.25">
      <c r="A436" s="251"/>
    </row>
    <row r="437" spans="1:1" x14ac:dyDescent="0.25">
      <c r="A437" s="251" t="s">
        <v>545</v>
      </c>
    </row>
    <row r="438" spans="1:1" x14ac:dyDescent="0.25">
      <c r="A438" s="251" t="s">
        <v>546</v>
      </c>
    </row>
    <row r="439" spans="1:1" x14ac:dyDescent="0.25">
      <c r="A439" s="251" t="s">
        <v>547</v>
      </c>
    </row>
    <row r="440" spans="1:1" x14ac:dyDescent="0.25">
      <c r="A440" s="251" t="s">
        <v>548</v>
      </c>
    </row>
    <row r="441" spans="1:1" x14ac:dyDescent="0.25">
      <c r="A441" s="251" t="s">
        <v>549</v>
      </c>
    </row>
    <row r="442" spans="1:1" x14ac:dyDescent="0.25">
      <c r="A442" s="251" t="s">
        <v>550</v>
      </c>
    </row>
    <row r="443" spans="1:1" x14ac:dyDescent="0.25">
      <c r="A443" s="251" t="s">
        <v>551</v>
      </c>
    </row>
    <row r="444" spans="1:1" x14ac:dyDescent="0.25">
      <c r="A444" s="251" t="s">
        <v>552</v>
      </c>
    </row>
    <row r="445" spans="1:1" x14ac:dyDescent="0.25">
      <c r="A445" s="251"/>
    </row>
    <row r="446" spans="1:1" x14ac:dyDescent="0.25">
      <c r="A446" s="251" t="s">
        <v>553</v>
      </c>
    </row>
    <row r="447" spans="1:1" x14ac:dyDescent="0.25">
      <c r="A447" s="251"/>
    </row>
    <row r="448" spans="1:1" x14ac:dyDescent="0.25">
      <c r="A448" s="251" t="s">
        <v>554</v>
      </c>
    </row>
    <row r="449" spans="1:1" x14ac:dyDescent="0.25">
      <c r="A449" s="251" t="s">
        <v>555</v>
      </c>
    </row>
    <row r="450" spans="1:1" x14ac:dyDescent="0.25">
      <c r="A450" s="251" t="s">
        <v>556</v>
      </c>
    </row>
    <row r="451" spans="1:1" x14ac:dyDescent="0.25">
      <c r="A451" s="251" t="s">
        <v>557</v>
      </c>
    </row>
    <row r="452" spans="1:1" x14ac:dyDescent="0.25">
      <c r="A452" s="251"/>
    </row>
    <row r="453" spans="1:1" x14ac:dyDescent="0.25">
      <c r="A453" s="251" t="s">
        <v>558</v>
      </c>
    </row>
    <row r="454" spans="1:1" x14ac:dyDescent="0.25">
      <c r="A454" s="251" t="s">
        <v>559</v>
      </c>
    </row>
    <row r="455" spans="1:1" x14ac:dyDescent="0.25">
      <c r="A455" s="251" t="s">
        <v>560</v>
      </c>
    </row>
    <row r="456" spans="1:1" x14ac:dyDescent="0.25">
      <c r="A456" s="251" t="s">
        <v>561</v>
      </c>
    </row>
    <row r="457" spans="1:1" x14ac:dyDescent="0.25">
      <c r="A457" s="251" t="s">
        <v>562</v>
      </c>
    </row>
    <row r="458" spans="1:1" x14ac:dyDescent="0.25">
      <c r="A458" s="251" t="s">
        <v>563</v>
      </c>
    </row>
    <row r="459" spans="1:1" x14ac:dyDescent="0.25">
      <c r="A459" s="251" t="s">
        <v>564</v>
      </c>
    </row>
    <row r="460" spans="1:1" x14ac:dyDescent="0.25">
      <c r="A460" s="251" t="s">
        <v>565</v>
      </c>
    </row>
    <row r="461" spans="1:1" x14ac:dyDescent="0.25">
      <c r="A461" s="251" t="s">
        <v>566</v>
      </c>
    </row>
    <row r="462" spans="1:1" x14ac:dyDescent="0.25">
      <c r="A462" s="251"/>
    </row>
    <row r="463" spans="1:1" x14ac:dyDescent="0.25">
      <c r="A463" s="251" t="s">
        <v>567</v>
      </c>
    </row>
    <row r="464" spans="1:1" x14ac:dyDescent="0.25">
      <c r="A464" s="251" t="s">
        <v>568</v>
      </c>
    </row>
    <row r="465" spans="1:1" x14ac:dyDescent="0.25">
      <c r="A465" s="251" t="s">
        <v>569</v>
      </c>
    </row>
    <row r="466" spans="1:1" x14ac:dyDescent="0.25">
      <c r="A466" s="251" t="s">
        <v>570</v>
      </c>
    </row>
    <row r="467" spans="1:1" x14ac:dyDescent="0.25">
      <c r="A467" s="251" t="s">
        <v>571</v>
      </c>
    </row>
    <row r="468" spans="1:1" x14ac:dyDescent="0.25">
      <c r="A468" s="251" t="s">
        <v>572</v>
      </c>
    </row>
    <row r="469" spans="1:1" x14ac:dyDescent="0.25">
      <c r="A469" s="251" t="s">
        <v>573</v>
      </c>
    </row>
    <row r="470" spans="1:1" x14ac:dyDescent="0.25">
      <c r="A470" s="251"/>
    </row>
    <row r="471" spans="1:1" x14ac:dyDescent="0.25">
      <c r="A471" s="251" t="s">
        <v>574</v>
      </c>
    </row>
    <row r="472" spans="1:1" x14ac:dyDescent="0.25">
      <c r="A472" s="251"/>
    </row>
    <row r="473" spans="1:1" x14ac:dyDescent="0.25">
      <c r="A473" s="251" t="s">
        <v>575</v>
      </c>
    </row>
    <row r="474" spans="1:1" x14ac:dyDescent="0.25">
      <c r="A474" s="251" t="s">
        <v>576</v>
      </c>
    </row>
    <row r="475" spans="1:1" x14ac:dyDescent="0.25">
      <c r="A475" s="251" t="s">
        <v>577</v>
      </c>
    </row>
    <row r="476" spans="1:1" x14ac:dyDescent="0.25">
      <c r="A476" s="251"/>
    </row>
    <row r="477" spans="1:1" x14ac:dyDescent="0.25">
      <c r="A477" s="251" t="s">
        <v>578</v>
      </c>
    </row>
    <row r="478" spans="1:1" x14ac:dyDescent="0.25">
      <c r="A478" s="251" t="s">
        <v>579</v>
      </c>
    </row>
    <row r="479" spans="1:1" x14ac:dyDescent="0.25">
      <c r="A479" s="251" t="s">
        <v>580</v>
      </c>
    </row>
    <row r="480" spans="1:1" x14ac:dyDescent="0.25">
      <c r="A480" s="251" t="s">
        <v>581</v>
      </c>
    </row>
    <row r="481" spans="1:1" x14ac:dyDescent="0.25">
      <c r="A481" s="251" t="s">
        <v>582</v>
      </c>
    </row>
    <row r="482" spans="1:1" x14ac:dyDescent="0.25">
      <c r="A482" s="251" t="s">
        <v>583</v>
      </c>
    </row>
    <row r="483" spans="1:1" x14ac:dyDescent="0.25">
      <c r="A483" s="251" t="s">
        <v>584</v>
      </c>
    </row>
    <row r="484" spans="1:1" x14ac:dyDescent="0.25">
      <c r="A484" s="251" t="s">
        <v>585</v>
      </c>
    </row>
    <row r="485" spans="1:1" x14ac:dyDescent="0.25">
      <c r="A485" s="251" t="s">
        <v>586</v>
      </c>
    </row>
    <row r="486" spans="1:1" x14ac:dyDescent="0.25">
      <c r="A486" s="251"/>
    </row>
    <row r="487" spans="1:1" x14ac:dyDescent="0.25">
      <c r="A487" s="251" t="s">
        <v>587</v>
      </c>
    </row>
    <row r="488" spans="1:1" x14ac:dyDescent="0.25">
      <c r="A488" s="251" t="s">
        <v>588</v>
      </c>
    </row>
    <row r="489" spans="1:1" x14ac:dyDescent="0.25">
      <c r="A489" s="251" t="s">
        <v>589</v>
      </c>
    </row>
    <row r="490" spans="1:1" x14ac:dyDescent="0.25">
      <c r="A490" s="251" t="s">
        <v>590</v>
      </c>
    </row>
    <row r="491" spans="1:1" x14ac:dyDescent="0.25">
      <c r="A491" s="251"/>
    </row>
    <row r="492" spans="1:1" x14ac:dyDescent="0.25">
      <c r="A492" s="251" t="s">
        <v>591</v>
      </c>
    </row>
    <row r="493" spans="1:1" x14ac:dyDescent="0.25">
      <c r="A493" s="251" t="s">
        <v>592</v>
      </c>
    </row>
    <row r="494" spans="1:1" x14ac:dyDescent="0.25">
      <c r="A494" s="251" t="s">
        <v>593</v>
      </c>
    </row>
    <row r="495" spans="1:1" x14ac:dyDescent="0.25">
      <c r="A495" s="251" t="s">
        <v>594</v>
      </c>
    </row>
    <row r="496" spans="1:1" x14ac:dyDescent="0.25">
      <c r="A496" s="251" t="s">
        <v>595</v>
      </c>
    </row>
    <row r="497" spans="1:1" x14ac:dyDescent="0.25">
      <c r="A497" s="251" t="s">
        <v>596</v>
      </c>
    </row>
    <row r="498" spans="1:1" x14ac:dyDescent="0.25">
      <c r="A498" s="251"/>
    </row>
    <row r="499" spans="1:1" x14ac:dyDescent="0.25">
      <c r="A499" s="251" t="s">
        <v>597</v>
      </c>
    </row>
    <row r="500" spans="1:1" x14ac:dyDescent="0.25">
      <c r="A500" s="251" t="s">
        <v>598</v>
      </c>
    </row>
    <row r="501" spans="1:1" x14ac:dyDescent="0.25">
      <c r="A501" s="251" t="s">
        <v>599</v>
      </c>
    </row>
    <row r="502" spans="1:1" x14ac:dyDescent="0.25">
      <c r="A502" s="251" t="s">
        <v>600</v>
      </c>
    </row>
    <row r="503" spans="1:1" x14ac:dyDescent="0.25">
      <c r="A503" s="251" t="s">
        <v>601</v>
      </c>
    </row>
    <row r="504" spans="1:1" x14ac:dyDescent="0.25">
      <c r="A504" s="251" t="s">
        <v>602</v>
      </c>
    </row>
    <row r="505" spans="1:1" x14ac:dyDescent="0.25">
      <c r="A505" s="251" t="s">
        <v>603</v>
      </c>
    </row>
    <row r="506" spans="1:1" x14ac:dyDescent="0.25">
      <c r="A506" s="251" t="s">
        <v>604</v>
      </c>
    </row>
    <row r="507" spans="1:1" x14ac:dyDescent="0.25">
      <c r="A507" s="251" t="s">
        <v>605</v>
      </c>
    </row>
    <row r="508" spans="1:1" x14ac:dyDescent="0.25">
      <c r="A508" s="251" t="s">
        <v>606</v>
      </c>
    </row>
    <row r="509" spans="1:1" x14ac:dyDescent="0.25">
      <c r="A509" s="251" t="s">
        <v>607</v>
      </c>
    </row>
    <row r="510" spans="1:1" x14ac:dyDescent="0.25">
      <c r="A510" s="251" t="s">
        <v>608</v>
      </c>
    </row>
    <row r="511" spans="1:1" x14ac:dyDescent="0.25">
      <c r="A511" s="251" t="s">
        <v>609</v>
      </c>
    </row>
    <row r="512" spans="1:1" x14ac:dyDescent="0.25">
      <c r="A512" s="251"/>
    </row>
    <row r="513" spans="1:1" x14ac:dyDescent="0.25">
      <c r="A513" s="251" t="s">
        <v>610</v>
      </c>
    </row>
    <row r="514" spans="1:1" x14ac:dyDescent="0.25">
      <c r="A514" s="251" t="s">
        <v>611</v>
      </c>
    </row>
    <row r="515" spans="1:1" x14ac:dyDescent="0.25">
      <c r="A515" s="251" t="s">
        <v>612</v>
      </c>
    </row>
    <row r="516" spans="1:1" x14ac:dyDescent="0.25">
      <c r="A516" s="251" t="s">
        <v>613</v>
      </c>
    </row>
    <row r="517" spans="1:1" x14ac:dyDescent="0.25">
      <c r="A517" s="251" t="s">
        <v>614</v>
      </c>
    </row>
    <row r="518" spans="1:1" x14ac:dyDescent="0.25">
      <c r="A518" s="251" t="s">
        <v>615</v>
      </c>
    </row>
    <row r="519" spans="1:1" x14ac:dyDescent="0.25">
      <c r="A519" s="251" t="s">
        <v>616</v>
      </c>
    </row>
    <row r="520" spans="1:1" x14ac:dyDescent="0.25">
      <c r="A520" s="251"/>
    </row>
    <row r="521" spans="1:1" x14ac:dyDescent="0.25">
      <c r="A521" s="251" t="s">
        <v>617</v>
      </c>
    </row>
    <row r="522" spans="1:1" x14ac:dyDescent="0.25">
      <c r="A522" s="251" t="s">
        <v>618</v>
      </c>
    </row>
    <row r="523" spans="1:1" x14ac:dyDescent="0.25">
      <c r="A523" s="251" t="s">
        <v>619</v>
      </c>
    </row>
    <row r="524" spans="1:1" x14ac:dyDescent="0.25">
      <c r="A524" s="251" t="s">
        <v>620</v>
      </c>
    </row>
    <row r="525" spans="1:1" x14ac:dyDescent="0.25">
      <c r="A525" s="251" t="s">
        <v>621</v>
      </c>
    </row>
    <row r="526" spans="1:1" x14ac:dyDescent="0.25">
      <c r="A526" s="251" t="s">
        <v>622</v>
      </c>
    </row>
    <row r="527" spans="1:1" x14ac:dyDescent="0.25">
      <c r="A527" s="251" t="s">
        <v>623</v>
      </c>
    </row>
    <row r="528" spans="1:1" x14ac:dyDescent="0.25">
      <c r="A528" s="251" t="s">
        <v>624</v>
      </c>
    </row>
    <row r="529" spans="1:1" x14ac:dyDescent="0.25">
      <c r="A529" s="251" t="s">
        <v>625</v>
      </c>
    </row>
    <row r="530" spans="1:1" x14ac:dyDescent="0.25">
      <c r="A530" s="251" t="s">
        <v>626</v>
      </c>
    </row>
    <row r="531" spans="1:1" x14ac:dyDescent="0.25">
      <c r="A531" s="251" t="s">
        <v>627</v>
      </c>
    </row>
    <row r="532" spans="1:1" x14ac:dyDescent="0.25">
      <c r="A532" s="251" t="s">
        <v>628</v>
      </c>
    </row>
    <row r="533" spans="1:1" x14ac:dyDescent="0.25">
      <c r="A533" s="251" t="s">
        <v>629</v>
      </c>
    </row>
    <row r="534" spans="1:1" x14ac:dyDescent="0.25">
      <c r="A534" s="251" t="s">
        <v>630</v>
      </c>
    </row>
    <row r="535" spans="1:1" x14ac:dyDescent="0.25">
      <c r="A535" s="251"/>
    </row>
    <row r="536" spans="1:1" x14ac:dyDescent="0.25">
      <c r="A536" s="251" t="s">
        <v>631</v>
      </c>
    </row>
    <row r="537" spans="1:1" x14ac:dyDescent="0.25">
      <c r="A537" s="251" t="s">
        <v>632</v>
      </c>
    </row>
    <row r="538" spans="1:1" x14ac:dyDescent="0.25">
      <c r="A538" s="251" t="s">
        <v>633</v>
      </c>
    </row>
    <row r="539" spans="1:1" x14ac:dyDescent="0.25">
      <c r="A539" s="251"/>
    </row>
    <row r="540" spans="1:1" x14ac:dyDescent="0.25">
      <c r="A540" s="251" t="s">
        <v>634</v>
      </c>
    </row>
    <row r="541" spans="1:1" x14ac:dyDescent="0.25">
      <c r="A541" s="251"/>
    </row>
    <row r="542" spans="1:1" x14ac:dyDescent="0.25">
      <c r="A542" s="251" t="s">
        <v>635</v>
      </c>
    </row>
    <row r="543" spans="1:1" x14ac:dyDescent="0.25">
      <c r="A543" s="251" t="s">
        <v>636</v>
      </c>
    </row>
    <row r="544" spans="1:1" x14ac:dyDescent="0.25">
      <c r="A544" s="251" t="s">
        <v>637</v>
      </c>
    </row>
    <row r="545" spans="1:1" x14ac:dyDescent="0.25">
      <c r="A545" s="251" t="s">
        <v>638</v>
      </c>
    </row>
    <row r="546" spans="1:1" x14ac:dyDescent="0.25">
      <c r="A546" s="251" t="s">
        <v>639</v>
      </c>
    </row>
    <row r="547" spans="1:1" x14ac:dyDescent="0.25">
      <c r="A547" s="251" t="s">
        <v>640</v>
      </c>
    </row>
    <row r="548" spans="1:1" x14ac:dyDescent="0.25">
      <c r="A548" s="251" t="s">
        <v>641</v>
      </c>
    </row>
    <row r="549" spans="1:1" x14ac:dyDescent="0.25">
      <c r="A549" s="251" t="s">
        <v>642</v>
      </c>
    </row>
    <row r="550" spans="1:1" x14ac:dyDescent="0.25">
      <c r="A550" s="251" t="s">
        <v>643</v>
      </c>
    </row>
    <row r="551" spans="1:1" x14ac:dyDescent="0.25">
      <c r="A551" s="251"/>
    </row>
    <row r="552" spans="1:1" x14ac:dyDescent="0.25">
      <c r="A552" s="251" t="s">
        <v>644</v>
      </c>
    </row>
    <row r="553" spans="1:1" x14ac:dyDescent="0.25">
      <c r="A553" s="251"/>
    </row>
    <row r="554" spans="1:1" x14ac:dyDescent="0.25">
      <c r="A554" s="251" t="s">
        <v>645</v>
      </c>
    </row>
    <row r="555" spans="1:1" x14ac:dyDescent="0.25">
      <c r="A555" s="251" t="s">
        <v>646</v>
      </c>
    </row>
    <row r="556" spans="1:1" x14ac:dyDescent="0.25">
      <c r="A556" s="251" t="s">
        <v>647</v>
      </c>
    </row>
    <row r="557" spans="1:1" x14ac:dyDescent="0.25">
      <c r="A557" s="251" t="s">
        <v>648</v>
      </c>
    </row>
    <row r="558" spans="1:1" x14ac:dyDescent="0.25">
      <c r="A558" s="251" t="s">
        <v>649</v>
      </c>
    </row>
    <row r="559" spans="1:1" x14ac:dyDescent="0.25">
      <c r="A559" s="251" t="s">
        <v>650</v>
      </c>
    </row>
    <row r="560" spans="1:1" x14ac:dyDescent="0.25">
      <c r="A560" s="251" t="s">
        <v>651</v>
      </c>
    </row>
    <row r="561" spans="1:1" x14ac:dyDescent="0.25">
      <c r="A561" s="251" t="s">
        <v>652</v>
      </c>
    </row>
    <row r="562" spans="1:1" x14ac:dyDescent="0.25">
      <c r="A562" s="251"/>
    </row>
    <row r="563" spans="1:1" x14ac:dyDescent="0.25">
      <c r="A563" s="251" t="s">
        <v>653</v>
      </c>
    </row>
    <row r="564" spans="1:1" x14ac:dyDescent="0.25">
      <c r="A564" s="251"/>
    </row>
    <row r="565" spans="1:1" x14ac:dyDescent="0.25">
      <c r="A565" s="251" t="s">
        <v>654</v>
      </c>
    </row>
    <row r="566" spans="1:1" x14ac:dyDescent="0.25">
      <c r="A566" s="251" t="s">
        <v>655</v>
      </c>
    </row>
    <row r="567" spans="1:1" x14ac:dyDescent="0.25">
      <c r="A567" s="251" t="s">
        <v>656</v>
      </c>
    </row>
    <row r="568" spans="1:1" x14ac:dyDescent="0.25">
      <c r="A568" s="251" t="s">
        <v>657</v>
      </c>
    </row>
    <row r="569" spans="1:1" x14ac:dyDescent="0.25">
      <c r="A569" s="251"/>
    </row>
    <row r="570" spans="1:1" x14ac:dyDescent="0.25">
      <c r="A570" s="251" t="s">
        <v>658</v>
      </c>
    </row>
    <row r="571" spans="1:1" x14ac:dyDescent="0.25">
      <c r="A571" s="251" t="s">
        <v>659</v>
      </c>
    </row>
    <row r="572" spans="1:1" x14ac:dyDescent="0.25">
      <c r="A572" s="251" t="s">
        <v>660</v>
      </c>
    </row>
    <row r="573" spans="1:1" x14ac:dyDescent="0.25">
      <c r="A573" s="251" t="s">
        <v>661</v>
      </c>
    </row>
    <row r="574" spans="1:1" x14ac:dyDescent="0.25">
      <c r="A574" s="251" t="s">
        <v>662</v>
      </c>
    </row>
    <row r="575" spans="1:1" x14ac:dyDescent="0.25">
      <c r="A575" s="251" t="s">
        <v>663</v>
      </c>
    </row>
    <row r="576" spans="1:1" x14ac:dyDescent="0.25">
      <c r="A576" s="251" t="s">
        <v>664</v>
      </c>
    </row>
    <row r="577" spans="1:1" x14ac:dyDescent="0.25">
      <c r="A577" s="251" t="s">
        <v>665</v>
      </c>
    </row>
    <row r="578" spans="1:1" x14ac:dyDescent="0.25">
      <c r="A578" s="251"/>
    </row>
    <row r="579" spans="1:1" x14ac:dyDescent="0.25">
      <c r="A579" s="251" t="s">
        <v>666</v>
      </c>
    </row>
    <row r="580" spans="1:1" x14ac:dyDescent="0.25">
      <c r="A580" s="251" t="s">
        <v>667</v>
      </c>
    </row>
    <row r="581" spans="1:1" x14ac:dyDescent="0.25">
      <c r="A581" s="251" t="s">
        <v>668</v>
      </c>
    </row>
    <row r="582" spans="1:1" x14ac:dyDescent="0.25">
      <c r="A582" s="251" t="s">
        <v>669</v>
      </c>
    </row>
    <row r="583" spans="1:1" x14ac:dyDescent="0.25">
      <c r="A583" s="251"/>
    </row>
    <row r="584" spans="1:1" x14ac:dyDescent="0.25">
      <c r="A584" s="251" t="s">
        <v>670</v>
      </c>
    </row>
    <row r="585" spans="1:1" x14ac:dyDescent="0.25">
      <c r="A585" s="251" t="s">
        <v>671</v>
      </c>
    </row>
    <row r="586" spans="1:1" x14ac:dyDescent="0.25">
      <c r="A586" s="251" t="s">
        <v>672</v>
      </c>
    </row>
    <row r="587" spans="1:1" x14ac:dyDescent="0.25">
      <c r="A587" s="251" t="s">
        <v>673</v>
      </c>
    </row>
    <row r="588" spans="1:1" x14ac:dyDescent="0.25">
      <c r="A588" s="251"/>
    </row>
    <row r="589" spans="1:1" x14ac:dyDescent="0.25">
      <c r="A589" s="251" t="s">
        <v>674</v>
      </c>
    </row>
    <row r="590" spans="1:1" x14ac:dyDescent="0.25">
      <c r="A590" s="251"/>
    </row>
    <row r="591" spans="1:1" x14ac:dyDescent="0.25">
      <c r="A591" s="251" t="s">
        <v>675</v>
      </c>
    </row>
    <row r="592" spans="1:1" x14ac:dyDescent="0.25">
      <c r="A592" s="251" t="s">
        <v>676</v>
      </c>
    </row>
    <row r="593" spans="1:1" x14ac:dyDescent="0.25">
      <c r="A593" s="251" t="s">
        <v>677</v>
      </c>
    </row>
    <row r="594" spans="1:1" x14ac:dyDescent="0.25">
      <c r="A594" s="251" t="s">
        <v>678</v>
      </c>
    </row>
    <row r="595" spans="1:1" x14ac:dyDescent="0.25">
      <c r="A595" s="251" t="s">
        <v>679</v>
      </c>
    </row>
    <row r="596" spans="1:1" x14ac:dyDescent="0.25">
      <c r="A596" s="251" t="s">
        <v>680</v>
      </c>
    </row>
    <row r="597" spans="1:1" x14ac:dyDescent="0.25">
      <c r="A597" s="251" t="s">
        <v>681</v>
      </c>
    </row>
    <row r="598" spans="1:1" x14ac:dyDescent="0.25">
      <c r="A598" s="251" t="s">
        <v>682</v>
      </c>
    </row>
    <row r="599" spans="1:1" x14ac:dyDescent="0.25">
      <c r="A599" s="251"/>
    </row>
    <row r="600" spans="1:1" x14ac:dyDescent="0.25">
      <c r="A600" s="251" t="s">
        <v>683</v>
      </c>
    </row>
    <row r="601" spans="1:1" x14ac:dyDescent="0.25">
      <c r="A601" s="251"/>
    </row>
    <row r="602" spans="1:1" x14ac:dyDescent="0.25">
      <c r="A602" s="251" t="s">
        <v>684</v>
      </c>
    </row>
    <row r="603" spans="1:1" x14ac:dyDescent="0.25">
      <c r="A603" s="251" t="s">
        <v>685</v>
      </c>
    </row>
    <row r="604" spans="1:1" x14ac:dyDescent="0.25">
      <c r="A604" s="251" t="s">
        <v>686</v>
      </c>
    </row>
    <row r="605" spans="1:1" x14ac:dyDescent="0.25">
      <c r="A605" s="251" t="s">
        <v>687</v>
      </c>
    </row>
    <row r="606" spans="1:1" x14ac:dyDescent="0.25">
      <c r="A606" s="251" t="s">
        <v>688</v>
      </c>
    </row>
    <row r="607" spans="1:1" x14ac:dyDescent="0.25">
      <c r="A607" s="251" t="s">
        <v>689</v>
      </c>
    </row>
    <row r="608" spans="1:1" x14ac:dyDescent="0.25">
      <c r="A608" s="251" t="s">
        <v>690</v>
      </c>
    </row>
    <row r="609" spans="1:1" x14ac:dyDescent="0.25">
      <c r="A609" s="251" t="s">
        <v>691</v>
      </c>
    </row>
    <row r="610" spans="1:1" x14ac:dyDescent="0.25">
      <c r="A610" s="251" t="s">
        <v>692</v>
      </c>
    </row>
    <row r="611" spans="1:1" x14ac:dyDescent="0.25">
      <c r="A611" s="251"/>
    </row>
    <row r="612" spans="1:1" x14ac:dyDescent="0.25">
      <c r="A612" s="251" t="s">
        <v>693</v>
      </c>
    </row>
    <row r="613" spans="1:1" x14ac:dyDescent="0.25">
      <c r="A613" s="251"/>
    </row>
    <row r="614" spans="1:1" x14ac:dyDescent="0.25">
      <c r="A614" s="251" t="s">
        <v>694</v>
      </c>
    </row>
    <row r="615" spans="1:1" x14ac:dyDescent="0.25">
      <c r="A615" s="251" t="s">
        <v>695</v>
      </c>
    </row>
    <row r="616" spans="1:1" x14ac:dyDescent="0.25">
      <c r="A616" s="251" t="s">
        <v>696</v>
      </c>
    </row>
    <row r="617" spans="1:1" x14ac:dyDescent="0.25">
      <c r="A617" s="251" t="s">
        <v>697</v>
      </c>
    </row>
    <row r="618" spans="1:1" x14ac:dyDescent="0.25">
      <c r="A618" s="251" t="s">
        <v>698</v>
      </c>
    </row>
    <row r="619" spans="1:1" x14ac:dyDescent="0.25">
      <c r="A619" s="251" t="s">
        <v>699</v>
      </c>
    </row>
    <row r="620" spans="1:1" x14ac:dyDescent="0.25">
      <c r="A620" s="251"/>
    </row>
    <row r="621" spans="1:1" x14ac:dyDescent="0.25">
      <c r="A621" s="251" t="s">
        <v>700</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 (1-Point entry)</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2020-08-04T02:11:26Z</dcterms:modified>
</cp:coreProperties>
</file>